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240" yWindow="132" windowWidth="20736" windowHeight="10488" tabRatio="673" activeTab="2"/>
  </bookViews>
  <sheets>
    <sheet name="Summary" sheetId="5" r:id="rId1"/>
    <sheet name="Top 10 causes &lt;70" sheetId="50" r:id="rId2"/>
    <sheet name="India" sheetId="6" r:id="rId3"/>
    <sheet name="Rural" sheetId="28" r:id="rId4"/>
    <sheet name="Urban" sheetId="27" r:id="rId5"/>
    <sheet name="J &amp; K" sheetId="29" r:id="rId6"/>
    <sheet name="Punjab" sheetId="31" r:id="rId7"/>
    <sheet name="Haryana" sheetId="32" r:id="rId8"/>
    <sheet name="Delhi" sheetId="33" r:id="rId9"/>
    <sheet name="Rajasthan" sheetId="34" r:id="rId10"/>
    <sheet name="Uttar Pradesh" sheetId="35" r:id="rId11"/>
    <sheet name="Bihar" sheetId="36" r:id="rId12"/>
    <sheet name="Assam" sheetId="37" r:id="rId13"/>
    <sheet name="West Bengal" sheetId="38" r:id="rId14"/>
    <sheet name="Jharkhand" sheetId="39" r:id="rId15"/>
    <sheet name="Odisha" sheetId="40" r:id="rId16"/>
    <sheet name="Chhattisgarh" sheetId="41" r:id="rId17"/>
    <sheet name="Madhya Pradesh" sheetId="42" r:id="rId18"/>
    <sheet name="Gujarat" sheetId="43" r:id="rId19"/>
    <sheet name="Maharashtra" sheetId="44" r:id="rId20"/>
    <sheet name="Andhra Pradesh" sheetId="45" r:id="rId21"/>
    <sheet name="Karnataka" sheetId="46" r:id="rId22"/>
    <sheet name="Kerala" sheetId="47" r:id="rId23"/>
    <sheet name="Tamil Nadu" sheetId="48" r:id="rId24"/>
    <sheet name="NE cluster states" sheetId="49" r:id="rId25"/>
    <sheet name="Remaining states" sheetId="51" r:id="rId26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resul">'[1]slop-inter'!$A$45:$AG$48</definedName>
    <definedName name="_yellowF" localSheetId="5">#REF!</definedName>
    <definedName name="_yellowF" localSheetId="6">#REF!</definedName>
    <definedName name="_yellowF">#REF!</definedName>
    <definedName name="_yellowM" localSheetId="5">#REF!</definedName>
    <definedName name="_yellowM" localSheetId="6">#REF!</definedName>
    <definedName name="_yellowM">#REF!</definedName>
    <definedName name="a" localSheetId="6">'India'!#REF!</definedName>
    <definedName name="a">'India'!#REF!</definedName>
    <definedName name="asdf" localSheetId="6">#REF!</definedName>
    <definedName name="asdf">#REF!</definedName>
    <definedName name="causenumber">'[2]Summary'!$B$2</definedName>
    <definedName name="data" localSheetId="5">#REF!</definedName>
    <definedName name="data" localSheetId="6">#REF!</definedName>
    <definedName name="data">#REF!</definedName>
    <definedName name="GBDageD95">'[3]Deaths'!$A$1:$T$643</definedName>
    <definedName name="home">'[1]slop-inter'!$D$1:$F$1</definedName>
    <definedName name="label">'[1]lx'!$D$1788:$E$1825</definedName>
    <definedName name="n" localSheetId="5">#REF!</definedName>
    <definedName name="n" localSheetId="6">#REF!</definedName>
    <definedName name="n">#REF!</definedName>
    <definedName name="PA" localSheetId="5">#REF!</definedName>
    <definedName name="PA" localSheetId="6">#REF!</definedName>
    <definedName name="PA">#REF!</definedName>
    <definedName name="pop" localSheetId="5">#REF!</definedName>
    <definedName name="pop" localSheetId="6">#REF!</definedName>
    <definedName name="pop">#REF!</definedName>
    <definedName name="ppp" localSheetId="5">#REF!</definedName>
    <definedName name="ppp" localSheetId="6">#REF!</definedName>
    <definedName name="ppp">#REF!</definedName>
    <definedName name="PrintAr2" localSheetId="5">#REF!</definedName>
    <definedName name="PrintAr2" localSheetId="6">#REF!</definedName>
    <definedName name="PrintAr2">#REF!</definedName>
    <definedName name="regeco98" localSheetId="5">#REF!</definedName>
    <definedName name="regeco98" localSheetId="6">#REF!</definedName>
    <definedName name="regeco98">#REF!</definedName>
    <definedName name="SlopeF" localSheetId="5">#REF!</definedName>
    <definedName name="SlopeF" localSheetId="6">#REF!</definedName>
    <definedName name="SlopeF">#REF!</definedName>
    <definedName name="slopeintercept">'[6]intercept+slope projections'!$A$3:$H$29</definedName>
    <definedName name="sort1">'[6]intercept+slope projections'!$A$3:$B$29</definedName>
    <definedName name="sort2">'[6]intercept+slope projections'!$D$3:$F$29</definedName>
    <definedName name="sort3">'[6]intercept+slope projections'!$E$3:$F$29</definedName>
    <definedName name="sort4">'[6]intercept+slope projections'!$G$3:$H$29</definedName>
    <definedName name="SPSS" localSheetId="5">#REF!</definedName>
    <definedName name="SPSS" localSheetId="6">#REF!</definedName>
    <definedName name="SPSS">#REF!</definedName>
    <definedName name="var">'Summary'!$A$5</definedName>
    <definedName name="year" localSheetId="5">'India'!#REF!</definedName>
    <definedName name="year" localSheetId="6">'India'!#REF!</definedName>
    <definedName name="year">'India'!#REF!</definedName>
    <definedName name="yll" localSheetId="5">#REF!</definedName>
    <definedName name="yll" localSheetId="6">#REF!</definedName>
    <definedName name="yll">#REF!</definedName>
    <definedName name="yll00" localSheetId="5">#REF!</definedName>
    <definedName name="yll00" localSheetId="6">#REF!</definedName>
    <definedName name="yll00">#REF!</definedName>
    <definedName name="yll13" localSheetId="5">#REF!</definedName>
    <definedName name="yll13" localSheetId="6">#REF!</definedName>
    <definedName name="yll13">#REF!</definedName>
    <definedName name="_xlnm.Print_Titles" localSheetId="0">'Summary'!$B:$E,'Summary'!$1:$7</definedName>
    <definedName name="_xlnm.Print_Titles" localSheetId="2">'India'!$A:$F,'India'!$1:$8</definedName>
  </definedNames>
  <calcPr calcId="145621"/>
</workbook>
</file>

<file path=xl/sharedStrings.xml><?xml version="1.0" encoding="utf-8"?>
<sst xmlns="http://schemas.openxmlformats.org/spreadsheetml/2006/main" count="5226" uniqueCount="228">
  <si>
    <t>Population (thousands)</t>
  </si>
  <si>
    <t>Total</t>
  </si>
  <si>
    <t>All Causes</t>
  </si>
  <si>
    <t>1.</t>
  </si>
  <si>
    <t>Tuberculosis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</si>
  <si>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</si>
  <si>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</si>
  <si>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</si>
  <si>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</si>
  <si>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</si>
  <si>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</si>
  <si>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</si>
  <si>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</si>
  <si>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</si>
  <si>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Malaria</t>
  </si>
  <si>
    <t>11.</t>
  </si>
  <si>
    <t>12.</t>
  </si>
  <si>
    <t>Stomach cancer</t>
  </si>
  <si>
    <t>Liver cancer</t>
  </si>
  <si>
    <t>Breast cancer</t>
  </si>
  <si>
    <t>13.</t>
  </si>
  <si>
    <t>14.</t>
  </si>
  <si>
    <t>15.</t>
  </si>
  <si>
    <t>16.</t>
  </si>
  <si>
    <t>Epilepsy</t>
  </si>
  <si>
    <t>Cardiovascular diseases</t>
  </si>
  <si>
    <t>Digestive diseases</t>
  </si>
  <si>
    <t>Genitourinary diseases</t>
  </si>
  <si>
    <t>Falls</t>
  </si>
  <si>
    <t>Drowning</t>
  </si>
  <si>
    <t>Interpersonal violence</t>
  </si>
  <si>
    <t>Both sexes</t>
  </si>
  <si>
    <t>Male</t>
  </si>
  <si>
    <t>Female</t>
  </si>
  <si>
    <t>Sex</t>
  </si>
  <si>
    <t>Age group</t>
  </si>
  <si>
    <t>5-14 years</t>
  </si>
  <si>
    <t>15-29 years</t>
  </si>
  <si>
    <t>30-49 years</t>
  </si>
  <si>
    <t>% total</t>
  </si>
  <si>
    <t>60-69 years</t>
  </si>
  <si>
    <t>50-59 years</t>
  </si>
  <si>
    <t>Code</t>
  </si>
  <si>
    <t>Cause of death</t>
  </si>
  <si>
    <t>Hepatitis</t>
  </si>
  <si>
    <t>17.</t>
  </si>
  <si>
    <t>18.</t>
  </si>
  <si>
    <t>19.</t>
  </si>
  <si>
    <t>20.</t>
  </si>
  <si>
    <t>21.</t>
  </si>
  <si>
    <t>22.</t>
  </si>
  <si>
    <t>23.</t>
  </si>
  <si>
    <t>24.</t>
  </si>
  <si>
    <t>Total (all ages)</t>
  </si>
  <si>
    <t>Meningitis/encephalitis</t>
  </si>
  <si>
    <t>Respiratory infections</t>
  </si>
  <si>
    <t>Fever of unknown origin</t>
  </si>
  <si>
    <t>III. Injuries</t>
  </si>
  <si>
    <t>Other digestive cancer</t>
  </si>
  <si>
    <t>All other cancers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</si>
  <si>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</si>
  <si>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</si>
  <si>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</si>
  <si>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</si>
  <si>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</si>
  <si>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</si>
  <si>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</si>
  <si>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</si>
  <si>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</si>
  <si>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</si>
  <si>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</si>
  <si>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</si>
  <si>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</si>
  <si>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</si>
  <si>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</si>
  <si>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</si>
  <si>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</si>
  <si>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</si>
  <si>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</si>
  <si>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</si>
  <si>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Ill-defined or cause unknown</t>
  </si>
  <si>
    <t>4A01</t>
  </si>
  <si>
    <t>1A01</t>
  </si>
  <si>
    <t>1B01</t>
  </si>
  <si>
    <t>1D01</t>
  </si>
  <si>
    <t>1E01</t>
  </si>
  <si>
    <t>1F01</t>
  </si>
  <si>
    <t>1G01</t>
  </si>
  <si>
    <t>1H01</t>
  </si>
  <si>
    <t>1J01</t>
  </si>
  <si>
    <t>1L01</t>
  </si>
  <si>
    <t>1M01</t>
  </si>
  <si>
    <t>1N01</t>
  </si>
  <si>
    <t>1O01</t>
  </si>
  <si>
    <t>1P01</t>
  </si>
  <si>
    <t>2A01</t>
  </si>
  <si>
    <t>2A02</t>
  </si>
  <si>
    <t>2A03</t>
  </si>
  <si>
    <t>2A04</t>
  </si>
  <si>
    <t>2A05</t>
  </si>
  <si>
    <t>2A06</t>
  </si>
  <si>
    <t>2A07</t>
  </si>
  <si>
    <t>2A08</t>
  </si>
  <si>
    <t>2A09</t>
  </si>
  <si>
    <t>2B01</t>
  </si>
  <si>
    <t>2D01</t>
  </si>
  <si>
    <t>2F01</t>
  </si>
  <si>
    <t>2G01</t>
  </si>
  <si>
    <t>2D02</t>
  </si>
  <si>
    <t>2F02</t>
  </si>
  <si>
    <t>2G02</t>
  </si>
  <si>
    <t>2G03</t>
  </si>
  <si>
    <t>2H01</t>
  </si>
  <si>
    <t>2J01</t>
  </si>
  <si>
    <t>2J02</t>
  </si>
  <si>
    <t>2J03</t>
  </si>
  <si>
    <t>2K01</t>
  </si>
  <si>
    <t>2K02</t>
  </si>
  <si>
    <t>Venomous deaths</t>
  </si>
  <si>
    <t>All other injuries</t>
  </si>
  <si>
    <t>3A01</t>
  </si>
  <si>
    <t>3A02</t>
  </si>
  <si>
    <t>3A03</t>
  </si>
  <si>
    <t>3A04</t>
  </si>
  <si>
    <t>3A05</t>
  </si>
  <si>
    <t>3A06</t>
  </si>
  <si>
    <t>3A07</t>
  </si>
  <si>
    <t>0-4 years</t>
  </si>
  <si>
    <t>70-79 years</t>
  </si>
  <si>
    <t>80+ years</t>
  </si>
  <si>
    <t>Region: Jammu &amp; Kashmir</t>
  </si>
  <si>
    <t>Region: All India, Urban</t>
  </si>
  <si>
    <t>Region: All India, Rural</t>
  </si>
  <si>
    <t>Region: All India</t>
  </si>
  <si>
    <t>All India</t>
  </si>
  <si>
    <t>Jammu &amp; Kashmir</t>
  </si>
  <si>
    <t>Punjab</t>
  </si>
  <si>
    <t>All India (Urban)</t>
  </si>
  <si>
    <t>All India (Rural)</t>
  </si>
  <si>
    <t>Haryana</t>
  </si>
  <si>
    <t>Delhi</t>
  </si>
  <si>
    <t>Rajasthan</t>
  </si>
  <si>
    <t>Uttar Pradesh</t>
  </si>
  <si>
    <t>Bihar</t>
  </si>
  <si>
    <t>Assam</t>
  </si>
  <si>
    <t>West Bengal</t>
  </si>
  <si>
    <t>Odisha</t>
  </si>
  <si>
    <t>Chhattisgarh</t>
  </si>
  <si>
    <t>Madhya Pradesh</t>
  </si>
  <si>
    <t>Gujarat</t>
  </si>
  <si>
    <t>Maharashtra</t>
  </si>
  <si>
    <t>Andhra Pradesh</t>
  </si>
  <si>
    <t>Karnataka</t>
  </si>
  <si>
    <t>Kerala</t>
  </si>
  <si>
    <t>Tamil Nadu</t>
  </si>
  <si>
    <t>NE cluster states</t>
  </si>
  <si>
    <t>Jharkhand</t>
  </si>
  <si>
    <t>Region: Punjab</t>
  </si>
  <si>
    <t>Region: Haryana</t>
  </si>
  <si>
    <t>Region: Delhi</t>
  </si>
  <si>
    <t>Region: Rajasthan</t>
  </si>
  <si>
    <t>Region: Uttar Pradesh</t>
  </si>
  <si>
    <t>Region: Bihar</t>
  </si>
  <si>
    <t>Region: Assam</t>
  </si>
  <si>
    <t>Region: Tamil Nadu</t>
  </si>
  <si>
    <t>Region: Kerala</t>
  </si>
  <si>
    <t>Region: Karnataka</t>
  </si>
  <si>
    <t>Region: Andhra Pradesh</t>
  </si>
  <si>
    <t>Region: Maharashtra</t>
  </si>
  <si>
    <t>Region: Gujarat</t>
  </si>
  <si>
    <t>Region: Madhya Pradesh</t>
  </si>
  <si>
    <t>Region: Chhattisgarh</t>
  </si>
  <si>
    <t>Region: Odisha</t>
  </si>
  <si>
    <t>Region: Jharkhand</t>
  </si>
  <si>
    <t>Men &lt; 70 years old</t>
  </si>
  <si>
    <t>Women &lt; 70 years old</t>
  </si>
  <si>
    <t>Rank</t>
  </si>
  <si>
    <t>Cause</t>
  </si>
  <si>
    <t>India (Urban)</t>
  </si>
  <si>
    <t>India (Rural)</t>
  </si>
  <si>
    <t>Northeastern cluster states</t>
  </si>
  <si>
    <t>Region: West Bengal</t>
  </si>
  <si>
    <t>Region: Northeastern cluster states</t>
  </si>
  <si>
    <t>Congenital anomalies</t>
  </si>
  <si>
    <t>IV.</t>
  </si>
  <si>
    <t>2L01</t>
  </si>
  <si>
    <t>Region: Remaining states</t>
  </si>
  <si>
    <t>Remaining states</t>
  </si>
  <si>
    <t>Population (2017 est.)</t>
  </si>
  <si>
    <t>Cancers</t>
  </si>
  <si>
    <t>Oral and upper aerodigestive cancers</t>
  </si>
  <si>
    <t>Vision and other sensory loss</t>
  </si>
  <si>
    <t>Lung and airway cancers</t>
  </si>
  <si>
    <t>Neuropsychiatric disorders</t>
  </si>
  <si>
    <t>Cervix and uterus cancers</t>
  </si>
  <si>
    <t>National Burden Estimates 2017: DALYs by cause</t>
  </si>
  <si>
    <t>DALYs (000s)</t>
  </si>
  <si>
    <t>National Burden Estimates 2017: Top 10 causes of DALYs for age &lt;70, by region and sex</t>
  </si>
  <si>
    <t>DALYs (000)</t>
  </si>
  <si>
    <t>% DALYs</t>
  </si>
  <si>
    <t>DALYs per 100,000 population</t>
  </si>
  <si>
    <t>Nephritis and nephrosis</t>
  </si>
  <si>
    <t>I. Communicable, maternal, perinatal, &amp; nutritional</t>
  </si>
  <si>
    <t>Sexually-transmitted infections</t>
  </si>
  <si>
    <t>Diarrhoea</t>
  </si>
  <si>
    <t>Selected vaccine-preventable</t>
  </si>
  <si>
    <t>Other infectious and parasitic</t>
  </si>
  <si>
    <t>Other infectious and parasitics</t>
  </si>
  <si>
    <t>Maternal</t>
  </si>
  <si>
    <t>Perinatal</t>
  </si>
  <si>
    <t>Nutritional</t>
  </si>
  <si>
    <t>II. Non-communicable</t>
  </si>
  <si>
    <t>Blood cancers</t>
  </si>
  <si>
    <t>Diabetes and other endocrine</t>
  </si>
  <si>
    <t>Other neuropsychiatric</t>
  </si>
  <si>
    <t>Musculoskeletal</t>
  </si>
  <si>
    <t>Rheumatic heart</t>
  </si>
  <si>
    <t>Stroke</t>
  </si>
  <si>
    <t>Ischemic heart</t>
  </si>
  <si>
    <t>Chronic respiratory</t>
  </si>
  <si>
    <t>Gastro-oesophageal</t>
  </si>
  <si>
    <t>Liver and alcohol-related</t>
  </si>
  <si>
    <t>Other digestive</t>
  </si>
  <si>
    <t>Renal failure</t>
  </si>
  <si>
    <t>Other genitourinary</t>
  </si>
  <si>
    <t>Suicide</t>
  </si>
  <si>
    <t>National Burden Estimates 2017: DALYs by age, sex, and cause</t>
  </si>
  <si>
    <t>Road traffic injuries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</si>
</sst>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&quot;$&quot;#,##0;\-&quot;$&quot;#,##0"/>
    <numFmt numFmtId="165" formatCode="_-* #,##0.00_-;\-* #,##0.00_-;_-* &quot;-&quot;??_-;_-@_-"/>
    <numFmt numFmtId="166" formatCode="0_)"/>
    <numFmt numFmtId="167" formatCode="0.0%"/>
    <numFmt numFmtId="168" formatCode="_-* #,##0_-;\-* #,##0_-;_-* &quot;-&quot;??_-;_-@_-"/>
    <numFmt numFmtId="169" formatCode="_(* #,##0_);_(* \(#,##0\);_(* &quot;-&quot;??_);_(@_)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b/>
      <sz val="12"/>
      <name val="Helvetica"/>
      <family val="2"/>
    </font>
    <font>
      <sz val="10"/>
      <name val="Geneva"/>
      <family val="2"/>
    </font>
    <font>
      <sz val="9"/>
      <name val="Helvetica"/>
      <family val="2"/>
    </font>
    <font>
      <b/>
      <i/>
      <sz val="9"/>
      <name val="Helvetica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10"/>
      <color theme="0"/>
      <name val="Arial"/>
      <family val="2"/>
    </font>
    <font>
      <i/>
      <sz val="9"/>
      <color theme="0"/>
      <name val="Arial"/>
      <family val="2"/>
    </font>
    <font>
      <sz val="9"/>
      <color theme="0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1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3499799966812134"/>
        <bgColor indexed="64"/>
      </patternFill>
    </fill>
  </fills>
  <borders count="54">
    <border>
      <left/>
      <right/>
      <top/>
      <bottom/>
      <diagonal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/>
      <right style="medium"/>
      <top/>
      <bottom style="double"/>
    </border>
    <border>
      <left/>
      <right style="medium"/>
      <top/>
      <bottom/>
    </border>
    <border>
      <left/>
      <right style="medium"/>
      <top style="double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 style="double"/>
      <bottom/>
    </border>
    <border>
      <left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thin"/>
      <right style="medium"/>
      <top style="double"/>
      <bottom style="double"/>
    </border>
    <border>
      <left style="medium"/>
      <right/>
      <top style="medium"/>
      <bottom/>
    </border>
    <border>
      <left style="medium"/>
      <right/>
      <top style="double"/>
      <bottom/>
    </border>
    <border>
      <left style="medium"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9" fillId="0" borderId="1" applyNumberFormat="0" applyFill="0" applyBorder="0" applyProtection="0">
      <alignment horizontal="left"/>
    </xf>
    <xf numFmtId="0" fontId="1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1" fillId="0" borderId="1" applyNumberFormat="0" applyFill="0" applyBorder="0" applyProtection="0">
      <alignment horizontal="left"/>
    </xf>
    <xf numFmtId="0" fontId="11" fillId="0" borderId="1" applyNumberFormat="0" applyFill="0" applyBorder="0" applyProtection="0">
      <alignment horizontal="right"/>
    </xf>
    <xf numFmtId="0" fontId="12" fillId="0" borderId="0" applyNumberFormat="0" applyFill="0" applyBorder="0" applyProtection="0">
      <alignment/>
    </xf>
    <xf numFmtId="43" fontId="0" fillId="0" borderId="0" applyFont="0" applyFill="0" applyBorder="0" applyAlignment="0" applyProtection="0"/>
  </cellStyleXfs>
  <cellXfs count="300">
    <xf numFmtId="0" fontId="0" fillId="0" borderId="0" xfId="0"/>
    <xf numFmtId="0" fontId="13" fillId="0" borderId="0" xfId="0" applyFont="1"/>
    <xf numFmtId="0" fontId="13" fillId="0" borderId="0" xfId="0" applyFont="1" applyBorder="1"/>
    <xf numFmtId="0" fontId="14" fillId="0" borderId="0" xfId="0" applyFont="1"/>
    <xf numFmtId="0" fontId="16" fillId="0" borderId="0" xfId="0" applyFont="1"/>
    <xf numFmtId="0" fontId="17" fillId="0" borderId="0" xfId="0" applyFont="1"/>
    <xf numFmtId="3" fontId="13" fillId="0" borderId="0" xfId="0" applyNumberFormat="1" applyFont="1"/>
    <xf numFmtId="3" fontId="18" fillId="2" borderId="2" xfId="18" applyNumberFormat="1" applyFont="1" applyFill="1" applyBorder="1" applyAlignment="1">
      <alignment horizontal="center"/>
    </xf>
    <xf numFmtId="3" fontId="16" fillId="0" borderId="0" xfId="18" applyNumberFormat="1" applyFont="1"/>
    <xf numFmtId="3" fontId="18" fillId="0" borderId="3" xfId="18" applyNumberFormat="1" applyFont="1" applyBorder="1" applyAlignment="1">
      <alignment horizontal="center"/>
    </xf>
    <xf numFmtId="3" fontId="18" fillId="0" borderId="4" xfId="18" applyNumberFormat="1" applyFont="1" applyBorder="1" applyAlignment="1">
      <alignment horizontal="center"/>
    </xf>
    <xf numFmtId="3" fontId="13" fillId="0" borderId="0" xfId="18" applyNumberFormat="1" applyFont="1"/>
    <xf numFmtId="3" fontId="19" fillId="0" borderId="5" xfId="18" applyNumberFormat="1" applyFont="1" applyBorder="1"/>
    <xf numFmtId="3" fontId="19" fillId="0" borderId="6" xfId="18" applyNumberFormat="1" applyFont="1" applyBorder="1"/>
    <xf numFmtId="3" fontId="13" fillId="0" borderId="0" xfId="18" applyNumberFormat="1" applyFont="1" applyBorder="1"/>
    <xf numFmtId="3" fontId="14" fillId="0" borderId="0" xfId="18" applyNumberFormat="1" applyFont="1"/>
    <xf numFmtId="3" fontId="17" fillId="0" borderId="0" xfId="18" applyNumberFormat="1" applyFont="1"/>
    <xf numFmtId="3" fontId="19" fillId="2" borderId="7" xfId="18" applyNumberFormat="1" applyFont="1" applyFill="1" applyBorder="1"/>
    <xf numFmtId="3" fontId="19" fillId="0" borderId="8" xfId="18" applyNumberFormat="1" applyFont="1" applyBorder="1"/>
    <xf numFmtId="3" fontId="19" fillId="2" borderId="9" xfId="18" applyNumberFormat="1" applyFont="1" applyFill="1" applyBorder="1"/>
    <xf numFmtId="3" fontId="21" fillId="0" borderId="0" xfId="0" applyNumberFormat="1" applyFont="1"/>
    <xf numFmtId="0" fontId="20" fillId="0" borderId="10" xfId="0" applyFont="1" applyBorder="1" applyAlignment="1">
      <alignment horizontal="right"/>
    </xf>
    <xf numFmtId="0" fontId="8" fillId="0" borderId="8" xfId="0" applyNumberFormat="1" applyFont="1" applyFill="1" applyBorder="1" applyAlignment="1">
      <alignment horizontal="center" wrapText="1"/>
    </xf>
    <xf numFmtId="0" fontId="22" fillId="0" borderId="0" xfId="0" applyNumberFormat="1" applyFont="1" applyFill="1" applyBorder="1" applyAlignment="1">
      <alignment horizontal="right" wrapText="1"/>
    </xf>
    <xf numFmtId="0" fontId="8" fillId="0" borderId="0" xfId="0" applyNumberFormat="1" applyFont="1" applyFill="1" applyBorder="1" applyAlignment="1">
      <alignment horizontal="left"/>
    </xf>
    <xf numFmtId="0" fontId="23" fillId="0" borderId="0" xfId="27" applyNumberFormat="1" applyFont="1" applyFill="1" applyBorder="1">
      <alignment/>
      <protection/>
    </xf>
    <xf numFmtId="0" fontId="23" fillId="0" borderId="11" xfId="27" applyNumberFormat="1" applyFont="1" applyFill="1" applyBorder="1">
      <alignment/>
      <protection/>
    </xf>
    <xf numFmtId="0" fontId="3" fillId="0" borderId="12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horizontal="left" vertical="top"/>
    </xf>
    <xf numFmtId="0" fontId="20" fillId="0" borderId="13" xfId="0" applyFont="1" applyBorder="1" applyAlignment="1">
      <alignment horizontal="right"/>
    </xf>
    <xf numFmtId="3" fontId="19" fillId="0" borderId="0" xfId="18" applyNumberFormat="1" applyFont="1" applyFill="1" applyBorder="1"/>
    <xf numFmtId="3" fontId="19" fillId="0" borderId="8" xfId="18" applyNumberFormat="1" applyFont="1" applyFill="1" applyBorder="1"/>
    <xf numFmtId="3" fontId="19" fillId="0" borderId="0" xfId="0" applyNumberFormat="1" applyFont="1" applyFill="1" applyBorder="1"/>
    <xf numFmtId="3" fontId="18" fillId="2" borderId="13" xfId="18" applyNumberFormat="1" applyFont="1" applyFill="1" applyBorder="1" applyAlignment="1">
      <alignment horizontal="center"/>
    </xf>
    <xf numFmtId="3" fontId="19" fillId="0" borderId="6" xfId="18" applyNumberFormat="1" applyFont="1" applyFill="1" applyBorder="1"/>
    <xf numFmtId="3" fontId="19" fillId="0" borderId="5" xfId="18" applyNumberFormat="1" applyFont="1" applyFill="1" applyBorder="1"/>
    <xf numFmtId="49" fontId="5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 quotePrefix="1">
      <alignment vertical="top"/>
    </xf>
    <xf numFmtId="49" fontId="5" fillId="0" borderId="0" xfId="0" applyNumberFormat="1" applyFont="1" applyFill="1" applyBorder="1"/>
    <xf numFmtId="3" fontId="13" fillId="0" borderId="0" xfId="0" applyNumberFormat="1" applyFont="1" applyAlignment="1">
      <alignment horizontal="left" vertical="center"/>
    </xf>
    <xf numFmtId="3" fontId="21" fillId="0" borderId="0" xfId="0" applyNumberFormat="1" applyFont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22" fillId="0" borderId="0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3" borderId="15" xfId="0" applyNumberFormat="1" applyFont="1" applyFill="1" applyBorder="1" applyAlignment="1">
      <alignment horizontal="left" vertical="center"/>
    </xf>
    <xf numFmtId="0" fontId="4" fillId="3" borderId="12" xfId="0" applyFont="1" applyFill="1" applyBorder="1" applyAlignment="1">
      <alignment vertical="top"/>
    </xf>
    <xf numFmtId="3" fontId="18" fillId="3" borderId="7" xfId="18" applyNumberFormat="1" applyFont="1" applyFill="1" applyBorder="1"/>
    <xf numFmtId="3" fontId="18" fillId="3" borderId="9" xfId="18" applyNumberFormat="1" applyFont="1" applyFill="1" applyBorder="1"/>
    <xf numFmtId="3" fontId="18" fillId="3" borderId="8" xfId="18" applyNumberFormat="1" applyFont="1" applyFill="1" applyBorder="1"/>
    <xf numFmtId="3" fontId="18" fillId="3" borderId="0" xfId="18" applyNumberFormat="1" applyFont="1" applyFill="1" applyBorder="1"/>
    <xf numFmtId="3" fontId="20" fillId="4" borderId="7" xfId="18" applyNumberFormat="1" applyFont="1" applyFill="1" applyBorder="1"/>
    <xf numFmtId="3" fontId="20" fillId="4" borderId="9" xfId="18" applyNumberFormat="1" applyFont="1" applyFill="1" applyBorder="1"/>
    <xf numFmtId="3" fontId="20" fillId="4" borderId="8" xfId="18" applyNumberFormat="1" applyFont="1" applyFill="1" applyBorder="1"/>
    <xf numFmtId="3" fontId="20" fillId="4" borderId="0" xfId="18" applyNumberFormat="1" applyFont="1" applyFill="1" applyBorder="1"/>
    <xf numFmtId="0" fontId="19" fillId="4" borderId="6" xfId="0" applyFont="1" applyFill="1" applyBorder="1" applyAlignment="1">
      <alignment horizontal="left" vertical="center"/>
    </xf>
    <xf numFmtId="0" fontId="19" fillId="4" borderId="16" xfId="0" applyFont="1" applyFill="1" applyBorder="1"/>
    <xf numFmtId="3" fontId="19" fillId="4" borderId="17" xfId="18" applyNumberFormat="1" applyFont="1" applyFill="1" applyBorder="1"/>
    <xf numFmtId="3" fontId="19" fillId="4" borderId="18" xfId="18" applyNumberFormat="1" applyFont="1" applyFill="1" applyBorder="1"/>
    <xf numFmtId="3" fontId="19" fillId="4" borderId="5" xfId="18" applyNumberFormat="1" applyFont="1" applyFill="1" applyBorder="1"/>
    <xf numFmtId="3" fontId="19" fillId="4" borderId="6" xfId="18" applyNumberFormat="1" applyFont="1" applyFill="1" applyBorder="1"/>
    <xf numFmtId="3" fontId="18" fillId="4" borderId="0" xfId="18" applyNumberFormat="1" applyFont="1" applyFill="1" applyBorder="1"/>
    <xf numFmtId="3" fontId="18" fillId="4" borderId="11" xfId="18" applyNumberFormat="1" applyFont="1" applyFill="1" applyBorder="1"/>
    <xf numFmtId="49" fontId="15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49" fontId="18" fillId="0" borderId="19" xfId="0" applyNumberFormat="1" applyFont="1" applyBorder="1" applyAlignment="1">
      <alignment horizontal="left" vertical="center"/>
    </xf>
    <xf numFmtId="49" fontId="18" fillId="0" borderId="3" xfId="0" applyNumberFormat="1" applyFont="1" applyBorder="1" applyAlignment="1">
      <alignment horizontal="left" vertical="center"/>
    </xf>
    <xf numFmtId="49" fontId="8" fillId="0" borderId="8" xfId="0" applyNumberFormat="1" applyFont="1" applyFill="1" applyBorder="1" applyAlignment="1">
      <alignment horizontal="left" vertical="center" wrapText="1"/>
    </xf>
    <xf numFmtId="49" fontId="6" fillId="0" borderId="2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Alignment="1">
      <alignment horizontal="left" vertical="center"/>
    </xf>
    <xf numFmtId="49" fontId="18" fillId="4" borderId="5" xfId="0" applyNumberFormat="1" applyFont="1" applyFill="1" applyBorder="1" applyAlignment="1">
      <alignment horizontal="left" vertical="center"/>
    </xf>
    <xf numFmtId="3" fontId="18" fillId="4" borderId="8" xfId="18" applyNumberFormat="1" applyFont="1" applyFill="1" applyBorder="1"/>
    <xf numFmtId="0" fontId="18" fillId="4" borderId="3" xfId="0" applyFont="1" applyFill="1" applyBorder="1"/>
    <xf numFmtId="0" fontId="18" fillId="4" borderId="4" xfId="0" applyFont="1" applyFill="1" applyBorder="1"/>
    <xf numFmtId="0" fontId="18" fillId="4" borderId="10" xfId="0" applyFont="1" applyFill="1" applyBorder="1"/>
    <xf numFmtId="3" fontId="25" fillId="0" borderId="0" xfId="18" applyNumberFormat="1" applyFont="1"/>
    <xf numFmtId="3" fontId="24" fillId="2" borderId="7" xfId="18" applyNumberFormat="1" applyFont="1" applyFill="1" applyBorder="1"/>
    <xf numFmtId="3" fontId="13" fillId="0" borderId="0" xfId="0" applyNumberFormat="1" applyFont="1" applyBorder="1"/>
    <xf numFmtId="3" fontId="16" fillId="3" borderId="8" xfId="18" applyNumberFormat="1" applyFont="1" applyFill="1" applyBorder="1"/>
    <xf numFmtId="0" fontId="13" fillId="0" borderId="4" xfId="0" applyFont="1" applyBorder="1"/>
    <xf numFmtId="0" fontId="15" fillId="0" borderId="4" xfId="0" applyFont="1" applyBorder="1"/>
    <xf numFmtId="3" fontId="13" fillId="0" borderId="4" xfId="0" applyNumberFormat="1" applyFont="1" applyBorder="1"/>
    <xf numFmtId="49" fontId="27" fillId="0" borderId="0" xfId="0" applyNumberFormat="1" applyFont="1" applyAlignment="1">
      <alignment horizontal="left" vertical="center"/>
    </xf>
    <xf numFmtId="3" fontId="19" fillId="0" borderId="11" xfId="18" applyNumberFormat="1" applyFont="1" applyFill="1" applyBorder="1"/>
    <xf numFmtId="0" fontId="5" fillId="0" borderId="0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/>
    </xf>
    <xf numFmtId="3" fontId="26" fillId="5" borderId="21" xfId="18" applyNumberFormat="1" applyFont="1" applyFill="1" applyBorder="1" applyAlignment="1">
      <alignment horizontal="right" vertical="center" wrapText="1"/>
    </xf>
    <xf numFmtId="0" fontId="26" fillId="5" borderId="22" xfId="0" applyFont="1" applyFill="1" applyBorder="1" applyAlignment="1">
      <alignment horizontal="right" vertical="center"/>
    </xf>
    <xf numFmtId="3" fontId="16" fillId="4" borderId="23" xfId="18" applyNumberFormat="1" applyFont="1" applyFill="1" applyBorder="1"/>
    <xf numFmtId="3" fontId="18" fillId="4" borderId="23" xfId="18" applyNumberFormat="1" applyFont="1" applyFill="1" applyBorder="1"/>
    <xf numFmtId="3" fontId="18" fillId="4" borderId="24" xfId="18" applyNumberFormat="1" applyFont="1" applyFill="1" applyBorder="1"/>
    <xf numFmtId="3" fontId="20" fillId="4" borderId="25" xfId="18" applyNumberFormat="1" applyFont="1" applyFill="1" applyBorder="1"/>
    <xf numFmtId="3" fontId="20" fillId="4" borderId="26" xfId="18" applyNumberFormat="1" applyFont="1" applyFill="1" applyBorder="1"/>
    <xf numFmtId="3" fontId="18" fillId="4" borderId="27" xfId="18" applyNumberFormat="1" applyFont="1" applyFill="1" applyBorder="1"/>
    <xf numFmtId="3" fontId="17" fillId="0" borderId="0" xfId="18" applyNumberFormat="1" applyFont="1" applyFill="1"/>
    <xf numFmtId="3" fontId="25" fillId="6" borderId="0" xfId="18" applyNumberFormat="1" applyFont="1" applyFill="1"/>
    <xf numFmtId="49" fontId="8" fillId="6" borderId="0" xfId="0" applyNumberFormat="1" applyFont="1" applyFill="1" applyBorder="1" applyAlignment="1" quotePrefix="1">
      <alignment vertical="top"/>
    </xf>
    <xf numFmtId="3" fontId="24" fillId="6" borderId="8" xfId="18" applyNumberFormat="1" applyFont="1" applyFill="1" applyBorder="1"/>
    <xf numFmtId="3" fontId="24" fillId="6" borderId="0" xfId="18" applyNumberFormat="1" applyFont="1" applyFill="1" applyBorder="1"/>
    <xf numFmtId="167" fontId="16" fillId="3" borderId="12" xfId="15" applyNumberFormat="1" applyFont="1" applyFill="1" applyBorder="1"/>
    <xf numFmtId="167" fontId="18" fillId="4" borderId="0" xfId="15" applyNumberFormat="1" applyFont="1" applyFill="1" applyBorder="1"/>
    <xf numFmtId="167" fontId="19" fillId="0" borderId="0" xfId="15" applyNumberFormat="1" applyFont="1" applyFill="1" applyBorder="1"/>
    <xf numFmtId="3" fontId="19" fillId="6" borderId="8" xfId="18" applyNumberFormat="1" applyFont="1" applyFill="1" applyBorder="1"/>
    <xf numFmtId="167" fontId="19" fillId="6" borderId="0" xfId="15" applyNumberFormat="1" applyFont="1" applyFill="1" applyBorder="1"/>
    <xf numFmtId="0" fontId="8" fillId="6" borderId="0" xfId="0" applyFont="1" applyFill="1" applyBorder="1" applyAlignment="1">
      <alignment horizontal="left" vertical="top"/>
    </xf>
    <xf numFmtId="49" fontId="29" fillId="0" borderId="0" xfId="0" applyNumberFormat="1" applyFont="1" applyAlignment="1">
      <alignment horizontal="left" vertical="center"/>
    </xf>
    <xf numFmtId="0" fontId="26" fillId="5" borderId="18" xfId="0" applyFont="1" applyFill="1" applyBorder="1" applyAlignment="1">
      <alignment horizontal="right" vertical="center"/>
    </xf>
    <xf numFmtId="167" fontId="18" fillId="4" borderId="11" xfId="15" applyNumberFormat="1" applyFont="1" applyFill="1" applyBorder="1"/>
    <xf numFmtId="167" fontId="19" fillId="0" borderId="11" xfId="15" applyNumberFormat="1" applyFont="1" applyFill="1" applyBorder="1"/>
    <xf numFmtId="167" fontId="19" fillId="6" borderId="11" xfId="15" applyNumberFormat="1" applyFont="1" applyFill="1" applyBorder="1"/>
    <xf numFmtId="0" fontId="28" fillId="0" borderId="0" xfId="0" applyFont="1"/>
    <xf numFmtId="49" fontId="30" fillId="0" borderId="0" xfId="0" applyNumberFormat="1" applyFont="1" applyAlignment="1">
      <alignment horizontal="left" vertical="center"/>
    </xf>
    <xf numFmtId="3" fontId="14" fillId="0" borderId="0" xfId="0" applyNumberFormat="1" applyFont="1" applyAlignment="1">
      <alignment horizontal="left" vertical="center"/>
    </xf>
    <xf numFmtId="3" fontId="14" fillId="0" borderId="0" xfId="0" applyNumberFormat="1" applyFont="1"/>
    <xf numFmtId="49" fontId="31" fillId="0" borderId="0" xfId="0" applyNumberFormat="1" applyFont="1" applyAlignment="1">
      <alignment horizontal="left" vertical="center"/>
    </xf>
    <xf numFmtId="0" fontId="1" fillId="0" borderId="0" xfId="0" applyFont="1"/>
    <xf numFmtId="0" fontId="1" fillId="0" borderId="0" xfId="0" applyFont="1" applyBorder="1"/>
    <xf numFmtId="0" fontId="33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168" fontId="1" fillId="0" borderId="0" xfId="18" applyNumberFormat="1" applyFont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68" fontId="1" fillId="0" borderId="0" xfId="18" applyNumberFormat="1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168" fontId="33" fillId="0" borderId="0" xfId="18" applyNumberFormat="1" applyFont="1" applyAlignment="1">
      <alignment horizontal="right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168" fontId="35" fillId="0" borderId="0" xfId="18" applyNumberFormat="1" applyFont="1" applyAlignment="1">
      <alignment horizontal="right" vertical="center"/>
    </xf>
    <xf numFmtId="0" fontId="36" fillId="7" borderId="28" xfId="0" applyFont="1" applyFill="1" applyBorder="1" applyAlignment="1">
      <alignment horizontal="center" vertical="center"/>
    </xf>
    <xf numFmtId="0" fontId="36" fillId="7" borderId="29" xfId="0" applyFont="1" applyFill="1" applyBorder="1" applyAlignment="1">
      <alignment horizontal="left" vertical="center"/>
    </xf>
    <xf numFmtId="3" fontId="36" fillId="7" borderId="29" xfId="0" applyNumberFormat="1" applyFont="1" applyFill="1" applyBorder="1" applyAlignment="1">
      <alignment horizontal="right" vertical="center" wrapText="1"/>
    </xf>
    <xf numFmtId="0" fontId="36" fillId="7" borderId="29" xfId="0" applyFont="1" applyFill="1" applyBorder="1" applyAlignment="1">
      <alignment horizontal="right" vertical="center"/>
    </xf>
    <xf numFmtId="168" fontId="36" fillId="7" borderId="30" xfId="18" applyNumberFormat="1" applyFont="1" applyFill="1" applyBorder="1" applyAlignment="1">
      <alignment horizontal="right" vertical="center" wrapText="1"/>
    </xf>
    <xf numFmtId="0" fontId="36" fillId="8" borderId="28" xfId="0" applyFont="1" applyFill="1" applyBorder="1" applyAlignment="1">
      <alignment horizontal="center" vertical="center"/>
    </xf>
    <xf numFmtId="0" fontId="36" fillId="8" borderId="29" xfId="0" applyFont="1" applyFill="1" applyBorder="1" applyAlignment="1">
      <alignment horizontal="left" vertical="center"/>
    </xf>
    <xf numFmtId="3" fontId="36" fillId="8" borderId="29" xfId="0" applyNumberFormat="1" applyFont="1" applyFill="1" applyBorder="1" applyAlignment="1">
      <alignment horizontal="right" vertical="center" wrapText="1"/>
    </xf>
    <xf numFmtId="0" fontId="36" fillId="8" borderId="29" xfId="0" applyFont="1" applyFill="1" applyBorder="1" applyAlignment="1">
      <alignment horizontal="right" vertical="center"/>
    </xf>
    <xf numFmtId="168" fontId="36" fillId="8" borderId="31" xfId="18" applyNumberFormat="1" applyFont="1" applyFill="1" applyBorder="1" applyAlignment="1">
      <alignment horizontal="right" vertical="center" wrapText="1"/>
    </xf>
    <xf numFmtId="1" fontId="33" fillId="7" borderId="32" xfId="0" applyNumberFormat="1" applyFont="1" applyFill="1" applyBorder="1" applyAlignment="1">
      <alignment horizontal="center" vertical="center"/>
    </xf>
    <xf numFmtId="0" fontId="36" fillId="7" borderId="33" xfId="0" applyFont="1" applyFill="1" applyBorder="1" applyAlignment="1">
      <alignment horizontal="left" vertical="center"/>
    </xf>
    <xf numFmtId="168" fontId="36" fillId="7" borderId="33" xfId="18" applyNumberFormat="1" applyFont="1" applyFill="1" applyBorder="1" applyAlignment="1">
      <alignment horizontal="right" vertical="center"/>
    </xf>
    <xf numFmtId="167" fontId="36" fillId="7" borderId="33" xfId="15" applyNumberFormat="1" applyFont="1" applyFill="1" applyBorder="1" applyAlignment="1">
      <alignment horizontal="right" vertical="center"/>
    </xf>
    <xf numFmtId="169" fontId="36" fillId="7" borderId="34" xfId="18" applyNumberFormat="1" applyFont="1" applyFill="1" applyBorder="1" applyAlignment="1">
      <alignment horizontal="right" vertical="center"/>
    </xf>
    <xf numFmtId="1" fontId="33" fillId="8" borderId="32" xfId="0" applyNumberFormat="1" applyFont="1" applyFill="1" applyBorder="1" applyAlignment="1">
      <alignment horizontal="center" vertical="center"/>
    </xf>
    <xf numFmtId="0" fontId="36" fillId="8" borderId="33" xfId="0" applyFont="1" applyFill="1" applyBorder="1" applyAlignment="1">
      <alignment horizontal="left" vertical="center"/>
    </xf>
    <xf numFmtId="168" fontId="36" fillId="8" borderId="33" xfId="18" applyNumberFormat="1" applyFont="1" applyFill="1" applyBorder="1" applyAlignment="1">
      <alignment horizontal="right" vertical="center"/>
    </xf>
    <xf numFmtId="167" fontId="36" fillId="8" borderId="35" xfId="15" applyNumberFormat="1" applyFont="1" applyFill="1" applyBorder="1" applyAlignment="1">
      <alignment horizontal="right" vertical="center"/>
    </xf>
    <xf numFmtId="168" fontId="36" fillId="8" borderId="36" xfId="18" applyNumberFormat="1" applyFont="1" applyFill="1" applyBorder="1" applyAlignment="1">
      <alignment horizontal="right" vertical="center"/>
    </xf>
    <xf numFmtId="1" fontId="33" fillId="7" borderId="37" xfId="0" applyNumberFormat="1" applyFont="1" applyFill="1" applyBorder="1" applyAlignment="1">
      <alignment horizontal="center" vertical="center"/>
    </xf>
    <xf numFmtId="0" fontId="33" fillId="7" borderId="38" xfId="0" applyFont="1" applyFill="1" applyBorder="1" applyAlignment="1">
      <alignment horizontal="left" vertical="center"/>
    </xf>
    <xf numFmtId="168" fontId="33" fillId="7" borderId="38" xfId="18" applyNumberFormat="1" applyFont="1" applyFill="1" applyBorder="1" applyAlignment="1">
      <alignment horizontal="right" vertical="center"/>
    </xf>
    <xf numFmtId="167" fontId="33" fillId="7" borderId="33" xfId="15" applyNumberFormat="1" applyFont="1" applyFill="1" applyBorder="1" applyAlignment="1">
      <alignment horizontal="right" vertical="center"/>
    </xf>
    <xf numFmtId="168" fontId="33" fillId="7" borderId="34" xfId="18" applyNumberFormat="1" applyFont="1" applyFill="1" applyBorder="1" applyAlignment="1">
      <alignment horizontal="right" vertical="center"/>
    </xf>
    <xf numFmtId="1" fontId="33" fillId="8" borderId="37" xfId="0" applyNumberFormat="1" applyFont="1" applyFill="1" applyBorder="1" applyAlignment="1">
      <alignment horizontal="center" vertical="center"/>
    </xf>
    <xf numFmtId="0" fontId="33" fillId="8" borderId="38" xfId="0" applyFont="1" applyFill="1" applyBorder="1" applyAlignment="1">
      <alignment horizontal="left" vertical="center"/>
    </xf>
    <xf numFmtId="168" fontId="33" fillId="8" borderId="38" xfId="18" applyNumberFormat="1" applyFont="1" applyFill="1" applyBorder="1" applyAlignment="1">
      <alignment horizontal="right" vertical="center"/>
    </xf>
    <xf numFmtId="167" fontId="33" fillId="8" borderId="35" xfId="15" applyNumberFormat="1" applyFont="1" applyFill="1" applyBorder="1" applyAlignment="1">
      <alignment horizontal="right" vertical="center"/>
    </xf>
    <xf numFmtId="168" fontId="33" fillId="8" borderId="39" xfId="18" applyNumberFormat="1" applyFont="1" applyFill="1" applyBorder="1" applyAlignment="1">
      <alignment horizontal="right" vertical="center"/>
    </xf>
    <xf numFmtId="169" fontId="33" fillId="7" borderId="34" xfId="18" applyNumberFormat="1" applyFont="1" applyFill="1" applyBorder="1" applyAlignment="1">
      <alignment horizontal="right" vertical="center"/>
    </xf>
    <xf numFmtId="169" fontId="33" fillId="8" borderId="39" xfId="18" applyNumberFormat="1" applyFont="1" applyFill="1" applyBorder="1" applyAlignment="1">
      <alignment horizontal="right" vertical="center"/>
    </xf>
    <xf numFmtId="1" fontId="33" fillId="7" borderId="40" xfId="0" applyNumberFormat="1" applyFont="1" applyFill="1" applyBorder="1" applyAlignment="1">
      <alignment horizontal="center" vertical="center"/>
    </xf>
    <xf numFmtId="0" fontId="33" fillId="7" borderId="41" xfId="0" applyFont="1" applyFill="1" applyBorder="1" applyAlignment="1">
      <alignment horizontal="left" vertical="center"/>
    </xf>
    <xf numFmtId="168" fontId="33" fillId="7" borderId="41" xfId="18" applyNumberFormat="1" applyFont="1" applyFill="1" applyBorder="1" applyAlignment="1">
      <alignment horizontal="right" vertical="center"/>
    </xf>
    <xf numFmtId="167" fontId="33" fillId="7" borderId="42" xfId="15" applyNumberFormat="1" applyFont="1" applyFill="1" applyBorder="1" applyAlignment="1">
      <alignment horizontal="right" vertical="center"/>
    </xf>
    <xf numFmtId="168" fontId="33" fillId="7" borderId="24" xfId="18" applyNumberFormat="1" applyFont="1" applyFill="1" applyBorder="1" applyAlignment="1">
      <alignment horizontal="right" vertical="center"/>
    </xf>
    <xf numFmtId="1" fontId="33" fillId="8" borderId="40" xfId="0" applyNumberFormat="1" applyFont="1" applyFill="1" applyBorder="1" applyAlignment="1">
      <alignment horizontal="center" vertical="center"/>
    </xf>
    <xf numFmtId="0" fontId="33" fillId="8" borderId="41" xfId="0" applyFont="1" applyFill="1" applyBorder="1" applyAlignment="1">
      <alignment horizontal="left" vertical="center"/>
    </xf>
    <xf numFmtId="168" fontId="33" fillId="8" borderId="41" xfId="18" applyNumberFormat="1" applyFont="1" applyFill="1" applyBorder="1" applyAlignment="1">
      <alignment horizontal="right" vertical="center"/>
    </xf>
    <xf numFmtId="167" fontId="33" fillId="8" borderId="43" xfId="15" applyNumberFormat="1" applyFont="1" applyFill="1" applyBorder="1" applyAlignment="1">
      <alignment horizontal="right" vertical="center"/>
    </xf>
    <xf numFmtId="168" fontId="33" fillId="8" borderId="44" xfId="18" applyNumberFormat="1" applyFont="1" applyFill="1" applyBorder="1" applyAlignment="1">
      <alignment horizontal="right" vertical="center"/>
    </xf>
    <xf numFmtId="167" fontId="33" fillId="0" borderId="0" xfId="0" applyNumberFormat="1" applyFont="1" applyAlignment="1">
      <alignment horizontal="right" vertical="center"/>
    </xf>
    <xf numFmtId="1" fontId="33" fillId="7" borderId="45" xfId="0" applyNumberFormat="1" applyFont="1" applyFill="1" applyBorder="1" applyAlignment="1">
      <alignment horizontal="center" vertical="center"/>
    </xf>
    <xf numFmtId="168" fontId="36" fillId="7" borderId="46" xfId="18" applyNumberFormat="1" applyFont="1" applyFill="1" applyBorder="1" applyAlignment="1">
      <alignment horizontal="right" vertical="center"/>
    </xf>
    <xf numFmtId="167" fontId="36" fillId="7" borderId="46" xfId="15" applyNumberFormat="1" applyFont="1" applyFill="1" applyBorder="1" applyAlignment="1">
      <alignment horizontal="right" vertical="center"/>
    </xf>
    <xf numFmtId="168" fontId="36" fillId="7" borderId="34" xfId="18" applyNumberFormat="1" applyFont="1" applyFill="1" applyBorder="1" applyAlignment="1">
      <alignment horizontal="right" vertical="center"/>
    </xf>
    <xf numFmtId="167" fontId="36" fillId="8" borderId="33" xfId="15" applyNumberFormat="1" applyFont="1" applyFill="1" applyBorder="1" applyAlignment="1">
      <alignment horizontal="right" vertical="center"/>
    </xf>
    <xf numFmtId="169" fontId="36" fillId="8" borderId="36" xfId="18" applyNumberFormat="1" applyFont="1" applyFill="1" applyBorder="1" applyAlignment="1">
      <alignment horizontal="right" vertical="center"/>
    </xf>
    <xf numFmtId="167" fontId="33" fillId="8" borderId="38" xfId="15" applyNumberFormat="1" applyFont="1" applyFill="1" applyBorder="1" applyAlignment="1">
      <alignment horizontal="right" vertical="center"/>
    </xf>
    <xf numFmtId="167" fontId="33" fillId="8" borderId="41" xfId="15" applyNumberFormat="1" applyFont="1" applyFill="1" applyBorder="1" applyAlignment="1">
      <alignment horizontal="right" vertical="center"/>
    </xf>
    <xf numFmtId="169" fontId="33" fillId="8" borderId="44" xfId="18" applyNumberFormat="1" applyFont="1" applyFill="1" applyBorder="1" applyAlignment="1">
      <alignment horizontal="right" vertical="center"/>
    </xf>
    <xf numFmtId="169" fontId="33" fillId="7" borderId="24" xfId="18" applyNumberFormat="1" applyFont="1" applyFill="1" applyBorder="1" applyAlignment="1">
      <alignment horizontal="right" vertical="center"/>
    </xf>
    <xf numFmtId="167" fontId="36" fillId="8" borderId="43" xfId="15" applyNumberFormat="1" applyFont="1" applyFill="1" applyBorder="1" applyAlignment="1">
      <alignment horizontal="right" vertical="center"/>
    </xf>
    <xf numFmtId="0" fontId="36" fillId="9" borderId="28" xfId="0" applyFont="1" applyFill="1" applyBorder="1" applyAlignment="1">
      <alignment horizontal="center" vertical="center"/>
    </xf>
    <xf numFmtId="0" fontId="36" fillId="9" borderId="29" xfId="0" applyFont="1" applyFill="1" applyBorder="1" applyAlignment="1">
      <alignment horizontal="left" vertical="center"/>
    </xf>
    <xf numFmtId="3" fontId="36" fillId="9" borderId="29" xfId="0" applyNumberFormat="1" applyFont="1" applyFill="1" applyBorder="1" applyAlignment="1">
      <alignment horizontal="right" vertical="center" wrapText="1"/>
    </xf>
    <xf numFmtId="0" fontId="36" fillId="9" borderId="29" xfId="0" applyFont="1" applyFill="1" applyBorder="1" applyAlignment="1">
      <alignment horizontal="right" vertical="center"/>
    </xf>
    <xf numFmtId="168" fontId="36" fillId="9" borderId="47" xfId="18" applyNumberFormat="1" applyFont="1" applyFill="1" applyBorder="1" applyAlignment="1">
      <alignment horizontal="right" vertical="center" wrapText="1"/>
    </xf>
    <xf numFmtId="0" fontId="36" fillId="10" borderId="28" xfId="0" applyFont="1" applyFill="1" applyBorder="1" applyAlignment="1">
      <alignment horizontal="center" vertical="center"/>
    </xf>
    <xf numFmtId="0" fontId="36" fillId="10" borderId="29" xfId="0" applyFont="1" applyFill="1" applyBorder="1" applyAlignment="1">
      <alignment horizontal="left" vertical="center"/>
    </xf>
    <xf numFmtId="3" fontId="36" fillId="10" borderId="29" xfId="0" applyNumberFormat="1" applyFont="1" applyFill="1" applyBorder="1" applyAlignment="1">
      <alignment horizontal="right" vertical="center" wrapText="1"/>
    </xf>
    <xf numFmtId="0" fontId="36" fillId="10" borderId="29" xfId="0" applyFont="1" applyFill="1" applyBorder="1" applyAlignment="1">
      <alignment horizontal="right" vertical="center"/>
    </xf>
    <xf numFmtId="168" fontId="36" fillId="10" borderId="31" xfId="18" applyNumberFormat="1" applyFont="1" applyFill="1" applyBorder="1" applyAlignment="1">
      <alignment horizontal="right" vertical="center" wrapText="1"/>
    </xf>
    <xf numFmtId="1" fontId="33" fillId="9" borderId="32" xfId="0" applyNumberFormat="1" applyFont="1" applyFill="1" applyBorder="1" applyAlignment="1">
      <alignment horizontal="center" vertical="center"/>
    </xf>
    <xf numFmtId="0" fontId="36" fillId="9" borderId="33" xfId="0" applyFont="1" applyFill="1" applyBorder="1" applyAlignment="1">
      <alignment horizontal="left" vertical="center"/>
    </xf>
    <xf numFmtId="168" fontId="36" fillId="9" borderId="33" xfId="18" applyNumberFormat="1" applyFont="1" applyFill="1" applyBorder="1" applyAlignment="1">
      <alignment horizontal="right" vertical="center"/>
    </xf>
    <xf numFmtId="167" fontId="36" fillId="9" borderId="33" xfId="15" applyNumberFormat="1" applyFont="1" applyFill="1" applyBorder="1" applyAlignment="1">
      <alignment horizontal="right" vertical="center"/>
    </xf>
    <xf numFmtId="169" fontId="36" fillId="9" borderId="48" xfId="18" applyNumberFormat="1" applyFont="1" applyFill="1" applyBorder="1" applyAlignment="1">
      <alignment horizontal="right" vertical="center"/>
    </xf>
    <xf numFmtId="1" fontId="33" fillId="10" borderId="32" xfId="0" applyNumberFormat="1" applyFont="1" applyFill="1" applyBorder="1" applyAlignment="1">
      <alignment horizontal="center" vertical="center"/>
    </xf>
    <xf numFmtId="168" fontId="36" fillId="10" borderId="33" xfId="18" applyNumberFormat="1" applyFont="1" applyFill="1" applyBorder="1" applyAlignment="1">
      <alignment horizontal="right" vertical="center"/>
    </xf>
    <xf numFmtId="167" fontId="36" fillId="10" borderId="33" xfId="15" applyNumberFormat="1" applyFont="1" applyFill="1" applyBorder="1" applyAlignment="1">
      <alignment horizontal="right" vertical="center"/>
    </xf>
    <xf numFmtId="169" fontId="36" fillId="10" borderId="36" xfId="18" applyNumberFormat="1" applyFont="1" applyFill="1" applyBorder="1" applyAlignment="1">
      <alignment horizontal="right" vertical="center"/>
    </xf>
    <xf numFmtId="1" fontId="33" fillId="9" borderId="37" xfId="0" applyNumberFormat="1" applyFont="1" applyFill="1" applyBorder="1" applyAlignment="1">
      <alignment horizontal="center" vertical="center"/>
    </xf>
    <xf numFmtId="0" fontId="33" fillId="9" borderId="38" xfId="0" applyFont="1" applyFill="1" applyBorder="1" applyAlignment="1">
      <alignment horizontal="left" vertical="center"/>
    </xf>
    <xf numFmtId="168" fontId="33" fillId="9" borderId="38" xfId="18" applyNumberFormat="1" applyFont="1" applyFill="1" applyBorder="1" applyAlignment="1">
      <alignment horizontal="right" vertical="center"/>
    </xf>
    <xf numFmtId="167" fontId="33" fillId="9" borderId="38" xfId="15" applyNumberFormat="1" applyFont="1" applyFill="1" applyBorder="1" applyAlignment="1">
      <alignment horizontal="right" vertical="center"/>
    </xf>
    <xf numFmtId="169" fontId="33" fillId="9" borderId="49" xfId="18" applyNumberFormat="1" applyFont="1" applyFill="1" applyBorder="1" applyAlignment="1">
      <alignment horizontal="right" vertical="center"/>
    </xf>
    <xf numFmtId="1" fontId="33" fillId="10" borderId="37" xfId="0" applyNumberFormat="1" applyFont="1" applyFill="1" applyBorder="1" applyAlignment="1">
      <alignment horizontal="center" vertical="center"/>
    </xf>
    <xf numFmtId="0" fontId="33" fillId="10" borderId="38" xfId="0" applyFont="1" applyFill="1" applyBorder="1" applyAlignment="1">
      <alignment horizontal="left" vertical="center"/>
    </xf>
    <xf numFmtId="168" fontId="33" fillId="10" borderId="38" xfId="18" applyNumberFormat="1" applyFont="1" applyFill="1" applyBorder="1" applyAlignment="1">
      <alignment horizontal="right" vertical="center"/>
    </xf>
    <xf numFmtId="167" fontId="33" fillId="10" borderId="38" xfId="15" applyNumberFormat="1" applyFont="1" applyFill="1" applyBorder="1" applyAlignment="1">
      <alignment horizontal="right" vertical="center"/>
    </xf>
    <xf numFmtId="168" fontId="33" fillId="10" borderId="39" xfId="18" applyNumberFormat="1" applyFont="1" applyFill="1" applyBorder="1" applyAlignment="1">
      <alignment horizontal="right" vertical="center"/>
    </xf>
    <xf numFmtId="1" fontId="33" fillId="9" borderId="40" xfId="0" applyNumberFormat="1" applyFont="1" applyFill="1" applyBorder="1" applyAlignment="1">
      <alignment horizontal="center" vertical="center"/>
    </xf>
    <xf numFmtId="0" fontId="33" fillId="9" borderId="41" xfId="0" applyFont="1" applyFill="1" applyBorder="1" applyAlignment="1">
      <alignment horizontal="left" vertical="center"/>
    </xf>
    <xf numFmtId="168" fontId="33" fillId="9" borderId="41" xfId="18" applyNumberFormat="1" applyFont="1" applyFill="1" applyBorder="1" applyAlignment="1">
      <alignment horizontal="right" vertical="center"/>
    </xf>
    <xf numFmtId="167" fontId="33" fillId="9" borderId="41" xfId="15" applyNumberFormat="1" applyFont="1" applyFill="1" applyBorder="1" applyAlignment="1">
      <alignment horizontal="right" vertical="center"/>
    </xf>
    <xf numFmtId="169" fontId="33" fillId="9" borderId="50" xfId="18" applyNumberFormat="1" applyFont="1" applyFill="1" applyBorder="1" applyAlignment="1">
      <alignment horizontal="right" vertical="center"/>
    </xf>
    <xf numFmtId="1" fontId="33" fillId="10" borderId="40" xfId="0" applyNumberFormat="1" applyFont="1" applyFill="1" applyBorder="1" applyAlignment="1">
      <alignment horizontal="center" vertical="center"/>
    </xf>
    <xf numFmtId="0" fontId="33" fillId="10" borderId="41" xfId="0" applyFont="1" applyFill="1" applyBorder="1" applyAlignment="1">
      <alignment horizontal="left" vertical="center"/>
    </xf>
    <xf numFmtId="168" fontId="33" fillId="10" borderId="41" xfId="18" applyNumberFormat="1" applyFont="1" applyFill="1" applyBorder="1" applyAlignment="1">
      <alignment horizontal="right" vertical="center"/>
    </xf>
    <xf numFmtId="167" fontId="33" fillId="10" borderId="41" xfId="15" applyNumberFormat="1" applyFont="1" applyFill="1" applyBorder="1" applyAlignment="1">
      <alignment horizontal="right" vertical="center"/>
    </xf>
    <xf numFmtId="168" fontId="33" fillId="10" borderId="44" xfId="18" applyNumberFormat="1" applyFont="1" applyFill="1" applyBorder="1" applyAlignment="1">
      <alignment horizontal="right" vertical="center"/>
    </xf>
    <xf numFmtId="1" fontId="33" fillId="10" borderId="45" xfId="0" applyNumberFormat="1" applyFont="1" applyFill="1" applyBorder="1" applyAlignment="1">
      <alignment horizontal="center" vertical="center"/>
    </xf>
    <xf numFmtId="0" fontId="36" fillId="10" borderId="46" xfId="0" applyFont="1" applyFill="1" applyBorder="1" applyAlignment="1">
      <alignment horizontal="left" vertical="center"/>
    </xf>
    <xf numFmtId="168" fontId="36" fillId="10" borderId="46" xfId="18" applyNumberFormat="1" applyFont="1" applyFill="1" applyBorder="1" applyAlignment="1">
      <alignment horizontal="right" vertical="center"/>
    </xf>
    <xf numFmtId="167" fontId="36" fillId="10" borderId="46" xfId="15" applyNumberFormat="1" applyFont="1" applyFill="1" applyBorder="1" applyAlignment="1">
      <alignment horizontal="right" vertical="center"/>
    </xf>
    <xf numFmtId="168" fontId="33" fillId="9" borderId="49" xfId="18" applyNumberFormat="1" applyFont="1" applyFill="1" applyBorder="1" applyAlignment="1">
      <alignment horizontal="right" vertical="center"/>
    </xf>
    <xf numFmtId="168" fontId="33" fillId="9" borderId="50" xfId="18" applyNumberFormat="1" applyFont="1" applyFill="1" applyBorder="1" applyAlignment="1">
      <alignment horizontal="right" vertical="center"/>
    </xf>
    <xf numFmtId="167" fontId="18" fillId="4" borderId="23" xfId="15" applyNumberFormat="1" applyFont="1" applyFill="1" applyBorder="1"/>
    <xf numFmtId="167" fontId="18" fillId="4" borderId="24" xfId="15" applyNumberFormat="1" applyFont="1" applyFill="1" applyBorder="1"/>
    <xf numFmtId="3" fontId="19" fillId="0" borderId="0" xfId="18" applyNumberFormat="1" applyFont="1" applyBorder="1"/>
    <xf numFmtId="0" fontId="5" fillId="0" borderId="0" xfId="0" applyNumberFormat="1" applyFont="1" applyFill="1" applyBorder="1" applyAlignment="1">
      <alignment horizontal="left" vertical="top"/>
    </xf>
    <xf numFmtId="3" fontId="19" fillId="2" borderId="11" xfId="18" applyNumberFormat="1" applyFont="1" applyFill="1" applyBorder="1"/>
    <xf numFmtId="3" fontId="37" fillId="0" borderId="0" xfId="0" applyNumberFormat="1" applyFont="1" applyBorder="1"/>
    <xf numFmtId="49" fontId="7" fillId="3" borderId="20" xfId="0" applyNumberFormat="1" applyFont="1" applyFill="1" applyBorder="1" applyAlignment="1">
      <alignment horizontal="left" vertical="center" wrapText="1"/>
    </xf>
    <xf numFmtId="49" fontId="18" fillId="4" borderId="8" xfId="18" applyNumberFormat="1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left" vertical="center"/>
    </xf>
    <xf numFmtId="49" fontId="8" fillId="6" borderId="8" xfId="0" applyNumberFormat="1" applyFont="1" applyFill="1" applyBorder="1" applyAlignment="1">
      <alignment horizontal="left" vertical="center"/>
    </xf>
    <xf numFmtId="49" fontId="18" fillId="4" borderId="27" xfId="18" applyNumberFormat="1" applyFont="1" applyFill="1" applyBorder="1" applyAlignment="1">
      <alignment horizontal="left"/>
    </xf>
    <xf numFmtId="3" fontId="25" fillId="6" borderId="0" xfId="18" applyNumberFormat="1" applyFont="1" applyFill="1" applyBorder="1"/>
    <xf numFmtId="3" fontId="25" fillId="6" borderId="11" xfId="18" applyNumberFormat="1" applyFont="1" applyFill="1" applyBorder="1"/>
    <xf numFmtId="3" fontId="13" fillId="0" borderId="11" xfId="18" applyNumberFormat="1" applyFont="1" applyBorder="1"/>
    <xf numFmtId="0" fontId="13" fillId="0" borderId="11" xfId="0" applyFont="1" applyBorder="1"/>
    <xf numFmtId="3" fontId="13" fillId="0" borderId="11" xfId="0" applyNumberFormat="1" applyFont="1" applyBorder="1"/>
    <xf numFmtId="3" fontId="18" fillId="2" borderId="14" xfId="18" applyNumberFormat="1" applyFont="1" applyFill="1" applyBorder="1" applyAlignment="1">
      <alignment horizontal="center"/>
    </xf>
    <xf numFmtId="3" fontId="19" fillId="4" borderId="22" xfId="18" applyNumberFormat="1" applyFont="1" applyFill="1" applyBorder="1"/>
    <xf numFmtId="3" fontId="18" fillId="3" borderId="51" xfId="18" applyNumberFormat="1" applyFont="1" applyFill="1" applyBorder="1"/>
    <xf numFmtId="3" fontId="20" fillId="4" borderId="51" xfId="18" applyNumberFormat="1" applyFont="1" applyFill="1" applyBorder="1"/>
    <xf numFmtId="3" fontId="19" fillId="2" borderId="51" xfId="18" applyNumberFormat="1" applyFont="1" applyFill="1" applyBorder="1"/>
    <xf numFmtId="3" fontId="19" fillId="2" borderId="8" xfId="18" applyNumberFormat="1" applyFont="1" applyFill="1" applyBorder="1"/>
    <xf numFmtId="3" fontId="24" fillId="2" borderId="8" xfId="18" applyNumberFormat="1" applyFont="1" applyFill="1" applyBorder="1"/>
    <xf numFmtId="3" fontId="20" fillId="4" borderId="43" xfId="18" applyNumberFormat="1" applyFont="1" applyFill="1" applyBorder="1"/>
    <xf numFmtId="3" fontId="18" fillId="0" borderId="10" xfId="18" applyNumberFormat="1" applyFont="1" applyBorder="1" applyAlignment="1">
      <alignment horizontal="center"/>
    </xf>
    <xf numFmtId="3" fontId="19" fillId="4" borderId="16" xfId="18" applyNumberFormat="1" applyFont="1" applyFill="1" applyBorder="1"/>
    <xf numFmtId="3" fontId="19" fillId="0" borderId="16" xfId="18" applyNumberFormat="1" applyFont="1" applyFill="1" applyBorder="1"/>
    <xf numFmtId="3" fontId="19" fillId="0" borderId="16" xfId="18" applyNumberFormat="1" applyFont="1" applyBorder="1"/>
    <xf numFmtId="3" fontId="18" fillId="3" borderId="11" xfId="18" applyNumberFormat="1" applyFont="1" applyFill="1" applyBorder="1"/>
    <xf numFmtId="3" fontId="20" fillId="4" borderId="11" xfId="18" applyNumberFormat="1" applyFont="1" applyFill="1" applyBorder="1"/>
    <xf numFmtId="3" fontId="25" fillId="6" borderId="8" xfId="18" applyNumberFormat="1" applyFont="1" applyFill="1" applyBorder="1"/>
    <xf numFmtId="3" fontId="19" fillId="0" borderId="8" xfId="0" applyNumberFormat="1" applyFont="1" applyFill="1" applyBorder="1"/>
    <xf numFmtId="3" fontId="24" fillId="6" borderId="11" xfId="18" applyNumberFormat="1" applyFont="1" applyFill="1" applyBorder="1"/>
    <xf numFmtId="3" fontId="19" fillId="0" borderId="11" xfId="0" applyNumberFormat="1" applyFont="1" applyFill="1" applyBorder="1"/>
    <xf numFmtId="3" fontId="14" fillId="0" borderId="52" xfId="0" applyNumberFormat="1" applyFont="1" applyBorder="1" applyAlignment="1">
      <alignment horizontal="center"/>
    </xf>
    <xf numFmtId="3" fontId="14" fillId="0" borderId="30" xfId="0" applyNumberFormat="1" applyFont="1" applyBorder="1" applyAlignment="1">
      <alignment horizontal="center"/>
    </xf>
    <xf numFmtId="3" fontId="18" fillId="4" borderId="5" xfId="18" applyNumberFormat="1" applyFont="1" applyFill="1" applyBorder="1" applyAlignment="1">
      <alignment horizontal="center"/>
    </xf>
    <xf numFmtId="3" fontId="18" fillId="4" borderId="16" xfId="18" applyNumberFormat="1" applyFont="1" applyFill="1" applyBorder="1" applyAlignment="1">
      <alignment horizontal="center"/>
    </xf>
    <xf numFmtId="0" fontId="34" fillId="9" borderId="52" xfId="0" applyFont="1" applyFill="1" applyBorder="1" applyAlignment="1">
      <alignment horizontal="center"/>
    </xf>
    <xf numFmtId="0" fontId="34" fillId="9" borderId="53" xfId="0" applyFont="1" applyFill="1" applyBorder="1" applyAlignment="1">
      <alignment horizontal="center"/>
    </xf>
    <xf numFmtId="0" fontId="34" fillId="9" borderId="30" xfId="0" applyFont="1" applyFill="1" applyBorder="1" applyAlignment="1">
      <alignment horizontal="center"/>
    </xf>
    <xf numFmtId="0" fontId="34" fillId="10" borderId="52" xfId="0" applyFont="1" applyFill="1" applyBorder="1" applyAlignment="1">
      <alignment horizontal="center"/>
    </xf>
    <xf numFmtId="0" fontId="34" fillId="10" borderId="53" xfId="0" applyFont="1" applyFill="1" applyBorder="1" applyAlignment="1">
      <alignment horizontal="center"/>
    </xf>
    <xf numFmtId="0" fontId="34" fillId="10" borderId="30" xfId="0" applyFont="1" applyFill="1" applyBorder="1" applyAlignment="1">
      <alignment horizontal="center"/>
    </xf>
    <xf numFmtId="0" fontId="34" fillId="7" borderId="52" xfId="0" applyFont="1" applyFill="1" applyBorder="1" applyAlignment="1">
      <alignment horizontal="center"/>
    </xf>
    <xf numFmtId="0" fontId="34" fillId="7" borderId="53" xfId="0" applyFont="1" applyFill="1" applyBorder="1" applyAlignment="1">
      <alignment horizontal="center"/>
    </xf>
    <xf numFmtId="0" fontId="34" fillId="7" borderId="30" xfId="0" applyFont="1" applyFill="1" applyBorder="1" applyAlignment="1">
      <alignment horizontal="center"/>
    </xf>
    <xf numFmtId="0" fontId="34" fillId="8" borderId="19" xfId="0" applyFont="1" applyFill="1" applyBorder="1" applyAlignment="1">
      <alignment horizontal="center"/>
    </xf>
    <xf numFmtId="0" fontId="34" fillId="8" borderId="14" xfId="0" applyFont="1" applyFill="1" applyBorder="1" applyAlignment="1">
      <alignment horizontal="center"/>
    </xf>
    <xf numFmtId="0" fontId="34" fillId="8" borderId="13" xfId="0" applyFont="1" applyFill="1" applyBorder="1" applyAlignment="1">
      <alignment horizontal="center"/>
    </xf>
    <xf numFmtId="0" fontId="34" fillId="10" borderId="19" xfId="0" applyFont="1" applyFill="1" applyBorder="1" applyAlignment="1">
      <alignment horizontal="center"/>
    </xf>
    <xf numFmtId="0" fontId="34" fillId="10" borderId="14" xfId="0" applyFont="1" applyFill="1" applyBorder="1" applyAlignment="1">
      <alignment horizontal="center"/>
    </xf>
    <xf numFmtId="0" fontId="34" fillId="10" borderId="13" xfId="0" applyFont="1" applyFill="1" applyBorder="1" applyAlignment="1">
      <alignment horizontal="center"/>
    </xf>
    <xf numFmtId="3" fontId="18" fillId="0" borderId="3" xfId="18" applyNumberFormat="1" applyFont="1" applyFill="1" applyBorder="1" applyAlignment="1">
      <alignment horizontal="center"/>
    </xf>
    <xf numFmtId="3" fontId="18" fillId="0" borderId="4" xfId="18" applyNumberFormat="1" applyFont="1" applyFill="1" applyBorder="1" applyAlignment="1">
      <alignment horizontal="center"/>
    </xf>
    <xf numFmtId="3" fontId="18" fillId="11" borderId="19" xfId="18" applyNumberFormat="1" applyFont="1" applyFill="1" applyBorder="1" applyAlignment="1">
      <alignment horizontal="center"/>
    </xf>
    <xf numFmtId="3" fontId="18" fillId="11" borderId="14" xfId="18" applyNumberFormat="1" applyFont="1" applyFill="1" applyBorder="1" applyAlignment="1">
      <alignment horizontal="center"/>
    </xf>
    <xf numFmtId="3" fontId="18" fillId="11" borderId="13" xfId="18" applyNumberFormat="1" applyFont="1" applyFill="1" applyBorder="1" applyAlignment="1">
      <alignment horizontal="center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0" xfId="20"/>
    <cellStyle name="Currency0" xfId="21"/>
    <cellStyle name="Date" xfId="22"/>
    <cellStyle name="Fixed" xfId="23"/>
    <cellStyle name="Heading" xfId="2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25"/>
    <cellStyle name="Normal 2" xfId="26"/>
    <cellStyle name="Normal_Annex Table 3" xfId="27"/>
    <cellStyle name="Stub" xfId="28"/>
    <cellStyle name="Top" xfId="29"/>
    <cellStyle name="Totals" xfId="30"/>
    <cellStyle name="Comma 2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externalLink" Target="externalLinks/externalLink6.xml" /><Relationship Id="rId35" Type="http://schemas.openxmlformats.org/officeDocument/2006/relationships/externalLink" Target="externalLinks/externalLink7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HQWILLOW\SecureD\TEMP\Estimating%20adult%20mortality\Relational\BaseYearUN\RegionalLifeTab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HE\Consultations\CL_23_16\Country%20consultation%20template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who.int\whr\1999\en\excel\D95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HR2003\GBD\NBD\Templates%20v2\Italy\DALYs%20country%204180%20yea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who.int\whr\1999\en\excel\popgbdag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HQWILLOW\SecureD\Estimating%20adult%20mortality\Relational\New%20Stand-WHO\Country\AUSTRI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ountry%20consultation%202004\India\DALYs%20country%203100%20year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x"/>
      <sheetName val="Adj lx"/>
      <sheetName val="slop-inter"/>
      <sheetName val="DB"/>
      <sheetName val="Sheet1"/>
      <sheetName val="Global"/>
      <sheetName val="EurA"/>
      <sheetName val="EurB"/>
      <sheetName val="EurC"/>
      <sheetName val="AmrA"/>
      <sheetName val="AmrB"/>
      <sheetName val="SearD"/>
      <sheetName val="WprA"/>
      <sheetName val="WprB"/>
      <sheetName val="AmrD"/>
      <sheetName val="EmrB"/>
      <sheetName val="EmrD"/>
      <sheetName val="SearB"/>
      <sheetName val="EurA-M"/>
      <sheetName val="Chart2"/>
      <sheetName val="EurA-F"/>
      <sheetName val="Sheet2"/>
      <sheetName val="Sheet3"/>
      <sheetName val="Sheet3 (2)"/>
    </sheetNames>
    <sheetDataSet>
      <sheetData sheetId="0" refreshError="1">
        <row r="1788">
          <cell r="D1788" t="str">
            <v>MALES</v>
          </cell>
          <cell r="E1788">
            <v>0</v>
          </cell>
        </row>
        <row r="1789">
          <cell r="D1789" t="str">
            <v>MALES</v>
          </cell>
          <cell r="E1789">
            <v>1</v>
          </cell>
        </row>
        <row r="1790">
          <cell r="D1790" t="str">
            <v>MALES</v>
          </cell>
          <cell r="E1790">
            <v>5</v>
          </cell>
        </row>
        <row r="1791">
          <cell r="D1791" t="str">
            <v>MALES</v>
          </cell>
          <cell r="E1791">
            <v>10</v>
          </cell>
        </row>
        <row r="1792">
          <cell r="D1792" t="str">
            <v>MALES</v>
          </cell>
          <cell r="E1792">
            <v>15</v>
          </cell>
        </row>
        <row r="1793">
          <cell r="D1793" t="str">
            <v>MALES</v>
          </cell>
          <cell r="E1793">
            <v>20</v>
          </cell>
        </row>
        <row r="1794">
          <cell r="D1794" t="str">
            <v>MALES</v>
          </cell>
          <cell r="E1794">
            <v>25</v>
          </cell>
        </row>
        <row r="1795">
          <cell r="D1795" t="str">
            <v>MALES</v>
          </cell>
          <cell r="E1795">
            <v>30</v>
          </cell>
        </row>
        <row r="1796">
          <cell r="D1796" t="str">
            <v>MALES</v>
          </cell>
          <cell r="E1796">
            <v>35</v>
          </cell>
        </row>
        <row r="1797">
          <cell r="D1797" t="str">
            <v>MALES</v>
          </cell>
          <cell r="E1797">
            <v>40</v>
          </cell>
        </row>
        <row r="1798">
          <cell r="D1798" t="str">
            <v>MALES</v>
          </cell>
          <cell r="E1798">
            <v>45</v>
          </cell>
        </row>
        <row r="1799">
          <cell r="D1799" t="str">
            <v>MALES</v>
          </cell>
          <cell r="E1799">
            <v>50</v>
          </cell>
        </row>
        <row r="1800">
          <cell r="D1800" t="str">
            <v>MALES</v>
          </cell>
          <cell r="E1800">
            <v>55</v>
          </cell>
        </row>
        <row r="1801">
          <cell r="D1801" t="str">
            <v>MALES</v>
          </cell>
          <cell r="E1801">
            <v>60</v>
          </cell>
        </row>
        <row r="1802">
          <cell r="D1802" t="str">
            <v>MALES</v>
          </cell>
          <cell r="E1802">
            <v>65</v>
          </cell>
        </row>
        <row r="1803">
          <cell r="D1803" t="str">
            <v>MALES</v>
          </cell>
          <cell r="E1803">
            <v>70</v>
          </cell>
        </row>
        <row r="1804">
          <cell r="D1804" t="str">
            <v>MALES</v>
          </cell>
          <cell r="E1804">
            <v>75</v>
          </cell>
        </row>
        <row r="1805">
          <cell r="D1805" t="str">
            <v>MALES</v>
          </cell>
          <cell r="E1805">
            <v>80</v>
          </cell>
        </row>
        <row r="1806">
          <cell r="D1806" t="str">
            <v>MALES</v>
          </cell>
          <cell r="E1806">
            <v>85</v>
          </cell>
        </row>
        <row r="1807">
          <cell r="D1807" t="str">
            <v>FEMALES</v>
          </cell>
          <cell r="E1807">
            <v>0</v>
          </cell>
        </row>
        <row r="1808">
          <cell r="D1808" t="str">
            <v>FEMALES</v>
          </cell>
          <cell r="E1808">
            <v>1</v>
          </cell>
        </row>
        <row r="1809">
          <cell r="D1809" t="str">
            <v>FEMALES</v>
          </cell>
          <cell r="E1809">
            <v>5</v>
          </cell>
        </row>
        <row r="1810">
          <cell r="D1810" t="str">
            <v>FEMALES</v>
          </cell>
          <cell r="E1810">
            <v>10</v>
          </cell>
        </row>
        <row r="1811">
          <cell r="D1811" t="str">
            <v>FEMALES</v>
          </cell>
          <cell r="E1811">
            <v>15</v>
          </cell>
        </row>
        <row r="1812">
          <cell r="D1812" t="str">
            <v>FEMALES</v>
          </cell>
          <cell r="E1812">
            <v>20</v>
          </cell>
        </row>
        <row r="1813">
          <cell r="D1813" t="str">
            <v>FEMALES</v>
          </cell>
          <cell r="E1813">
            <v>25</v>
          </cell>
        </row>
        <row r="1814">
          <cell r="D1814" t="str">
            <v>FEMALES</v>
          </cell>
          <cell r="E1814">
            <v>30</v>
          </cell>
        </row>
        <row r="1815">
          <cell r="D1815" t="str">
            <v>FEMALES</v>
          </cell>
          <cell r="E1815">
            <v>35</v>
          </cell>
        </row>
        <row r="1816">
          <cell r="D1816" t="str">
            <v>FEMALES</v>
          </cell>
          <cell r="E1816">
            <v>40</v>
          </cell>
        </row>
        <row r="1817">
          <cell r="D1817" t="str">
            <v>FEMALES</v>
          </cell>
          <cell r="E1817">
            <v>45</v>
          </cell>
        </row>
        <row r="1818">
          <cell r="D1818" t="str">
            <v>FEMALES</v>
          </cell>
          <cell r="E1818">
            <v>50</v>
          </cell>
        </row>
        <row r="1819">
          <cell r="D1819" t="str">
            <v>FEMALES</v>
          </cell>
          <cell r="E1819">
            <v>55</v>
          </cell>
        </row>
        <row r="1820">
          <cell r="D1820" t="str">
            <v>FEMALES</v>
          </cell>
          <cell r="E1820">
            <v>60</v>
          </cell>
        </row>
        <row r="1821">
          <cell r="D1821" t="str">
            <v>FEMALES</v>
          </cell>
          <cell r="E1821">
            <v>65</v>
          </cell>
        </row>
        <row r="1822">
          <cell r="D1822" t="str">
            <v>FEMALES</v>
          </cell>
          <cell r="E1822">
            <v>70</v>
          </cell>
        </row>
        <row r="1823">
          <cell r="D1823" t="str">
            <v>FEMALES</v>
          </cell>
          <cell r="E1823">
            <v>75</v>
          </cell>
        </row>
        <row r="1824">
          <cell r="D1824" t="str">
            <v>FEMALES</v>
          </cell>
          <cell r="E1824">
            <v>80</v>
          </cell>
        </row>
        <row r="1825">
          <cell r="D1825" t="str">
            <v>FEMALES</v>
          </cell>
          <cell r="E1825">
            <v>85</v>
          </cell>
        </row>
      </sheetData>
      <sheetData sheetId="1" refreshError="1"/>
      <sheetData sheetId="2" refreshError="1">
        <row r="45">
          <cell r="A45">
            <v>3350</v>
          </cell>
          <cell r="B45" t="str">
            <v>SINGAPORE</v>
          </cell>
          <cell r="C45" t="str">
            <v>slope</v>
          </cell>
          <cell r="D45" t="str">
            <v>M</v>
          </cell>
          <cell r="E45">
            <v>0.9290772309064633</v>
          </cell>
          <cell r="F45">
            <v>0.9726291217792149</v>
          </cell>
          <cell r="G45">
            <v>0.9480766579161296</v>
          </cell>
          <cell r="H45">
            <v>0.9392315932219572</v>
          </cell>
          <cell r="I45">
            <v>0.9830765443807776</v>
          </cell>
          <cell r="J45">
            <v>1.0345509019934083</v>
          </cell>
          <cell r="K45">
            <v>1.0264115781044727</v>
          </cell>
          <cell r="L45">
            <v>1.0375525553320615</v>
          </cell>
          <cell r="M45">
            <v>0.9913947384327758</v>
          </cell>
          <cell r="N45">
            <v>1.0150676435807644</v>
          </cell>
          <cell r="O45">
            <v>1.0326143945712434</v>
          </cell>
          <cell r="P45">
            <v>1.0601860528220253</v>
          </cell>
          <cell r="Q45">
            <v>1.0082616749230897</v>
          </cell>
          <cell r="R45">
            <v>1.0737311185184544</v>
          </cell>
          <cell r="S45">
            <v>1.0634108443217154</v>
          </cell>
          <cell r="T45">
            <v>1.0626655849320432</v>
          </cell>
          <cell r="U45">
            <v>1.0562592114062257</v>
          </cell>
          <cell r="V45">
            <v>1.0401280061131593</v>
          </cell>
          <cell r="W45">
            <v>1.0756131198949326</v>
          </cell>
          <cell r="X45">
            <v>1.1195196873331612</v>
          </cell>
          <cell r="Y45">
            <v>1.0572364001947208</v>
          </cell>
          <cell r="Z45">
            <v>1.1161806648123604</v>
          </cell>
          <cell r="AA45">
            <v>1.1044937968777109</v>
          </cell>
          <cell r="AB45">
            <v>1.11565897898095</v>
          </cell>
          <cell r="AC45">
            <v>1.1373970370876185</v>
          </cell>
          <cell r="AD45">
            <v>1.128148212282709</v>
          </cell>
          <cell r="AE45">
            <v>1.1489790388558383</v>
          </cell>
          <cell r="AF45">
            <v>1.1152291079741574</v>
          </cell>
          <cell r="AG45" t="str">
            <v/>
          </cell>
        </row>
        <row r="46">
          <cell r="A46">
            <v>3350</v>
          </cell>
          <cell r="B46" t="str">
            <v>SINGAPORE</v>
          </cell>
          <cell r="C46" t="str">
            <v>intercept</v>
          </cell>
          <cell r="D46" t="str">
            <v>M</v>
          </cell>
          <cell r="E46">
            <v>0.4882207863846071</v>
          </cell>
          <cell r="F46">
            <v>0.5346531011528664</v>
          </cell>
          <cell r="G46">
            <v>0.4839165662072755</v>
          </cell>
          <cell r="H46">
            <v>0.4808581057751944</v>
          </cell>
          <cell r="I46">
            <v>0.48028861196330097</v>
          </cell>
          <cell r="J46">
            <v>0.5143086557476557</v>
          </cell>
          <cell r="K46">
            <v>0.4787172574737131</v>
          </cell>
          <cell r="L46">
            <v>0.472813105791279</v>
          </cell>
          <cell r="M46">
            <v>0.4228059453184889</v>
          </cell>
          <cell r="N46">
            <v>0.42342479940472844</v>
          </cell>
          <cell r="O46">
            <v>0.4380325769890616</v>
          </cell>
          <cell r="P46">
            <v>0.46412064042382495</v>
          </cell>
          <cell r="Q46">
            <v>0.4020030160148036</v>
          </cell>
          <cell r="R46">
            <v>0.4470194011600672</v>
          </cell>
          <cell r="S46">
            <v>0.4324746456623936</v>
          </cell>
          <cell r="T46">
            <v>0.3964886897638671</v>
          </cell>
          <cell r="U46">
            <v>0.3484830805512422</v>
          </cell>
          <cell r="V46">
            <v>0.31066971609285066</v>
          </cell>
          <cell r="W46">
            <v>0.343436379265893</v>
          </cell>
          <cell r="X46">
            <v>0.38637933019703197</v>
          </cell>
          <cell r="Y46">
            <v>0.2998212546025565</v>
          </cell>
          <cell r="Z46">
            <v>0.33971474154837944</v>
          </cell>
          <cell r="AA46">
            <v>0.33365550585674497</v>
          </cell>
          <cell r="AB46">
            <v>0.31210207020634084</v>
          </cell>
          <cell r="AC46">
            <v>0.3470551975406917</v>
          </cell>
          <cell r="AD46">
            <v>0.32772299104861013</v>
          </cell>
          <cell r="AE46">
            <v>0.3418503400499262</v>
          </cell>
          <cell r="AF46">
            <v>0.2765400649424301</v>
          </cell>
          <cell r="AG46" t="str">
            <v/>
          </cell>
        </row>
        <row r="47">
          <cell r="A47">
            <v>3350</v>
          </cell>
          <cell r="B47" t="str">
            <v>SINGAPORE</v>
          </cell>
          <cell r="C47" t="str">
            <v>slope</v>
          </cell>
          <cell r="D47" t="str">
            <v>F</v>
          </cell>
          <cell r="E47">
            <v>0.9005321093139287</v>
          </cell>
          <cell r="F47">
            <v>0.9590106294041248</v>
          </cell>
          <cell r="G47">
            <v>0.9762155715294604</v>
          </cell>
          <cell r="H47">
            <v>0.9666221273692912</v>
          </cell>
          <cell r="I47">
            <v>1.0100005099199116</v>
          </cell>
          <cell r="J47">
            <v>1.0391160543129312</v>
          </cell>
          <cell r="K47">
            <v>1.0764834383618378</v>
          </cell>
          <cell r="L47">
            <v>1.0941255343910061</v>
          </cell>
          <cell r="M47">
            <v>1.0595686980705281</v>
          </cell>
          <cell r="N47">
            <v>1.0172091108974974</v>
          </cell>
          <cell r="O47">
            <v>0.9960185973658126</v>
          </cell>
          <cell r="P47">
            <v>1.0626442300840344</v>
          </cell>
          <cell r="Q47">
            <v>1.0754185135592416</v>
          </cell>
          <cell r="R47">
            <v>1.0731642188692434</v>
          </cell>
          <cell r="S47">
            <v>1.0547151017279017</v>
          </cell>
          <cell r="T47">
            <v>1.0877195180102848</v>
          </cell>
          <cell r="U47">
            <v>1.0771444071546934</v>
          </cell>
          <cell r="V47">
            <v>1.1187449944104657</v>
          </cell>
          <cell r="W47">
            <v>1.072797054365595</v>
          </cell>
          <cell r="X47">
            <v>1.1262822839870867</v>
          </cell>
          <cell r="Y47">
            <v>1.1099578085691246</v>
          </cell>
          <cell r="Z47">
            <v>1.1453166675783055</v>
          </cell>
          <cell r="AA47">
            <v>1.155800275632777</v>
          </cell>
          <cell r="AB47">
            <v>1.170349105509745</v>
          </cell>
          <cell r="AC47">
            <v>1.1732623719009996</v>
          </cell>
          <cell r="AD47">
            <v>1.2078011431317033</v>
          </cell>
          <cell r="AE47">
            <v>1.165762506463322</v>
          </cell>
          <cell r="AF47">
            <v>1.2182581200282534</v>
          </cell>
          <cell r="AG47" t="str">
            <v/>
          </cell>
        </row>
        <row r="48">
          <cell r="A48">
            <v>3350</v>
          </cell>
          <cell r="B48" t="str">
            <v>SINGAPORE</v>
          </cell>
          <cell r="C48" t="str">
            <v>intercept</v>
          </cell>
          <cell r="D48" t="str">
            <v>F</v>
          </cell>
          <cell r="E48">
            <v>0.4786371897529029</v>
          </cell>
          <cell r="F48">
            <v>0.54862855998067</v>
          </cell>
          <cell r="G48">
            <v>0.5493851701221439</v>
          </cell>
          <cell r="H48">
            <v>0.5287953037029223</v>
          </cell>
          <cell r="I48">
            <v>0.5554144014144677</v>
          </cell>
          <cell r="J48">
            <v>0.558096583302925</v>
          </cell>
          <cell r="K48">
            <v>0.5777679047696083</v>
          </cell>
          <cell r="L48">
            <v>0.6096030486767514</v>
          </cell>
          <cell r="M48">
            <v>0.5592456411717732</v>
          </cell>
          <cell r="N48">
            <v>0.5097679899959022</v>
          </cell>
          <cell r="O48">
            <v>0.46833625463318884</v>
          </cell>
          <cell r="P48">
            <v>0.5491177520936847</v>
          </cell>
          <cell r="Q48">
            <v>0.5262423670441565</v>
          </cell>
          <cell r="R48">
            <v>0.5134084093752642</v>
          </cell>
          <cell r="S48">
            <v>0.4637772600599299</v>
          </cell>
          <cell r="T48">
            <v>0.505220802755266</v>
          </cell>
          <cell r="U48">
            <v>0.4560264387831252</v>
          </cell>
          <cell r="V48">
            <v>0.5140652722790997</v>
          </cell>
          <cell r="W48">
            <v>0.45248314082031893</v>
          </cell>
          <cell r="X48">
            <v>0.49396062432154464</v>
          </cell>
          <cell r="Y48">
            <v>0.45665235545638194</v>
          </cell>
          <cell r="Z48">
            <v>0.47089656871161667</v>
          </cell>
          <cell r="AA48">
            <v>0.4674142077984076</v>
          </cell>
          <cell r="AB48">
            <v>0.47425052449810434</v>
          </cell>
          <cell r="AC48">
            <v>0.4652209747574103</v>
          </cell>
          <cell r="AD48">
            <v>0.5007598572543368</v>
          </cell>
          <cell r="AE48">
            <v>0.4255300833455058</v>
          </cell>
          <cell r="AF48">
            <v>0.47278848198392787</v>
          </cell>
          <cell r="AG48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&amp;deadline"/>
      <sheetName val="Deaths2015"/>
      <sheetName val="Deaths2010"/>
      <sheetName val="Deaths2005"/>
      <sheetName val="Deaths2000"/>
      <sheetName val="Summary"/>
    </sheetNames>
    <sheetDataSet>
      <sheetData sheetId="0"/>
      <sheetData sheetId="1"/>
      <sheetData sheetId="2"/>
      <sheetData sheetId="3"/>
      <sheetData sheetId="4"/>
      <sheetData sheetId="5">
        <row r="2">
          <cell r="B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aths"/>
    </sheetNames>
    <sheetDataSet>
      <sheetData sheetId="0" refreshError="1">
        <row r="1">
          <cell r="A1" t="str">
            <v>seq_s98</v>
          </cell>
          <cell r="B1" t="str">
            <v>UN CODs</v>
          </cell>
          <cell r="C1" t="str">
            <v>UN NAME_98</v>
          </cell>
          <cell r="D1" t="str">
            <v>MS_98</v>
          </cell>
          <cell r="E1" t="str">
            <v>REG_nb</v>
          </cell>
          <cell r="F1" t="str">
            <v>REG</v>
          </cell>
          <cell r="G1" t="str">
            <v>GBD_nb</v>
          </cell>
          <cell r="H1" t="str">
            <v>GBD</v>
          </cell>
          <cell r="I1" t="str">
            <v>WHR99, eco n</v>
          </cell>
          <cell r="J1" t="str">
            <v>WHR99, eco</v>
          </cell>
          <cell r="K1" t="str">
            <v>sex</v>
          </cell>
          <cell r="L1" t="str">
            <v>Period</v>
          </cell>
          <cell r="M1" t="str">
            <v>Total</v>
          </cell>
          <cell r="N1" t="str">
            <v>0-4</v>
          </cell>
          <cell r="O1" t="str">
            <v>5-14</v>
          </cell>
          <cell r="P1" t="str">
            <v>15-29</v>
          </cell>
          <cell r="Q1" t="str">
            <v>30-44</v>
          </cell>
          <cell r="R1" t="str">
            <v>45-59</v>
          </cell>
          <cell r="S1" t="str">
            <v>60-69</v>
          </cell>
          <cell r="T1" t="str">
            <v>70+</v>
          </cell>
        </row>
        <row r="2">
          <cell r="A2">
            <v>74</v>
          </cell>
          <cell r="B2">
            <v>4</v>
          </cell>
          <cell r="C2" t="str">
            <v>Afghanistan</v>
          </cell>
          <cell r="D2">
            <v>0</v>
          </cell>
          <cell r="E2">
            <v>3</v>
          </cell>
          <cell r="F2" t="str">
            <v>Emro</v>
          </cell>
          <cell r="G2">
            <v>8</v>
          </cell>
          <cell r="H2" t="str">
            <v>mec</v>
          </cell>
          <cell r="I2">
            <v>1</v>
          </cell>
          <cell r="J2" t="str">
            <v>low and middle</v>
          </cell>
          <cell r="K2" t="str">
            <v>both sexes</v>
          </cell>
          <cell r="L2" t="str">
            <v>1995-2000</v>
          </cell>
          <cell r="M2">
            <v>2177.43</v>
          </cell>
          <cell r="N2">
            <v>1311.179</v>
          </cell>
          <cell r="O2">
            <v>113.756</v>
          </cell>
          <cell r="P2">
            <v>160.302</v>
          </cell>
          <cell r="Q2">
            <v>132</v>
          </cell>
          <cell r="R2">
            <v>146.997</v>
          </cell>
          <cell r="S2">
            <v>134.683</v>
          </cell>
          <cell r="T2">
            <v>178.513</v>
          </cell>
        </row>
        <row r="3">
          <cell r="A3">
            <v>143</v>
          </cell>
          <cell r="B3">
            <v>8</v>
          </cell>
          <cell r="C3" t="str">
            <v>Albania</v>
          </cell>
          <cell r="D3">
            <v>0</v>
          </cell>
          <cell r="E3">
            <v>4</v>
          </cell>
          <cell r="F3" t="str">
            <v>Euro</v>
          </cell>
          <cell r="G3">
            <v>2</v>
          </cell>
          <cell r="H3" t="str">
            <v>fse</v>
          </cell>
          <cell r="I3">
            <v>1</v>
          </cell>
          <cell r="J3" t="str">
            <v>low and middle</v>
          </cell>
          <cell r="K3" t="str">
            <v>both sexes</v>
          </cell>
          <cell r="L3" t="str">
            <v>1995-2000</v>
          </cell>
          <cell r="M3">
            <v>87.087</v>
          </cell>
          <cell r="N3">
            <v>13.597</v>
          </cell>
          <cell r="O3">
            <v>1.827</v>
          </cell>
          <cell r="P3">
            <v>2.9370000000000003</v>
          </cell>
          <cell r="Q3">
            <v>3.945</v>
          </cell>
          <cell r="R3">
            <v>8.763</v>
          </cell>
          <cell r="S3">
            <v>14.305</v>
          </cell>
          <cell r="T3">
            <v>41.713</v>
          </cell>
        </row>
        <row r="4">
          <cell r="A4">
            <v>34</v>
          </cell>
          <cell r="B4">
            <v>12</v>
          </cell>
          <cell r="C4" t="str">
            <v>Algeria</v>
          </cell>
          <cell r="D4">
            <v>0</v>
          </cell>
          <cell r="E4">
            <v>1</v>
          </cell>
          <cell r="F4" t="str">
            <v>Afro</v>
          </cell>
          <cell r="G4">
            <v>8</v>
          </cell>
          <cell r="H4" t="str">
            <v>mec</v>
          </cell>
          <cell r="I4">
            <v>1</v>
          </cell>
          <cell r="J4" t="str">
            <v>low and middle</v>
          </cell>
          <cell r="K4" t="str">
            <v>both sexes</v>
          </cell>
          <cell r="L4" t="str">
            <v>1995-2000</v>
          </cell>
          <cell r="M4">
            <v>832.15</v>
          </cell>
          <cell r="N4">
            <v>223.058</v>
          </cell>
          <cell r="O4">
            <v>29.783</v>
          </cell>
          <cell r="P4">
            <v>48.436</v>
          </cell>
          <cell r="Q4">
            <v>52.965</v>
          </cell>
          <cell r="R4">
            <v>74.547</v>
          </cell>
          <cell r="S4">
            <v>113.395</v>
          </cell>
          <cell r="T4">
            <v>289.96600000000007</v>
          </cell>
        </row>
        <row r="5">
          <cell r="A5">
            <v>25</v>
          </cell>
          <cell r="B5">
            <v>24</v>
          </cell>
          <cell r="C5" t="str">
            <v>Angola</v>
          </cell>
          <cell r="D5">
            <v>0</v>
          </cell>
          <cell r="E5">
            <v>1</v>
          </cell>
          <cell r="F5" t="str">
            <v>Afro</v>
          </cell>
          <cell r="G5">
            <v>6</v>
          </cell>
          <cell r="H5" t="str">
            <v>ssa</v>
          </cell>
          <cell r="I5">
            <v>1</v>
          </cell>
          <cell r="J5" t="str">
            <v>low and middle</v>
          </cell>
          <cell r="K5" t="str">
            <v>both sexes</v>
          </cell>
          <cell r="L5" t="str">
            <v>1995-2000</v>
          </cell>
          <cell r="M5">
            <v>1118.31</v>
          </cell>
          <cell r="N5">
            <v>602.284</v>
          </cell>
          <cell r="O5">
            <v>104.325</v>
          </cell>
          <cell r="P5">
            <v>93.799</v>
          </cell>
          <cell r="Q5">
            <v>77.827</v>
          </cell>
          <cell r="R5">
            <v>76.794</v>
          </cell>
          <cell r="S5">
            <v>65.759</v>
          </cell>
          <cell r="T5">
            <v>97.52199999999999</v>
          </cell>
        </row>
        <row r="6">
          <cell r="A6">
            <v>102</v>
          </cell>
          <cell r="B6">
            <v>31</v>
          </cell>
          <cell r="C6" t="str">
            <v>Azerbaijan</v>
          </cell>
          <cell r="D6">
            <v>0</v>
          </cell>
          <cell r="E6">
            <v>4</v>
          </cell>
          <cell r="F6" t="str">
            <v>Euro</v>
          </cell>
          <cell r="G6">
            <v>8</v>
          </cell>
          <cell r="H6" t="str">
            <v>mec</v>
          </cell>
          <cell r="I6">
            <v>1</v>
          </cell>
          <cell r="J6" t="str">
            <v>low and middle</v>
          </cell>
          <cell r="K6" t="str">
            <v>both sexes</v>
          </cell>
          <cell r="L6" t="str">
            <v>1995-2000</v>
          </cell>
          <cell r="M6">
            <v>257.231</v>
          </cell>
          <cell r="N6">
            <v>32.682</v>
          </cell>
          <cell r="O6">
            <v>5.11</v>
          </cell>
          <cell r="P6">
            <v>10.056000000000001</v>
          </cell>
          <cell r="Q6">
            <v>22.314</v>
          </cell>
          <cell r="R6">
            <v>35.09</v>
          </cell>
          <cell r="S6">
            <v>56.854</v>
          </cell>
          <cell r="T6">
            <v>95.125</v>
          </cell>
        </row>
        <row r="7">
          <cell r="A7">
            <v>185</v>
          </cell>
          <cell r="B7">
            <v>32</v>
          </cell>
          <cell r="C7" t="str">
            <v>Argentina</v>
          </cell>
          <cell r="D7">
            <v>0</v>
          </cell>
          <cell r="E7">
            <v>2</v>
          </cell>
          <cell r="F7" t="str">
            <v>Amro</v>
          </cell>
          <cell r="G7">
            <v>7</v>
          </cell>
          <cell r="H7" t="str">
            <v>lac</v>
          </cell>
          <cell r="I7">
            <v>1</v>
          </cell>
          <cell r="J7" t="str">
            <v>low and middle</v>
          </cell>
          <cell r="K7" t="str">
            <v>both sexes</v>
          </cell>
          <cell r="L7" t="str">
            <v>1995-2000</v>
          </cell>
          <cell r="M7">
            <v>1426.092</v>
          </cell>
          <cell r="N7">
            <v>91.304</v>
          </cell>
          <cell r="O7">
            <v>10.261</v>
          </cell>
          <cell r="P7">
            <v>37.047</v>
          </cell>
          <cell r="Q7">
            <v>66.526</v>
          </cell>
          <cell r="R7">
            <v>178.813</v>
          </cell>
          <cell r="S7">
            <v>236.257</v>
          </cell>
          <cell r="T7">
            <v>805.884</v>
          </cell>
        </row>
        <row r="8">
          <cell r="A8">
            <v>202</v>
          </cell>
          <cell r="B8">
            <v>36</v>
          </cell>
          <cell r="C8" t="str">
            <v>Australia (13)</v>
          </cell>
          <cell r="D8">
            <v>0</v>
          </cell>
          <cell r="E8">
            <v>6</v>
          </cell>
          <cell r="F8" t="str">
            <v>Wpro</v>
          </cell>
          <cell r="G8">
            <v>1</v>
          </cell>
          <cell r="H8" t="str">
            <v>eme</v>
          </cell>
          <cell r="I8">
            <v>4</v>
          </cell>
          <cell r="J8" t="str">
            <v>high</v>
          </cell>
          <cell r="K8" t="str">
            <v>both sexes</v>
          </cell>
          <cell r="L8" t="str">
            <v>1995-2000</v>
          </cell>
          <cell r="M8">
            <v>698.71</v>
          </cell>
          <cell r="N8">
            <v>8.799</v>
          </cell>
          <cell r="O8">
            <v>2.112</v>
          </cell>
          <cell r="P8">
            <v>12.759</v>
          </cell>
          <cell r="Q8">
            <v>23.852</v>
          </cell>
          <cell r="R8">
            <v>59.675</v>
          </cell>
          <cell r="S8">
            <v>93.14099999999999</v>
          </cell>
          <cell r="T8">
            <v>498.372</v>
          </cell>
        </row>
        <row r="9">
          <cell r="A9">
            <v>155</v>
          </cell>
          <cell r="B9">
            <v>40</v>
          </cell>
          <cell r="C9" t="str">
            <v>Austria</v>
          </cell>
          <cell r="D9">
            <v>0</v>
          </cell>
          <cell r="E9">
            <v>4</v>
          </cell>
          <cell r="F9" t="str">
            <v>Euro</v>
          </cell>
          <cell r="G9">
            <v>1</v>
          </cell>
          <cell r="H9" t="str">
            <v>eme</v>
          </cell>
          <cell r="I9">
            <v>4</v>
          </cell>
          <cell r="J9" t="str">
            <v>high</v>
          </cell>
          <cell r="K9" t="str">
            <v>both sexes</v>
          </cell>
          <cell r="L9" t="str">
            <v>1995-2000</v>
          </cell>
          <cell r="M9">
            <v>405.363</v>
          </cell>
          <cell r="N9">
            <v>3.272</v>
          </cell>
          <cell r="O9">
            <v>0.744</v>
          </cell>
          <cell r="P9">
            <v>5.654</v>
          </cell>
          <cell r="Q9">
            <v>12.847999999999999</v>
          </cell>
          <cell r="R9">
            <v>36.653000000000006</v>
          </cell>
          <cell r="S9">
            <v>55.229</v>
          </cell>
          <cell r="T9">
            <v>290.96299999999997</v>
          </cell>
        </row>
        <row r="10">
          <cell r="A10">
            <v>164</v>
          </cell>
          <cell r="B10">
            <v>44</v>
          </cell>
          <cell r="C10" t="str">
            <v>Bahamas</v>
          </cell>
          <cell r="D10">
            <v>0</v>
          </cell>
          <cell r="E10">
            <v>2</v>
          </cell>
          <cell r="F10" t="str">
            <v>Amro</v>
          </cell>
          <cell r="G10">
            <v>7</v>
          </cell>
          <cell r="H10" t="str">
            <v>lac</v>
          </cell>
          <cell r="I10">
            <v>4</v>
          </cell>
          <cell r="J10" t="str">
            <v>high</v>
          </cell>
          <cell r="K10" t="str">
            <v>both sexes</v>
          </cell>
          <cell r="L10" t="str">
            <v>1995-2000</v>
          </cell>
          <cell r="M10">
            <v>7.255</v>
          </cell>
          <cell r="N10">
            <v>0.6</v>
          </cell>
          <cell r="O10">
            <v>0.074</v>
          </cell>
          <cell r="P10">
            <v>0.409</v>
          </cell>
          <cell r="Q10">
            <v>0.8980000000000001</v>
          </cell>
          <cell r="R10">
            <v>1.2610000000000001</v>
          </cell>
          <cell r="S10">
            <v>1.1560000000000001</v>
          </cell>
          <cell r="T10">
            <v>2.8569999999999998</v>
          </cell>
        </row>
        <row r="11">
          <cell r="A11">
            <v>103</v>
          </cell>
          <cell r="B11">
            <v>48</v>
          </cell>
          <cell r="C11" t="str">
            <v>Bahrain</v>
          </cell>
          <cell r="D11">
            <v>0</v>
          </cell>
          <cell r="E11">
            <v>3</v>
          </cell>
          <cell r="F11" t="str">
            <v>Emro</v>
          </cell>
          <cell r="G11">
            <v>8</v>
          </cell>
          <cell r="H11" t="str">
            <v>mec</v>
          </cell>
          <cell r="I11">
            <v>1</v>
          </cell>
          <cell r="J11" t="str">
            <v>low and middle</v>
          </cell>
          <cell r="K11" t="str">
            <v>both sexes</v>
          </cell>
          <cell r="L11" t="str">
            <v>1995-2000</v>
          </cell>
          <cell r="M11">
            <v>10.502</v>
          </cell>
          <cell r="N11">
            <v>1.342</v>
          </cell>
          <cell r="O11">
            <v>0.16699999999999998</v>
          </cell>
          <cell r="P11">
            <v>0.48</v>
          </cell>
          <cell r="Q11">
            <v>1.337</v>
          </cell>
          <cell r="R11">
            <v>2.046</v>
          </cell>
          <cell r="S11">
            <v>1.754</v>
          </cell>
          <cell r="T11">
            <v>3.3760000000000003</v>
          </cell>
        </row>
        <row r="12">
          <cell r="A12">
            <v>75</v>
          </cell>
          <cell r="B12">
            <v>50</v>
          </cell>
          <cell r="C12" t="str">
            <v>Bangladesh</v>
          </cell>
          <cell r="D12">
            <v>0</v>
          </cell>
          <cell r="E12">
            <v>5</v>
          </cell>
          <cell r="F12" t="str">
            <v>Searo</v>
          </cell>
          <cell r="G12">
            <v>5</v>
          </cell>
          <cell r="H12" t="str">
            <v>oai</v>
          </cell>
          <cell r="I12">
            <v>1</v>
          </cell>
          <cell r="J12" t="str">
            <v>low and middle</v>
          </cell>
          <cell r="K12" t="str">
            <v>both sexes</v>
          </cell>
          <cell r="L12" t="str">
            <v>1995-2000</v>
          </cell>
          <cell r="M12">
            <v>5940.409</v>
          </cell>
          <cell r="N12">
            <v>1878.85</v>
          </cell>
          <cell r="O12">
            <v>309.23400000000004</v>
          </cell>
          <cell r="P12">
            <v>649.9780000000001</v>
          </cell>
          <cell r="Q12">
            <v>586.033</v>
          </cell>
          <cell r="R12">
            <v>729.726</v>
          </cell>
          <cell r="S12">
            <v>644.743</v>
          </cell>
          <cell r="T12">
            <v>1141.845</v>
          </cell>
        </row>
        <row r="13">
          <cell r="A13">
            <v>101</v>
          </cell>
          <cell r="B13">
            <v>51</v>
          </cell>
          <cell r="C13" t="str">
            <v>Armenia</v>
          </cell>
          <cell r="D13">
            <v>0</v>
          </cell>
          <cell r="E13">
            <v>4</v>
          </cell>
          <cell r="F13" t="str">
            <v>Euro</v>
          </cell>
          <cell r="G13">
            <v>8</v>
          </cell>
          <cell r="H13" t="str">
            <v>mec</v>
          </cell>
          <cell r="I13">
            <v>1</v>
          </cell>
          <cell r="J13" t="str">
            <v>low and middle</v>
          </cell>
          <cell r="K13" t="str">
            <v>both sexes</v>
          </cell>
          <cell r="L13" t="str">
            <v>1995-2000</v>
          </cell>
          <cell r="M13">
            <v>135.547</v>
          </cell>
          <cell r="N13">
            <v>7.895</v>
          </cell>
          <cell r="O13">
            <v>1.3940000000000001</v>
          </cell>
          <cell r="P13">
            <v>4.106</v>
          </cell>
          <cell r="Q13">
            <v>11.193000000000001</v>
          </cell>
          <cell r="R13">
            <v>18.589</v>
          </cell>
          <cell r="S13">
            <v>32.867999999999995</v>
          </cell>
          <cell r="T13">
            <v>59.502</v>
          </cell>
        </row>
        <row r="14">
          <cell r="A14">
            <v>165</v>
          </cell>
          <cell r="B14">
            <v>52</v>
          </cell>
          <cell r="C14" t="str">
            <v>Barbados</v>
          </cell>
          <cell r="D14">
            <v>0</v>
          </cell>
          <cell r="E14">
            <v>2</v>
          </cell>
          <cell r="F14" t="str">
            <v>Amro</v>
          </cell>
          <cell r="G14">
            <v>7</v>
          </cell>
          <cell r="H14" t="str">
            <v>lac</v>
          </cell>
          <cell r="I14">
            <v>1</v>
          </cell>
          <cell r="J14" t="str">
            <v>low and middle</v>
          </cell>
          <cell r="K14" t="str">
            <v>both sexes</v>
          </cell>
          <cell r="L14" t="str">
            <v>1995-2000</v>
          </cell>
          <cell r="M14">
            <v>10.987</v>
          </cell>
          <cell r="N14">
            <v>0.249</v>
          </cell>
          <cell r="O14">
            <v>0.039</v>
          </cell>
          <cell r="P14">
            <v>0.157</v>
          </cell>
          <cell r="Q14">
            <v>0.4</v>
          </cell>
          <cell r="R14">
            <v>0.885</v>
          </cell>
          <cell r="S14">
            <v>1.278</v>
          </cell>
          <cell r="T14">
            <v>7.979</v>
          </cell>
        </row>
        <row r="15">
          <cell r="A15">
            <v>156</v>
          </cell>
          <cell r="B15">
            <v>56</v>
          </cell>
          <cell r="C15" t="str">
            <v>Belgium</v>
          </cell>
          <cell r="D15">
            <v>0</v>
          </cell>
          <cell r="E15">
            <v>4</v>
          </cell>
          <cell r="F15" t="str">
            <v>Euro</v>
          </cell>
          <cell r="G15">
            <v>1</v>
          </cell>
          <cell r="H15" t="str">
            <v>eme</v>
          </cell>
          <cell r="I15">
            <v>4</v>
          </cell>
          <cell r="J15" t="str">
            <v>high</v>
          </cell>
          <cell r="K15" t="str">
            <v>both sexes</v>
          </cell>
          <cell r="L15" t="str">
            <v>1995-2000</v>
          </cell>
          <cell r="M15">
            <v>531.836</v>
          </cell>
          <cell r="N15">
            <v>4.597</v>
          </cell>
          <cell r="O15">
            <v>0.9540000000000001</v>
          </cell>
          <cell r="P15">
            <v>5.856</v>
          </cell>
          <cell r="Q15">
            <v>13.807</v>
          </cell>
          <cell r="R15">
            <v>41.388</v>
          </cell>
          <cell r="S15">
            <v>79.936</v>
          </cell>
          <cell r="T15">
            <v>385.298</v>
          </cell>
        </row>
        <row r="16">
          <cell r="A16">
            <v>76</v>
          </cell>
          <cell r="B16">
            <v>64</v>
          </cell>
          <cell r="C16" t="str">
            <v>Bhutan</v>
          </cell>
          <cell r="D16">
            <v>0</v>
          </cell>
          <cell r="E16">
            <v>5</v>
          </cell>
          <cell r="F16" t="str">
            <v>Searo</v>
          </cell>
          <cell r="G16">
            <v>5</v>
          </cell>
          <cell r="H16" t="str">
            <v>oai</v>
          </cell>
          <cell r="I16">
            <v>1</v>
          </cell>
          <cell r="J16" t="str">
            <v>low and middle</v>
          </cell>
          <cell r="K16" t="str">
            <v>both sexes</v>
          </cell>
          <cell r="L16" t="str">
            <v>1995-2000</v>
          </cell>
          <cell r="M16">
            <v>97.08</v>
          </cell>
          <cell r="N16">
            <v>36.089</v>
          </cell>
          <cell r="O16">
            <v>6.489000000000001</v>
          </cell>
          <cell r="P16">
            <v>8.398</v>
          </cell>
          <cell r="Q16">
            <v>7.911</v>
          </cell>
          <cell r="R16">
            <v>9.561</v>
          </cell>
          <cell r="S16">
            <v>9.783000000000001</v>
          </cell>
          <cell r="T16">
            <v>18.848999999999997</v>
          </cell>
        </row>
        <row r="17">
          <cell r="A17">
            <v>186</v>
          </cell>
          <cell r="B17">
            <v>68</v>
          </cell>
          <cell r="C17" t="str">
            <v>Bolivia</v>
          </cell>
          <cell r="D17">
            <v>0</v>
          </cell>
          <cell r="E17">
            <v>2</v>
          </cell>
          <cell r="F17" t="str">
            <v>Amro</v>
          </cell>
          <cell r="G17">
            <v>7</v>
          </cell>
          <cell r="H17" t="str">
            <v>lac</v>
          </cell>
          <cell r="I17">
            <v>1</v>
          </cell>
          <cell r="J17" t="str">
            <v>low and middle</v>
          </cell>
          <cell r="K17" t="str">
            <v>both sexes</v>
          </cell>
          <cell r="L17" t="str">
            <v>1995-2000</v>
          </cell>
          <cell r="M17">
            <v>358.388</v>
          </cell>
          <cell r="N17">
            <v>116.941</v>
          </cell>
          <cell r="O17">
            <v>21.748</v>
          </cell>
          <cell r="P17">
            <v>31.746000000000002</v>
          </cell>
          <cell r="Q17">
            <v>30.616</v>
          </cell>
          <cell r="R17">
            <v>39.874</v>
          </cell>
          <cell r="S17">
            <v>40.465999999999994</v>
          </cell>
          <cell r="T17">
            <v>76.99699999999999</v>
          </cell>
        </row>
        <row r="18">
          <cell r="A18">
            <v>144</v>
          </cell>
          <cell r="B18">
            <v>70</v>
          </cell>
          <cell r="C18" t="str">
            <v>Bosnia and Herzegovina</v>
          </cell>
          <cell r="D18">
            <v>0</v>
          </cell>
          <cell r="E18">
            <v>4</v>
          </cell>
          <cell r="F18" t="str">
            <v>Euro</v>
          </cell>
          <cell r="G18">
            <v>2</v>
          </cell>
          <cell r="H18" t="str">
            <v>fse</v>
          </cell>
          <cell r="I18">
            <v>1</v>
          </cell>
          <cell r="J18" t="str">
            <v>low and middle</v>
          </cell>
          <cell r="K18" t="str">
            <v>both sexes</v>
          </cell>
          <cell r="L18" t="str">
            <v>1995-2000</v>
          </cell>
          <cell r="M18">
            <v>136.757</v>
          </cell>
          <cell r="N18">
            <v>3.557</v>
          </cell>
          <cell r="O18">
            <v>0.721</v>
          </cell>
          <cell r="P18">
            <v>2.935</v>
          </cell>
          <cell r="Q18">
            <v>7.89</v>
          </cell>
          <cell r="R18">
            <v>20.271</v>
          </cell>
          <cell r="S18">
            <v>35.258</v>
          </cell>
          <cell r="T18">
            <v>66.125</v>
          </cell>
        </row>
        <row r="19">
          <cell r="A19">
            <v>42</v>
          </cell>
          <cell r="B19">
            <v>72</v>
          </cell>
          <cell r="C19" t="str">
            <v>Botswana</v>
          </cell>
          <cell r="D19">
            <v>0</v>
          </cell>
          <cell r="E19">
            <v>1</v>
          </cell>
          <cell r="F19" t="str">
            <v>Afro</v>
          </cell>
          <cell r="G19">
            <v>6</v>
          </cell>
          <cell r="H19" t="str">
            <v>ssa</v>
          </cell>
          <cell r="I19">
            <v>1</v>
          </cell>
          <cell r="J19" t="str">
            <v>low and middle</v>
          </cell>
          <cell r="K19" t="str">
            <v>both sexes</v>
          </cell>
          <cell r="L19" t="str">
            <v>1995-2000</v>
          </cell>
          <cell r="M19">
            <v>115.024</v>
          </cell>
          <cell r="N19">
            <v>27.532</v>
          </cell>
          <cell r="O19">
            <v>4.723</v>
          </cell>
          <cell r="P19">
            <v>13.266</v>
          </cell>
          <cell r="Q19">
            <v>28.175</v>
          </cell>
          <cell r="R19">
            <v>21.860999999999997</v>
          </cell>
          <cell r="S19">
            <v>8.623</v>
          </cell>
          <cell r="T19">
            <v>10.844000000000001</v>
          </cell>
        </row>
        <row r="20">
          <cell r="A20">
            <v>187</v>
          </cell>
          <cell r="B20">
            <v>76</v>
          </cell>
          <cell r="C20" t="str">
            <v>Brazil</v>
          </cell>
          <cell r="D20">
            <v>0</v>
          </cell>
          <cell r="E20">
            <v>2</v>
          </cell>
          <cell r="F20" t="str">
            <v>Amro</v>
          </cell>
          <cell r="G20">
            <v>7</v>
          </cell>
          <cell r="H20" t="str">
            <v>lac</v>
          </cell>
          <cell r="I20">
            <v>1</v>
          </cell>
          <cell r="J20" t="str">
            <v>low and middle</v>
          </cell>
          <cell r="K20" t="str">
            <v>both sexes</v>
          </cell>
          <cell r="L20" t="str">
            <v>1995-2000</v>
          </cell>
          <cell r="M20">
            <v>5951.437</v>
          </cell>
          <cell r="N20">
            <v>811.965</v>
          </cell>
          <cell r="O20">
            <v>116.947</v>
          </cell>
          <cell r="P20">
            <v>430.23900000000003</v>
          </cell>
          <cell r="Q20">
            <v>746.6980000000001</v>
          </cell>
          <cell r="R20">
            <v>1018.97</v>
          </cell>
          <cell r="S20">
            <v>898.345</v>
          </cell>
          <cell r="T20">
            <v>1928.2730000000001</v>
          </cell>
        </row>
        <row r="21">
          <cell r="A21">
            <v>176</v>
          </cell>
          <cell r="B21">
            <v>84</v>
          </cell>
          <cell r="C21" t="str">
            <v>Belize</v>
          </cell>
          <cell r="D21">
            <v>0</v>
          </cell>
          <cell r="E21">
            <v>2</v>
          </cell>
          <cell r="F21" t="str">
            <v>Amro</v>
          </cell>
          <cell r="G21">
            <v>7</v>
          </cell>
          <cell r="H21" t="str">
            <v>lac</v>
          </cell>
          <cell r="I21">
            <v>1</v>
          </cell>
          <cell r="J21" t="str">
            <v>low and middle</v>
          </cell>
          <cell r="K21" t="str">
            <v>both sexes</v>
          </cell>
          <cell r="L21" t="str">
            <v>1995-2000</v>
          </cell>
          <cell r="M21">
            <v>4.78</v>
          </cell>
          <cell r="N21">
            <v>1.301</v>
          </cell>
          <cell r="O21">
            <v>0.11599999999999999</v>
          </cell>
          <cell r="P21">
            <v>0.201</v>
          </cell>
          <cell r="Q21">
            <v>0.248</v>
          </cell>
          <cell r="R21">
            <v>0.358</v>
          </cell>
          <cell r="S21">
            <v>0.582</v>
          </cell>
          <cell r="T21">
            <v>1.974</v>
          </cell>
        </row>
        <row r="22">
          <cell r="A22">
            <v>208</v>
          </cell>
          <cell r="B22">
            <v>90</v>
          </cell>
          <cell r="C22" t="str">
            <v>Solomon Islands</v>
          </cell>
          <cell r="D22">
            <v>0</v>
          </cell>
          <cell r="E22">
            <v>6</v>
          </cell>
          <cell r="F22" t="str">
            <v>Wpro</v>
          </cell>
          <cell r="G22">
            <v>5</v>
          </cell>
          <cell r="H22" t="str">
            <v>oai</v>
          </cell>
          <cell r="I22">
            <v>1</v>
          </cell>
          <cell r="J22" t="str">
            <v>low and middle</v>
          </cell>
          <cell r="K22" t="str">
            <v>both sexes</v>
          </cell>
          <cell r="L22" t="str">
            <v>1995-2000</v>
          </cell>
          <cell r="M22">
            <v>8.194</v>
          </cell>
          <cell r="N22">
            <v>1.974</v>
          </cell>
          <cell r="O22">
            <v>0.217</v>
          </cell>
          <cell r="P22">
            <v>0.511</v>
          </cell>
          <cell r="Q22">
            <v>0.541</v>
          </cell>
          <cell r="R22">
            <v>1.09</v>
          </cell>
          <cell r="S22">
            <v>1.289</v>
          </cell>
          <cell r="T22">
            <v>2.5719999999999996</v>
          </cell>
        </row>
        <row r="23">
          <cell r="A23">
            <v>89</v>
          </cell>
          <cell r="B23">
            <v>96</v>
          </cell>
          <cell r="C23" t="str">
            <v>Brunei Darussalam</v>
          </cell>
          <cell r="D23">
            <v>0</v>
          </cell>
          <cell r="E23">
            <v>6</v>
          </cell>
          <cell r="F23" t="str">
            <v>Wpro</v>
          </cell>
          <cell r="G23">
            <v>5</v>
          </cell>
          <cell r="H23" t="str">
            <v>oai</v>
          </cell>
          <cell r="I23">
            <v>4</v>
          </cell>
          <cell r="J23" t="str">
            <v>high</v>
          </cell>
          <cell r="K23" t="str">
            <v>both sexes</v>
          </cell>
          <cell r="L23" t="str">
            <v>1995-2000</v>
          </cell>
          <cell r="M23">
            <v>4.754</v>
          </cell>
          <cell r="N23">
            <v>0.406</v>
          </cell>
          <cell r="O23">
            <v>0.098</v>
          </cell>
          <cell r="P23">
            <v>0.268</v>
          </cell>
          <cell r="Q23">
            <v>0.395</v>
          </cell>
          <cell r="R23">
            <v>0.7889999999999999</v>
          </cell>
          <cell r="S23">
            <v>0.8</v>
          </cell>
          <cell r="T23">
            <v>1.998</v>
          </cell>
        </row>
        <row r="24">
          <cell r="A24">
            <v>122</v>
          </cell>
          <cell r="B24">
            <v>100</v>
          </cell>
          <cell r="C24" t="str">
            <v>Bulgaria</v>
          </cell>
          <cell r="D24">
            <v>0</v>
          </cell>
          <cell r="E24">
            <v>4</v>
          </cell>
          <cell r="F24" t="str">
            <v>Euro</v>
          </cell>
          <cell r="G24">
            <v>2</v>
          </cell>
          <cell r="H24" t="str">
            <v>fse</v>
          </cell>
          <cell r="I24">
            <v>1</v>
          </cell>
          <cell r="J24" t="str">
            <v>low and middle</v>
          </cell>
          <cell r="K24" t="str">
            <v>both sexes</v>
          </cell>
          <cell r="L24" t="str">
            <v>1995-2000</v>
          </cell>
          <cell r="M24">
            <v>563.534</v>
          </cell>
          <cell r="N24">
            <v>7.647</v>
          </cell>
          <cell r="O24">
            <v>2.213</v>
          </cell>
          <cell r="P24">
            <v>9.051</v>
          </cell>
          <cell r="Q24">
            <v>20.573999999999998</v>
          </cell>
          <cell r="R24">
            <v>66.692</v>
          </cell>
          <cell r="S24">
            <v>112.01599999999999</v>
          </cell>
          <cell r="T24">
            <v>345.341</v>
          </cell>
        </row>
        <row r="25">
          <cell r="A25">
            <v>95</v>
          </cell>
          <cell r="B25">
            <v>104</v>
          </cell>
          <cell r="C25" t="str">
            <v>Myanmar</v>
          </cell>
          <cell r="D25">
            <v>0</v>
          </cell>
          <cell r="E25">
            <v>5</v>
          </cell>
          <cell r="F25" t="str">
            <v>Searo</v>
          </cell>
          <cell r="G25">
            <v>5</v>
          </cell>
          <cell r="H25" t="str">
            <v>oai</v>
          </cell>
          <cell r="I25">
            <v>1</v>
          </cell>
          <cell r="J25" t="str">
            <v>low and middle</v>
          </cell>
          <cell r="K25" t="str">
            <v>both sexes</v>
          </cell>
          <cell r="L25" t="str">
            <v>1995-2000</v>
          </cell>
          <cell r="M25">
            <v>2068.026</v>
          </cell>
          <cell r="N25">
            <v>532.682</v>
          </cell>
          <cell r="O25">
            <v>84.357</v>
          </cell>
          <cell r="P25">
            <v>124.772</v>
          </cell>
          <cell r="Q25">
            <v>168.649</v>
          </cell>
          <cell r="R25">
            <v>278.48699999999997</v>
          </cell>
          <cell r="S25">
            <v>349.295</v>
          </cell>
          <cell r="T25">
            <v>529.784</v>
          </cell>
        </row>
        <row r="26">
          <cell r="A26">
            <v>7</v>
          </cell>
          <cell r="B26">
            <v>108</v>
          </cell>
          <cell r="C26" t="str">
            <v>Burundi</v>
          </cell>
          <cell r="D26">
            <v>0</v>
          </cell>
          <cell r="E26">
            <v>1</v>
          </cell>
          <cell r="F26" t="str">
            <v>Afro</v>
          </cell>
          <cell r="G26">
            <v>6</v>
          </cell>
          <cell r="H26" t="str">
            <v>ssa</v>
          </cell>
          <cell r="I26">
            <v>1</v>
          </cell>
          <cell r="J26" t="str">
            <v>low and middle</v>
          </cell>
          <cell r="K26" t="str">
            <v>both sexes</v>
          </cell>
          <cell r="L26" t="str">
            <v>1995-2000</v>
          </cell>
          <cell r="M26">
            <v>639.15</v>
          </cell>
          <cell r="N26">
            <v>254.421</v>
          </cell>
          <cell r="O26">
            <v>68.457</v>
          </cell>
          <cell r="P26">
            <v>64.546</v>
          </cell>
          <cell r="Q26">
            <v>91.23700000000001</v>
          </cell>
          <cell r="R26">
            <v>66.533</v>
          </cell>
          <cell r="S26">
            <v>35.805</v>
          </cell>
          <cell r="T26">
            <v>58.150999999999996</v>
          </cell>
        </row>
        <row r="27">
          <cell r="A27">
            <v>121</v>
          </cell>
          <cell r="B27">
            <v>112</v>
          </cell>
          <cell r="C27" t="str">
            <v>Belarus</v>
          </cell>
          <cell r="D27">
            <v>0</v>
          </cell>
          <cell r="E27">
            <v>4</v>
          </cell>
          <cell r="F27" t="str">
            <v>Euro</v>
          </cell>
          <cell r="G27">
            <v>2</v>
          </cell>
          <cell r="H27" t="str">
            <v>fse</v>
          </cell>
          <cell r="I27">
            <v>1</v>
          </cell>
          <cell r="J27" t="str">
            <v>low and middle</v>
          </cell>
          <cell r="K27" t="str">
            <v>both sexes</v>
          </cell>
          <cell r="L27" t="str">
            <v>1995-2000</v>
          </cell>
          <cell r="M27">
            <v>680.795</v>
          </cell>
          <cell r="N27">
            <v>15.14</v>
          </cell>
          <cell r="O27">
            <v>4.265</v>
          </cell>
          <cell r="P27">
            <v>18.641</v>
          </cell>
          <cell r="Q27">
            <v>47.059</v>
          </cell>
          <cell r="R27">
            <v>101.031</v>
          </cell>
          <cell r="S27">
            <v>146.748</v>
          </cell>
          <cell r="T27">
            <v>347.911</v>
          </cell>
        </row>
        <row r="28">
          <cell r="A28">
            <v>90</v>
          </cell>
          <cell r="B28">
            <v>116</v>
          </cell>
          <cell r="C28" t="str">
            <v>Cambodia</v>
          </cell>
          <cell r="D28">
            <v>0</v>
          </cell>
          <cell r="E28">
            <v>6</v>
          </cell>
          <cell r="F28" t="str">
            <v>Wpro</v>
          </cell>
          <cell r="G28">
            <v>5</v>
          </cell>
          <cell r="H28" t="str">
            <v>oai</v>
          </cell>
          <cell r="I28">
            <v>1</v>
          </cell>
          <cell r="J28" t="str">
            <v>low and middle</v>
          </cell>
          <cell r="K28" t="str">
            <v>both sexes</v>
          </cell>
          <cell r="L28" t="str">
            <v>1995-2000</v>
          </cell>
          <cell r="M28">
            <v>670.247</v>
          </cell>
          <cell r="N28">
            <v>252.489</v>
          </cell>
          <cell r="O28">
            <v>48.302</v>
          </cell>
          <cell r="P28">
            <v>59.246</v>
          </cell>
          <cell r="Q28">
            <v>81.234</v>
          </cell>
          <cell r="R28">
            <v>81.54400000000001</v>
          </cell>
          <cell r="S28">
            <v>59.23</v>
          </cell>
          <cell r="T28">
            <v>88.20199999999998</v>
          </cell>
        </row>
        <row r="29">
          <cell r="A29">
            <v>26</v>
          </cell>
          <cell r="B29">
            <v>120</v>
          </cell>
          <cell r="C29" t="str">
            <v>Cameroon</v>
          </cell>
          <cell r="D29">
            <v>0</v>
          </cell>
          <cell r="E29">
            <v>1</v>
          </cell>
          <cell r="F29" t="str">
            <v>Afro</v>
          </cell>
          <cell r="G29">
            <v>6</v>
          </cell>
          <cell r="H29" t="str">
            <v>ssa</v>
          </cell>
          <cell r="I29">
            <v>1</v>
          </cell>
          <cell r="J29" t="str">
            <v>low and middle</v>
          </cell>
          <cell r="K29" t="str">
            <v>both sexes</v>
          </cell>
          <cell r="L29" t="str">
            <v>1995-2000</v>
          </cell>
          <cell r="M29">
            <v>878.243</v>
          </cell>
          <cell r="N29">
            <v>322.757</v>
          </cell>
          <cell r="O29">
            <v>70.42699999999999</v>
          </cell>
          <cell r="P29">
            <v>82.525</v>
          </cell>
          <cell r="Q29">
            <v>98.615</v>
          </cell>
          <cell r="R29">
            <v>96.862</v>
          </cell>
          <cell r="S29">
            <v>73.863</v>
          </cell>
          <cell r="T29">
            <v>133.194</v>
          </cell>
        </row>
        <row r="30">
          <cell r="A30">
            <v>198</v>
          </cell>
          <cell r="B30">
            <v>124</v>
          </cell>
          <cell r="C30" t="str">
            <v>Canada</v>
          </cell>
          <cell r="D30">
            <v>0</v>
          </cell>
          <cell r="E30">
            <v>2</v>
          </cell>
          <cell r="F30" t="str">
            <v>Amro</v>
          </cell>
          <cell r="G30">
            <v>1</v>
          </cell>
          <cell r="H30" t="str">
            <v>eme</v>
          </cell>
          <cell r="I30">
            <v>4</v>
          </cell>
          <cell r="J30" t="str">
            <v>high</v>
          </cell>
          <cell r="K30" t="str">
            <v>both sexes</v>
          </cell>
          <cell r="L30" t="str">
            <v>1995-2000</v>
          </cell>
          <cell r="M30">
            <v>1073.499</v>
          </cell>
          <cell r="N30">
            <v>12.964</v>
          </cell>
          <cell r="O30">
            <v>3.3890000000000002</v>
          </cell>
          <cell r="P30">
            <v>18.35</v>
          </cell>
          <cell r="Q30">
            <v>44.89</v>
          </cell>
          <cell r="R30">
            <v>105.512</v>
          </cell>
          <cell r="S30">
            <v>160.202</v>
          </cell>
          <cell r="T30">
            <v>728.1919999999999</v>
          </cell>
        </row>
        <row r="31">
          <cell r="A31">
            <v>50</v>
          </cell>
          <cell r="B31">
            <v>132</v>
          </cell>
          <cell r="C31" t="str">
            <v>Cape Verde</v>
          </cell>
          <cell r="D31">
            <v>0</v>
          </cell>
          <cell r="E31">
            <v>1</v>
          </cell>
          <cell r="F31" t="str">
            <v>Afro</v>
          </cell>
          <cell r="G31">
            <v>6</v>
          </cell>
          <cell r="H31" t="str">
            <v>ssa</v>
          </cell>
          <cell r="I31">
            <v>1</v>
          </cell>
          <cell r="J31" t="str">
            <v>low and middle</v>
          </cell>
          <cell r="K31" t="str">
            <v>both sexes</v>
          </cell>
          <cell r="L31" t="str">
            <v>1995-2000</v>
          </cell>
          <cell r="M31">
            <v>12.902</v>
          </cell>
          <cell r="N31">
            <v>4.128</v>
          </cell>
          <cell r="O31">
            <v>0.253</v>
          </cell>
          <cell r="P31">
            <v>0.663</v>
          </cell>
          <cell r="Q31">
            <v>0.848</v>
          </cell>
          <cell r="R31">
            <v>0.725</v>
          </cell>
          <cell r="S31">
            <v>1.69</v>
          </cell>
          <cell r="T31">
            <v>4.595</v>
          </cell>
        </row>
        <row r="32">
          <cell r="A32">
            <v>27</v>
          </cell>
          <cell r="B32">
            <v>140</v>
          </cell>
          <cell r="C32" t="str">
            <v>Central African Republic</v>
          </cell>
          <cell r="D32">
            <v>0</v>
          </cell>
          <cell r="E32">
            <v>1</v>
          </cell>
          <cell r="F32" t="str">
            <v>Afro</v>
          </cell>
          <cell r="G32">
            <v>6</v>
          </cell>
          <cell r="H32" t="str">
            <v>ssa</v>
          </cell>
          <cell r="I32">
            <v>1</v>
          </cell>
          <cell r="J32" t="str">
            <v>low and middle</v>
          </cell>
          <cell r="K32" t="str">
            <v>both sexes</v>
          </cell>
          <cell r="L32" t="str">
            <v>1995-2000</v>
          </cell>
          <cell r="M32">
            <v>322.449</v>
          </cell>
          <cell r="N32">
            <v>105.4</v>
          </cell>
          <cell r="O32">
            <v>29.103</v>
          </cell>
          <cell r="P32">
            <v>32.055</v>
          </cell>
          <cell r="Q32">
            <v>48.18</v>
          </cell>
          <cell r="R32">
            <v>41.764</v>
          </cell>
          <cell r="S32">
            <v>25.572</v>
          </cell>
          <cell r="T32">
            <v>40.375</v>
          </cell>
        </row>
        <row r="33">
          <cell r="A33">
            <v>84</v>
          </cell>
          <cell r="B33">
            <v>144</v>
          </cell>
          <cell r="C33" t="str">
            <v>Sri Lanka</v>
          </cell>
          <cell r="D33">
            <v>0</v>
          </cell>
          <cell r="E33">
            <v>5</v>
          </cell>
          <cell r="F33" t="str">
            <v>Searo</v>
          </cell>
          <cell r="G33">
            <v>5</v>
          </cell>
          <cell r="H33" t="str">
            <v>oai</v>
          </cell>
          <cell r="I33">
            <v>1</v>
          </cell>
          <cell r="J33" t="str">
            <v>low and middle</v>
          </cell>
          <cell r="K33" t="str">
            <v>both sexes</v>
          </cell>
          <cell r="L33" t="str">
            <v>1995-2000</v>
          </cell>
          <cell r="M33">
            <v>527.294</v>
          </cell>
          <cell r="N33">
            <v>34.707</v>
          </cell>
          <cell r="O33">
            <v>6.173</v>
          </cell>
          <cell r="P33">
            <v>24.677999999999997</v>
          </cell>
          <cell r="Q33">
            <v>35.829</v>
          </cell>
          <cell r="R33">
            <v>75.339</v>
          </cell>
          <cell r="S33">
            <v>96.842</v>
          </cell>
          <cell r="T33">
            <v>253.726</v>
          </cell>
        </row>
        <row r="34">
          <cell r="A34">
            <v>28</v>
          </cell>
          <cell r="B34">
            <v>148</v>
          </cell>
          <cell r="C34" t="str">
            <v>Chad</v>
          </cell>
          <cell r="D34">
            <v>0</v>
          </cell>
          <cell r="E34">
            <v>1</v>
          </cell>
          <cell r="F34" t="str">
            <v>Afro</v>
          </cell>
          <cell r="G34">
            <v>6</v>
          </cell>
          <cell r="H34" t="str">
            <v>ssa</v>
          </cell>
          <cell r="I34">
            <v>1</v>
          </cell>
          <cell r="J34" t="str">
            <v>low and middle</v>
          </cell>
          <cell r="K34" t="str">
            <v>both sexes</v>
          </cell>
          <cell r="L34" t="str">
            <v>1995-2000</v>
          </cell>
          <cell r="M34">
            <v>635.449</v>
          </cell>
          <cell r="N34">
            <v>282.92</v>
          </cell>
          <cell r="O34">
            <v>65.451</v>
          </cell>
          <cell r="P34">
            <v>55.187</v>
          </cell>
          <cell r="Q34">
            <v>60.798</v>
          </cell>
          <cell r="R34">
            <v>56.839</v>
          </cell>
          <cell r="S34">
            <v>44.361999999999995</v>
          </cell>
          <cell r="T34">
            <v>69.89200000000001</v>
          </cell>
        </row>
        <row r="35">
          <cell r="A35">
            <v>188</v>
          </cell>
          <cell r="B35">
            <v>152</v>
          </cell>
          <cell r="C35" t="str">
            <v>Chile</v>
          </cell>
          <cell r="D35">
            <v>0</v>
          </cell>
          <cell r="E35">
            <v>2</v>
          </cell>
          <cell r="F35" t="str">
            <v>Amro</v>
          </cell>
          <cell r="G35">
            <v>7</v>
          </cell>
          <cell r="H35" t="str">
            <v>lac</v>
          </cell>
          <cell r="I35">
            <v>1</v>
          </cell>
          <cell r="J35" t="str">
            <v>low and middle</v>
          </cell>
          <cell r="K35" t="str">
            <v>both sexes</v>
          </cell>
          <cell r="L35" t="str">
            <v>1995-2000</v>
          </cell>
          <cell r="M35">
            <v>411.487</v>
          </cell>
          <cell r="N35">
            <v>22.607</v>
          </cell>
          <cell r="O35">
            <v>3.821</v>
          </cell>
          <cell r="P35">
            <v>15.298000000000002</v>
          </cell>
          <cell r="Q35">
            <v>29.103</v>
          </cell>
          <cell r="R35">
            <v>56.65299999999999</v>
          </cell>
          <cell r="S35">
            <v>68.82</v>
          </cell>
          <cell r="T35">
            <v>215.185</v>
          </cell>
        </row>
        <row r="36">
          <cell r="A36">
            <v>66</v>
          </cell>
          <cell r="B36">
            <v>156</v>
          </cell>
          <cell r="C36" t="str">
            <v>China (5)</v>
          </cell>
          <cell r="D36">
            <v>0</v>
          </cell>
          <cell r="E36">
            <v>6</v>
          </cell>
          <cell r="F36" t="str">
            <v>Wpro</v>
          </cell>
          <cell r="G36">
            <v>4</v>
          </cell>
          <cell r="H36" t="str">
            <v>chn</v>
          </cell>
          <cell r="I36">
            <v>5</v>
          </cell>
          <cell r="J36" t="str">
            <v>chn</v>
          </cell>
          <cell r="K36" t="str">
            <v>both sexes</v>
          </cell>
          <cell r="L36" t="str">
            <v>1995-2000</v>
          </cell>
          <cell r="M36">
            <v>43382.82</v>
          </cell>
          <cell r="N36">
            <v>4894.956</v>
          </cell>
          <cell r="O36">
            <v>541.581</v>
          </cell>
          <cell r="P36">
            <v>1524.999</v>
          </cell>
          <cell r="Q36">
            <v>2521.272</v>
          </cell>
          <cell r="R36">
            <v>5590.2880000000005</v>
          </cell>
          <cell r="S36">
            <v>8630.608</v>
          </cell>
          <cell r="T36">
            <v>19679.115999999998</v>
          </cell>
        </row>
        <row r="37">
          <cell r="A37">
            <v>189</v>
          </cell>
          <cell r="B37">
            <v>170</v>
          </cell>
          <cell r="C37" t="str">
            <v>Colombia</v>
          </cell>
          <cell r="D37">
            <v>0</v>
          </cell>
          <cell r="E37">
            <v>2</v>
          </cell>
          <cell r="F37" t="str">
            <v>Amro</v>
          </cell>
          <cell r="G37">
            <v>7</v>
          </cell>
          <cell r="H37" t="str">
            <v>lac</v>
          </cell>
          <cell r="I37">
            <v>1</v>
          </cell>
          <cell r="J37" t="str">
            <v>low and middle</v>
          </cell>
          <cell r="K37" t="str">
            <v>both sexes</v>
          </cell>
          <cell r="L37" t="str">
            <v>1995-2000</v>
          </cell>
          <cell r="M37">
            <v>1170.528</v>
          </cell>
          <cell r="N37">
            <v>193.184</v>
          </cell>
          <cell r="O37">
            <v>24.022</v>
          </cell>
          <cell r="P37">
            <v>124.87</v>
          </cell>
          <cell r="Q37">
            <v>126.104</v>
          </cell>
          <cell r="R37">
            <v>143.16899999999998</v>
          </cell>
          <cell r="S37">
            <v>150.108</v>
          </cell>
          <cell r="T37">
            <v>409.071</v>
          </cell>
        </row>
        <row r="38">
          <cell r="A38">
            <v>8</v>
          </cell>
          <cell r="B38">
            <v>174</v>
          </cell>
          <cell r="C38" t="str">
            <v>Comoros</v>
          </cell>
          <cell r="D38">
            <v>0</v>
          </cell>
          <cell r="E38">
            <v>1</v>
          </cell>
          <cell r="F38" t="str">
            <v>Afro</v>
          </cell>
          <cell r="G38">
            <v>6</v>
          </cell>
          <cell r="H38" t="str">
            <v>ssa</v>
          </cell>
          <cell r="I38">
            <v>1</v>
          </cell>
          <cell r="J38" t="str">
            <v>low and middle</v>
          </cell>
          <cell r="K38" t="str">
            <v>both sexes</v>
          </cell>
          <cell r="L38" t="str">
            <v>1995-2000</v>
          </cell>
          <cell r="M38">
            <v>30.402</v>
          </cell>
          <cell r="N38">
            <v>12.544</v>
          </cell>
          <cell r="O38">
            <v>1.658</v>
          </cell>
          <cell r="P38">
            <v>3.056</v>
          </cell>
          <cell r="Q38">
            <v>2.629</v>
          </cell>
          <cell r="R38">
            <v>3.1470000000000002</v>
          </cell>
          <cell r="S38">
            <v>2.87</v>
          </cell>
          <cell r="T38">
            <v>4.498</v>
          </cell>
        </row>
        <row r="39">
          <cell r="A39">
            <v>29</v>
          </cell>
          <cell r="B39">
            <v>178</v>
          </cell>
          <cell r="C39" t="str">
            <v>Congo</v>
          </cell>
          <cell r="D39">
            <v>0</v>
          </cell>
          <cell r="E39">
            <v>1</v>
          </cell>
          <cell r="F39" t="str">
            <v>Afro</v>
          </cell>
          <cell r="G39">
            <v>6</v>
          </cell>
          <cell r="H39" t="str">
            <v>ssa</v>
          </cell>
          <cell r="I39">
            <v>1</v>
          </cell>
          <cell r="J39" t="str">
            <v>low and middle</v>
          </cell>
          <cell r="K39" t="str">
            <v>both sexes</v>
          </cell>
          <cell r="L39" t="str">
            <v>1995-2000</v>
          </cell>
          <cell r="M39">
            <v>217.436</v>
          </cell>
          <cell r="N39">
            <v>80.656</v>
          </cell>
          <cell r="O39">
            <v>17.849</v>
          </cell>
          <cell r="P39">
            <v>21.223</v>
          </cell>
          <cell r="Q39">
            <v>30.654</v>
          </cell>
          <cell r="R39">
            <v>26.080999999999996</v>
          </cell>
          <cell r="S39">
            <v>15.482</v>
          </cell>
          <cell r="T39">
            <v>25.491000000000003</v>
          </cell>
        </row>
        <row r="40">
          <cell r="A40">
            <v>30</v>
          </cell>
          <cell r="B40">
            <v>180</v>
          </cell>
          <cell r="C40" t="str">
            <v>Dem. Republic of the Congo</v>
          </cell>
          <cell r="D40">
            <v>0</v>
          </cell>
          <cell r="E40">
            <v>1</v>
          </cell>
          <cell r="F40" t="str">
            <v>Afro</v>
          </cell>
          <cell r="G40">
            <v>6</v>
          </cell>
          <cell r="H40" t="str">
            <v>ssa</v>
          </cell>
          <cell r="I40">
            <v>1</v>
          </cell>
          <cell r="J40" t="str">
            <v>low and middle</v>
          </cell>
          <cell r="K40" t="str">
            <v>both sexes</v>
          </cell>
          <cell r="L40" t="str">
            <v>1995-2000</v>
          </cell>
          <cell r="M40">
            <v>3569.25</v>
          </cell>
          <cell r="N40">
            <v>1583.05</v>
          </cell>
          <cell r="O40">
            <v>331.325</v>
          </cell>
          <cell r="P40">
            <v>321.666</v>
          </cell>
          <cell r="Q40">
            <v>383.538</v>
          </cell>
          <cell r="R40">
            <v>350.215</v>
          </cell>
          <cell r="S40">
            <v>237.488</v>
          </cell>
          <cell r="T40">
            <v>361.9680000000001</v>
          </cell>
        </row>
        <row r="41">
          <cell r="A41">
            <v>177</v>
          </cell>
          <cell r="B41">
            <v>188</v>
          </cell>
          <cell r="C41" t="str">
            <v>Costa Rica</v>
          </cell>
          <cell r="D41">
            <v>0</v>
          </cell>
          <cell r="E41">
            <v>2</v>
          </cell>
          <cell r="F41" t="str">
            <v>Amro</v>
          </cell>
          <cell r="G41">
            <v>7</v>
          </cell>
          <cell r="H41" t="str">
            <v>lac</v>
          </cell>
          <cell r="I41">
            <v>1</v>
          </cell>
          <cell r="J41" t="str">
            <v>low and middle</v>
          </cell>
          <cell r="K41" t="str">
            <v>both sexes</v>
          </cell>
          <cell r="L41" t="str">
            <v>1995-2000</v>
          </cell>
          <cell r="M41">
            <v>72.631</v>
          </cell>
          <cell r="N41">
            <v>6.526</v>
          </cell>
          <cell r="O41">
            <v>1.1360000000000001</v>
          </cell>
          <cell r="P41">
            <v>3.3709999999999996</v>
          </cell>
          <cell r="Q41">
            <v>5.709</v>
          </cell>
          <cell r="R41">
            <v>9.294</v>
          </cell>
          <cell r="S41">
            <v>11.147</v>
          </cell>
          <cell r="T41">
            <v>35.448</v>
          </cell>
        </row>
        <row r="42">
          <cell r="A42">
            <v>145</v>
          </cell>
          <cell r="B42">
            <v>191</v>
          </cell>
          <cell r="C42" t="str">
            <v>Croatia</v>
          </cell>
          <cell r="D42">
            <v>0</v>
          </cell>
          <cell r="E42">
            <v>4</v>
          </cell>
          <cell r="F42" t="str">
            <v>Euro</v>
          </cell>
          <cell r="G42">
            <v>2</v>
          </cell>
          <cell r="H42" t="str">
            <v>fse</v>
          </cell>
          <cell r="I42">
            <v>1</v>
          </cell>
          <cell r="J42" t="str">
            <v>low and middle</v>
          </cell>
          <cell r="K42" t="str">
            <v>both sexes</v>
          </cell>
          <cell r="L42" t="str">
            <v>1995-2000</v>
          </cell>
          <cell r="M42">
            <v>257.562</v>
          </cell>
          <cell r="N42">
            <v>3.015</v>
          </cell>
          <cell r="O42">
            <v>0.8220000000000001</v>
          </cell>
          <cell r="P42">
            <v>3.822</v>
          </cell>
          <cell r="Q42">
            <v>10.516</v>
          </cell>
          <cell r="R42">
            <v>33.562</v>
          </cell>
          <cell r="S42">
            <v>55.563</v>
          </cell>
          <cell r="T42">
            <v>150.26200000000003</v>
          </cell>
        </row>
        <row r="43">
          <cell r="A43">
            <v>166</v>
          </cell>
          <cell r="B43">
            <v>192</v>
          </cell>
          <cell r="C43" t="str">
            <v>Cuba</v>
          </cell>
          <cell r="D43">
            <v>0</v>
          </cell>
          <cell r="E43">
            <v>2</v>
          </cell>
          <cell r="F43" t="str">
            <v>Amro</v>
          </cell>
          <cell r="G43">
            <v>7</v>
          </cell>
          <cell r="H43" t="str">
            <v>lac</v>
          </cell>
          <cell r="I43">
            <v>1</v>
          </cell>
          <cell r="J43" t="str">
            <v>low and middle</v>
          </cell>
          <cell r="K43" t="str">
            <v>both sexes</v>
          </cell>
          <cell r="L43" t="str">
            <v>1995-2000</v>
          </cell>
          <cell r="M43">
            <v>389.76</v>
          </cell>
          <cell r="N43">
            <v>8.816</v>
          </cell>
          <cell r="O43">
            <v>3.069</v>
          </cell>
          <cell r="P43">
            <v>14.347</v>
          </cell>
          <cell r="Q43">
            <v>22.85</v>
          </cell>
          <cell r="R43">
            <v>49.568</v>
          </cell>
          <cell r="S43">
            <v>57.926</v>
          </cell>
          <cell r="T43">
            <v>233.184</v>
          </cell>
        </row>
        <row r="44">
          <cell r="A44">
            <v>104</v>
          </cell>
          <cell r="B44">
            <v>196</v>
          </cell>
          <cell r="C44" t="str">
            <v>Cyprus</v>
          </cell>
          <cell r="D44">
            <v>0</v>
          </cell>
          <cell r="E44">
            <v>3</v>
          </cell>
          <cell r="F44" t="str">
            <v>Emro</v>
          </cell>
          <cell r="G44">
            <v>8</v>
          </cell>
          <cell r="H44" t="str">
            <v>mec</v>
          </cell>
          <cell r="I44">
            <v>4</v>
          </cell>
          <cell r="J44" t="str">
            <v>high</v>
          </cell>
          <cell r="K44" t="str">
            <v>both sexes</v>
          </cell>
          <cell r="L44" t="str">
            <v>1995-2000</v>
          </cell>
          <cell r="M44">
            <v>27.991</v>
          </cell>
          <cell r="N44">
            <v>0.519</v>
          </cell>
          <cell r="O44">
            <v>0.092</v>
          </cell>
          <cell r="P44">
            <v>0.657</v>
          </cell>
          <cell r="Q44">
            <v>0.9630000000000001</v>
          </cell>
          <cell r="R44">
            <v>2.637</v>
          </cell>
          <cell r="S44">
            <v>3.799</v>
          </cell>
          <cell r="T44">
            <v>19.323999999999998</v>
          </cell>
        </row>
        <row r="45">
          <cell r="A45">
            <v>123</v>
          </cell>
          <cell r="B45">
            <v>203</v>
          </cell>
          <cell r="C45" t="str">
            <v>Czech Republic</v>
          </cell>
          <cell r="D45">
            <v>0</v>
          </cell>
          <cell r="E45">
            <v>4</v>
          </cell>
          <cell r="F45" t="str">
            <v>Euro</v>
          </cell>
          <cell r="G45">
            <v>2</v>
          </cell>
          <cell r="H45" t="str">
            <v>fse</v>
          </cell>
          <cell r="I45">
            <v>1</v>
          </cell>
          <cell r="J45" t="str">
            <v>low and middle</v>
          </cell>
          <cell r="K45" t="str">
            <v>both sexes</v>
          </cell>
          <cell r="L45" t="str">
            <v>1995-2000</v>
          </cell>
          <cell r="M45">
            <v>569.488</v>
          </cell>
          <cell r="N45">
            <v>4.085</v>
          </cell>
          <cell r="O45">
            <v>1.404</v>
          </cell>
          <cell r="P45">
            <v>8.012</v>
          </cell>
          <cell r="Q45">
            <v>17.771</v>
          </cell>
          <cell r="R45">
            <v>70.631</v>
          </cell>
          <cell r="S45">
            <v>100.313</v>
          </cell>
          <cell r="T45">
            <v>367.272</v>
          </cell>
        </row>
        <row r="46">
          <cell r="A46">
            <v>48</v>
          </cell>
          <cell r="B46">
            <v>204</v>
          </cell>
          <cell r="C46" t="str">
            <v>Benin</v>
          </cell>
          <cell r="D46">
            <v>0</v>
          </cell>
          <cell r="E46">
            <v>1</v>
          </cell>
          <cell r="F46" t="str">
            <v>Afro</v>
          </cell>
          <cell r="G46">
            <v>6</v>
          </cell>
          <cell r="H46" t="str">
            <v>ssa</v>
          </cell>
          <cell r="I46">
            <v>1</v>
          </cell>
          <cell r="J46" t="str">
            <v>low and middle</v>
          </cell>
          <cell r="K46" t="str">
            <v>both sexes</v>
          </cell>
          <cell r="L46" t="str">
            <v>1995-2000</v>
          </cell>
          <cell r="M46">
            <v>371.498</v>
          </cell>
          <cell r="N46">
            <v>161.35</v>
          </cell>
          <cell r="O46">
            <v>38.708</v>
          </cell>
          <cell r="P46">
            <v>34.244</v>
          </cell>
          <cell r="Q46">
            <v>34.915</v>
          </cell>
          <cell r="R46">
            <v>30.76</v>
          </cell>
          <cell r="S46">
            <v>23.852</v>
          </cell>
          <cell r="T46">
            <v>47.669</v>
          </cell>
        </row>
        <row r="47">
          <cell r="A47">
            <v>132</v>
          </cell>
          <cell r="B47">
            <v>208</v>
          </cell>
          <cell r="C47" t="str">
            <v>Denmark</v>
          </cell>
          <cell r="D47">
            <v>0</v>
          </cell>
          <cell r="E47">
            <v>4</v>
          </cell>
          <cell r="F47" t="str">
            <v>Euro</v>
          </cell>
          <cell r="G47">
            <v>1</v>
          </cell>
          <cell r="H47" t="str">
            <v>eme</v>
          </cell>
          <cell r="I47">
            <v>4</v>
          </cell>
          <cell r="J47" t="str">
            <v>high</v>
          </cell>
          <cell r="K47" t="str">
            <v>both sexes</v>
          </cell>
          <cell r="L47" t="str">
            <v>1995-2000</v>
          </cell>
          <cell r="M47">
            <v>307.432</v>
          </cell>
          <cell r="N47">
            <v>2.813</v>
          </cell>
          <cell r="O47">
            <v>0.545</v>
          </cell>
          <cell r="P47">
            <v>2.8819999999999997</v>
          </cell>
          <cell r="Q47">
            <v>8.643999999999998</v>
          </cell>
          <cell r="R47">
            <v>33.134</v>
          </cell>
          <cell r="S47">
            <v>45.231</v>
          </cell>
          <cell r="T47">
            <v>214.18300000000002</v>
          </cell>
        </row>
        <row r="48">
          <cell r="A48">
            <v>167</v>
          </cell>
          <cell r="B48">
            <v>214</v>
          </cell>
          <cell r="C48" t="str">
            <v>Dominican Republic</v>
          </cell>
          <cell r="D48">
            <v>0</v>
          </cell>
          <cell r="E48">
            <v>2</v>
          </cell>
          <cell r="F48" t="str">
            <v>Amro</v>
          </cell>
          <cell r="G48">
            <v>7</v>
          </cell>
          <cell r="H48" t="str">
            <v>lac</v>
          </cell>
          <cell r="I48">
            <v>1</v>
          </cell>
          <cell r="J48" t="str">
            <v>low and middle</v>
          </cell>
          <cell r="K48" t="str">
            <v>both sexes</v>
          </cell>
          <cell r="L48" t="str">
            <v>1995-2000</v>
          </cell>
          <cell r="M48">
            <v>216.282</v>
          </cell>
          <cell r="N48">
            <v>45.903</v>
          </cell>
          <cell r="O48">
            <v>6.314</v>
          </cell>
          <cell r="P48">
            <v>13.788</v>
          </cell>
          <cell r="Q48">
            <v>19.905</v>
          </cell>
          <cell r="R48">
            <v>27.356</v>
          </cell>
          <cell r="S48">
            <v>30.516000000000002</v>
          </cell>
          <cell r="T48">
            <v>72.5</v>
          </cell>
        </row>
        <row r="49">
          <cell r="A49">
            <v>190</v>
          </cell>
          <cell r="B49">
            <v>218</v>
          </cell>
          <cell r="C49" t="str">
            <v>Ecuador</v>
          </cell>
          <cell r="D49">
            <v>0</v>
          </cell>
          <cell r="E49">
            <v>2</v>
          </cell>
          <cell r="F49" t="str">
            <v>Amro</v>
          </cell>
          <cell r="G49">
            <v>7</v>
          </cell>
          <cell r="H49" t="str">
            <v>lac</v>
          </cell>
          <cell r="I49">
            <v>1</v>
          </cell>
          <cell r="J49" t="str">
            <v>low and middle</v>
          </cell>
          <cell r="K49" t="str">
            <v>both sexes</v>
          </cell>
          <cell r="L49" t="str">
            <v>1995-2000</v>
          </cell>
          <cell r="M49">
            <v>359.475</v>
          </cell>
          <cell r="N49">
            <v>92.406</v>
          </cell>
          <cell r="O49">
            <v>10.93</v>
          </cell>
          <cell r="P49">
            <v>25.101</v>
          </cell>
          <cell r="Q49">
            <v>32.808</v>
          </cell>
          <cell r="R49">
            <v>41.044000000000004</v>
          </cell>
          <cell r="S49">
            <v>41.2</v>
          </cell>
          <cell r="T49">
            <v>115.98599999999999</v>
          </cell>
        </row>
        <row r="50">
          <cell r="A50">
            <v>178</v>
          </cell>
          <cell r="B50">
            <v>222</v>
          </cell>
          <cell r="C50" t="str">
            <v>El Salvador</v>
          </cell>
          <cell r="D50">
            <v>0</v>
          </cell>
          <cell r="E50">
            <v>2</v>
          </cell>
          <cell r="F50" t="str">
            <v>Amro</v>
          </cell>
          <cell r="G50">
            <v>7</v>
          </cell>
          <cell r="H50" t="str">
            <v>lac</v>
          </cell>
          <cell r="I50">
            <v>1</v>
          </cell>
          <cell r="J50" t="str">
            <v>low and middle</v>
          </cell>
          <cell r="K50" t="str">
            <v>both sexes</v>
          </cell>
          <cell r="L50" t="str">
            <v>1995-2000</v>
          </cell>
          <cell r="M50">
            <v>182.595</v>
          </cell>
          <cell r="N50">
            <v>34.28</v>
          </cell>
          <cell r="O50">
            <v>5.268</v>
          </cell>
          <cell r="P50">
            <v>17.314</v>
          </cell>
          <cell r="Q50">
            <v>19.227</v>
          </cell>
          <cell r="R50">
            <v>23.541</v>
          </cell>
          <cell r="S50">
            <v>23.21</v>
          </cell>
          <cell r="T50">
            <v>59.755</v>
          </cell>
        </row>
        <row r="51">
          <cell r="A51">
            <v>31</v>
          </cell>
          <cell r="B51">
            <v>226</v>
          </cell>
          <cell r="C51" t="str">
            <v>Equatorial Guinea</v>
          </cell>
          <cell r="D51">
            <v>0</v>
          </cell>
          <cell r="E51">
            <v>1</v>
          </cell>
          <cell r="F51" t="str">
            <v>Afro</v>
          </cell>
          <cell r="G51">
            <v>6</v>
          </cell>
          <cell r="H51" t="str">
            <v>ssa</v>
          </cell>
          <cell r="I51">
            <v>1</v>
          </cell>
          <cell r="J51" t="str">
            <v>low and middle</v>
          </cell>
          <cell r="K51" t="str">
            <v>both sexes</v>
          </cell>
          <cell r="L51" t="str">
            <v>1995-2000</v>
          </cell>
          <cell r="M51">
            <v>34.652</v>
          </cell>
          <cell r="N51">
            <v>15.648</v>
          </cell>
          <cell r="O51">
            <v>2.8259999999999996</v>
          </cell>
          <cell r="P51">
            <v>2.966</v>
          </cell>
          <cell r="Q51">
            <v>2.726</v>
          </cell>
          <cell r="R51">
            <v>2.867</v>
          </cell>
          <cell r="S51">
            <v>2.768</v>
          </cell>
          <cell r="T51">
            <v>4.851000000000001</v>
          </cell>
        </row>
        <row r="52">
          <cell r="A52">
            <v>11</v>
          </cell>
          <cell r="B52">
            <v>231</v>
          </cell>
          <cell r="C52" t="str">
            <v>Ethiopia</v>
          </cell>
          <cell r="D52">
            <v>0</v>
          </cell>
          <cell r="E52">
            <v>1</v>
          </cell>
          <cell r="F52" t="str">
            <v>Afro</v>
          </cell>
          <cell r="G52">
            <v>6</v>
          </cell>
          <cell r="H52" t="str">
            <v>ssa</v>
          </cell>
          <cell r="I52">
            <v>1</v>
          </cell>
          <cell r="J52" t="str">
            <v>low and middle</v>
          </cell>
          <cell r="K52" t="str">
            <v>both sexes</v>
          </cell>
          <cell r="L52" t="str">
            <v>1995-2000</v>
          </cell>
          <cell r="M52">
            <v>5837.016</v>
          </cell>
          <cell r="N52">
            <v>2463.846</v>
          </cell>
          <cell r="O52">
            <v>544.692</v>
          </cell>
          <cell r="P52">
            <v>548.948</v>
          </cell>
          <cell r="Q52">
            <v>762.2139999999999</v>
          </cell>
          <cell r="R52">
            <v>648.1959999999999</v>
          </cell>
          <cell r="S52">
            <v>370.35699999999997</v>
          </cell>
          <cell r="T52">
            <v>498.76300000000003</v>
          </cell>
        </row>
        <row r="53">
          <cell r="A53">
            <v>10</v>
          </cell>
          <cell r="B53">
            <v>232</v>
          </cell>
          <cell r="C53" t="str">
            <v>Eritrea</v>
          </cell>
          <cell r="D53">
            <v>0</v>
          </cell>
          <cell r="E53">
            <v>1</v>
          </cell>
          <cell r="F53" t="str">
            <v>Afro</v>
          </cell>
          <cell r="G53">
            <v>6</v>
          </cell>
          <cell r="H53" t="str">
            <v>ssa</v>
          </cell>
          <cell r="I53">
            <v>1</v>
          </cell>
          <cell r="J53" t="str">
            <v>low and middle</v>
          </cell>
          <cell r="K53" t="str">
            <v>both sexes</v>
          </cell>
          <cell r="L53" t="str">
            <v>1995-2000</v>
          </cell>
          <cell r="M53">
            <v>253.072</v>
          </cell>
          <cell r="N53">
            <v>106.636</v>
          </cell>
          <cell r="O53">
            <v>21.389000000000003</v>
          </cell>
          <cell r="P53">
            <v>23.951999999999998</v>
          </cell>
          <cell r="Q53">
            <v>27.759</v>
          </cell>
          <cell r="R53">
            <v>27.717000000000002</v>
          </cell>
          <cell r="S53">
            <v>19.575</v>
          </cell>
          <cell r="T53">
            <v>26.043999999999997</v>
          </cell>
        </row>
        <row r="54">
          <cell r="A54">
            <v>133</v>
          </cell>
          <cell r="B54">
            <v>233</v>
          </cell>
          <cell r="C54" t="str">
            <v>Estonia</v>
          </cell>
          <cell r="D54">
            <v>0</v>
          </cell>
          <cell r="E54">
            <v>4</v>
          </cell>
          <cell r="F54" t="str">
            <v>Euro</v>
          </cell>
          <cell r="G54">
            <v>2</v>
          </cell>
          <cell r="H54" t="str">
            <v>fse</v>
          </cell>
          <cell r="I54">
            <v>1</v>
          </cell>
          <cell r="J54" t="str">
            <v>low and middle</v>
          </cell>
          <cell r="K54" t="str">
            <v>both sexes</v>
          </cell>
          <cell r="L54" t="str">
            <v>1995-2000</v>
          </cell>
          <cell r="M54">
            <v>97.806</v>
          </cell>
          <cell r="N54">
            <v>1.702</v>
          </cell>
          <cell r="O54">
            <v>0.632</v>
          </cell>
          <cell r="P54">
            <v>2.599</v>
          </cell>
          <cell r="Q54">
            <v>5.777</v>
          </cell>
          <cell r="R54">
            <v>13.933</v>
          </cell>
          <cell r="S54">
            <v>20.331000000000003</v>
          </cell>
          <cell r="T54">
            <v>52.832</v>
          </cell>
        </row>
        <row r="55">
          <cell r="A55">
            <v>205</v>
          </cell>
          <cell r="B55">
            <v>242</v>
          </cell>
          <cell r="C55" t="str">
            <v>Fiji</v>
          </cell>
          <cell r="D55">
            <v>0</v>
          </cell>
          <cell r="E55">
            <v>6</v>
          </cell>
          <cell r="F55" t="str">
            <v>Wpro</v>
          </cell>
          <cell r="G55">
            <v>5</v>
          </cell>
          <cell r="H55" t="str">
            <v>oai</v>
          </cell>
          <cell r="I55">
            <v>1</v>
          </cell>
          <cell r="J55" t="str">
            <v>low and middle</v>
          </cell>
          <cell r="K55" t="str">
            <v>both sexes</v>
          </cell>
          <cell r="L55" t="str">
            <v>1995-2000</v>
          </cell>
          <cell r="M55">
            <v>17.792</v>
          </cell>
          <cell r="N55">
            <v>2.023</v>
          </cell>
          <cell r="O55">
            <v>0.28800000000000003</v>
          </cell>
          <cell r="P55">
            <v>0.8410000000000001</v>
          </cell>
          <cell r="Q55">
            <v>1.182</v>
          </cell>
          <cell r="R55">
            <v>2.87</v>
          </cell>
          <cell r="S55">
            <v>3.53</v>
          </cell>
          <cell r="T55">
            <v>7.058</v>
          </cell>
        </row>
        <row r="56">
          <cell r="A56">
            <v>134</v>
          </cell>
          <cell r="B56">
            <v>246</v>
          </cell>
          <cell r="C56" t="str">
            <v>Finland</v>
          </cell>
          <cell r="D56">
            <v>0</v>
          </cell>
          <cell r="E56">
            <v>4</v>
          </cell>
          <cell r="F56" t="str">
            <v>Euro</v>
          </cell>
          <cell r="G56">
            <v>1</v>
          </cell>
          <cell r="H56" t="str">
            <v>eme</v>
          </cell>
          <cell r="I56">
            <v>4</v>
          </cell>
          <cell r="J56" t="str">
            <v>high</v>
          </cell>
          <cell r="K56" t="str">
            <v>both sexes</v>
          </cell>
          <cell r="L56" t="str">
            <v>1995-2000</v>
          </cell>
          <cell r="M56">
            <v>250.082</v>
          </cell>
          <cell r="N56">
            <v>2.004</v>
          </cell>
          <cell r="O56">
            <v>0.505</v>
          </cell>
          <cell r="P56">
            <v>3.446</v>
          </cell>
          <cell r="Q56">
            <v>8.99</v>
          </cell>
          <cell r="R56">
            <v>26.118000000000002</v>
          </cell>
          <cell r="S56">
            <v>37.818</v>
          </cell>
          <cell r="T56">
            <v>171.201</v>
          </cell>
        </row>
        <row r="57">
          <cell r="A57">
            <v>157</v>
          </cell>
          <cell r="B57">
            <v>250</v>
          </cell>
          <cell r="C57" t="str">
            <v>France</v>
          </cell>
          <cell r="D57">
            <v>0</v>
          </cell>
          <cell r="E57">
            <v>4</v>
          </cell>
          <cell r="F57" t="str">
            <v>Euro</v>
          </cell>
          <cell r="G57">
            <v>1</v>
          </cell>
          <cell r="H57" t="str">
            <v>eme</v>
          </cell>
          <cell r="I57">
            <v>4</v>
          </cell>
          <cell r="J57" t="str">
            <v>high</v>
          </cell>
          <cell r="K57" t="str">
            <v>both sexes</v>
          </cell>
          <cell r="L57" t="str">
            <v>1995-2000</v>
          </cell>
          <cell r="M57">
            <v>2714.7</v>
          </cell>
          <cell r="N57">
            <v>27.489</v>
          </cell>
          <cell r="O57">
            <v>6.026</v>
          </cell>
          <cell r="P57">
            <v>45.178000000000004</v>
          </cell>
          <cell r="Q57">
            <v>101.39</v>
          </cell>
          <cell r="R57">
            <v>249.323</v>
          </cell>
          <cell r="S57">
            <v>370.265</v>
          </cell>
          <cell r="T57">
            <v>1915.029</v>
          </cell>
        </row>
        <row r="58">
          <cell r="A58">
            <v>213</v>
          </cell>
          <cell r="B58">
            <v>258</v>
          </cell>
          <cell r="C58" t="str">
            <v>French Polynesia</v>
          </cell>
          <cell r="G58">
            <v>5</v>
          </cell>
          <cell r="H58" t="str">
            <v>oai</v>
          </cell>
          <cell r="I58">
            <v>4</v>
          </cell>
          <cell r="J58" t="str">
            <v>high</v>
          </cell>
          <cell r="K58" t="str">
            <v>both sexes</v>
          </cell>
          <cell r="L58" t="str">
            <v>1995-2000</v>
          </cell>
          <cell r="M58">
            <v>5.329</v>
          </cell>
          <cell r="N58">
            <v>0.388</v>
          </cell>
          <cell r="O58">
            <v>0.089</v>
          </cell>
          <cell r="P58">
            <v>0.342</v>
          </cell>
          <cell r="Q58">
            <v>0.41800000000000004</v>
          </cell>
          <cell r="R58">
            <v>0.9990000000000001</v>
          </cell>
          <cell r="S58">
            <v>1.183</v>
          </cell>
          <cell r="T58">
            <v>1.91</v>
          </cell>
        </row>
        <row r="59">
          <cell r="A59">
            <v>9</v>
          </cell>
          <cell r="B59">
            <v>262</v>
          </cell>
          <cell r="C59" t="str">
            <v>Djibouti</v>
          </cell>
          <cell r="D59">
            <v>0</v>
          </cell>
          <cell r="E59">
            <v>3</v>
          </cell>
          <cell r="F59" t="str">
            <v>Emro</v>
          </cell>
          <cell r="G59">
            <v>6</v>
          </cell>
          <cell r="H59" t="str">
            <v>ssa</v>
          </cell>
          <cell r="I59">
            <v>1</v>
          </cell>
          <cell r="J59" t="str">
            <v>low and middle</v>
          </cell>
          <cell r="K59" t="str">
            <v>both sexes</v>
          </cell>
          <cell r="L59" t="str">
            <v>1995-2000</v>
          </cell>
          <cell r="M59">
            <v>45.903</v>
          </cell>
          <cell r="N59">
            <v>20.188</v>
          </cell>
          <cell r="O59">
            <v>3.9429999999999996</v>
          </cell>
          <cell r="P59">
            <v>4.516</v>
          </cell>
          <cell r="Q59">
            <v>4.053999999999999</v>
          </cell>
          <cell r="R59">
            <v>4.388</v>
          </cell>
          <cell r="S59">
            <v>3.648</v>
          </cell>
          <cell r="T59">
            <v>5.166000000000001</v>
          </cell>
        </row>
        <row r="60">
          <cell r="A60">
            <v>32</v>
          </cell>
          <cell r="B60">
            <v>266</v>
          </cell>
          <cell r="C60" t="str">
            <v>Gabon</v>
          </cell>
          <cell r="D60">
            <v>0</v>
          </cell>
          <cell r="E60">
            <v>1</v>
          </cell>
          <cell r="F60" t="str">
            <v>Afro</v>
          </cell>
          <cell r="G60">
            <v>6</v>
          </cell>
          <cell r="H60" t="str">
            <v>ssa</v>
          </cell>
          <cell r="I60">
            <v>1</v>
          </cell>
          <cell r="J60" t="str">
            <v>low and middle</v>
          </cell>
          <cell r="K60" t="str">
            <v>both sexes</v>
          </cell>
          <cell r="L60" t="str">
            <v>1995-2000</v>
          </cell>
          <cell r="M60">
            <v>91.845</v>
          </cell>
          <cell r="N60">
            <v>29.628</v>
          </cell>
          <cell r="O60">
            <v>6.182</v>
          </cell>
          <cell r="P60">
            <v>6.86</v>
          </cell>
          <cell r="Q60">
            <v>8.995</v>
          </cell>
          <cell r="R60">
            <v>10.814</v>
          </cell>
          <cell r="S60">
            <v>9.544</v>
          </cell>
          <cell r="T60">
            <v>19.821999999999996</v>
          </cell>
        </row>
        <row r="61">
          <cell r="A61">
            <v>106</v>
          </cell>
          <cell r="B61">
            <v>268</v>
          </cell>
          <cell r="C61" t="str">
            <v>Georgia</v>
          </cell>
          <cell r="D61">
            <v>0</v>
          </cell>
          <cell r="E61">
            <v>4</v>
          </cell>
          <cell r="F61" t="str">
            <v>Euro</v>
          </cell>
          <cell r="G61">
            <v>8</v>
          </cell>
          <cell r="H61" t="str">
            <v>mec</v>
          </cell>
          <cell r="I61">
            <v>1</v>
          </cell>
          <cell r="J61" t="str">
            <v>low and middle</v>
          </cell>
          <cell r="K61" t="str">
            <v>both sexes</v>
          </cell>
          <cell r="L61" t="str">
            <v>1995-2000</v>
          </cell>
          <cell r="M61">
            <v>238.569</v>
          </cell>
          <cell r="N61">
            <v>8.332</v>
          </cell>
          <cell r="O61">
            <v>1.2970000000000002</v>
          </cell>
          <cell r="P61">
            <v>5.362</v>
          </cell>
          <cell r="Q61">
            <v>13.101</v>
          </cell>
          <cell r="R61">
            <v>29.871</v>
          </cell>
          <cell r="S61">
            <v>52.041</v>
          </cell>
          <cell r="T61">
            <v>128.565</v>
          </cell>
        </row>
        <row r="62">
          <cell r="A62">
            <v>52</v>
          </cell>
          <cell r="B62">
            <v>270</v>
          </cell>
          <cell r="C62" t="str">
            <v>Gambia</v>
          </cell>
          <cell r="D62">
            <v>0</v>
          </cell>
          <cell r="E62">
            <v>1</v>
          </cell>
          <cell r="F62" t="str">
            <v>Afro</v>
          </cell>
          <cell r="G62">
            <v>6</v>
          </cell>
          <cell r="H62" t="str">
            <v>ssa</v>
          </cell>
          <cell r="I62">
            <v>1</v>
          </cell>
          <cell r="J62" t="str">
            <v>low and middle</v>
          </cell>
          <cell r="K62" t="str">
            <v>both sexes</v>
          </cell>
          <cell r="L62" t="str">
            <v>1995-2000</v>
          </cell>
          <cell r="M62">
            <v>105.282</v>
          </cell>
          <cell r="N62">
            <v>50.026</v>
          </cell>
          <cell r="O62">
            <v>8.865</v>
          </cell>
          <cell r="P62">
            <v>9.56</v>
          </cell>
          <cell r="Q62">
            <v>10.014</v>
          </cell>
          <cell r="R62">
            <v>9.611</v>
          </cell>
          <cell r="S62">
            <v>7.399</v>
          </cell>
          <cell r="T62">
            <v>9.807000000000002</v>
          </cell>
        </row>
        <row r="63">
          <cell r="A63">
            <v>105</v>
          </cell>
          <cell r="B63">
            <v>274</v>
          </cell>
          <cell r="C63" t="str">
            <v>Gaza Strip</v>
          </cell>
          <cell r="G63">
            <v>8</v>
          </cell>
          <cell r="H63" t="str">
            <v>mec</v>
          </cell>
          <cell r="I63">
            <v>1</v>
          </cell>
          <cell r="J63" t="str">
            <v>low and middle</v>
          </cell>
          <cell r="K63" t="str">
            <v>both sexes</v>
          </cell>
          <cell r="L63" t="str">
            <v>1995-2000</v>
          </cell>
          <cell r="M63">
            <v>23.219</v>
          </cell>
          <cell r="N63">
            <v>6.914</v>
          </cell>
          <cell r="O63">
            <v>0.623</v>
          </cell>
          <cell r="P63">
            <v>1.222</v>
          </cell>
          <cell r="Q63">
            <v>1.134</v>
          </cell>
          <cell r="R63">
            <v>1.936</v>
          </cell>
          <cell r="S63">
            <v>2.9530000000000003</v>
          </cell>
          <cell r="T63">
            <v>8.437</v>
          </cell>
        </row>
        <row r="64">
          <cell r="A64">
            <v>158</v>
          </cell>
          <cell r="B64">
            <v>276</v>
          </cell>
          <cell r="C64" t="str">
            <v>Germany</v>
          </cell>
          <cell r="D64">
            <v>0</v>
          </cell>
          <cell r="E64">
            <v>4</v>
          </cell>
          <cell r="F64" t="str">
            <v>Euro</v>
          </cell>
          <cell r="G64">
            <v>1</v>
          </cell>
          <cell r="H64" t="str">
            <v>eme</v>
          </cell>
          <cell r="I64">
            <v>4</v>
          </cell>
          <cell r="J64" t="str">
            <v>high</v>
          </cell>
          <cell r="K64" t="str">
            <v>both sexes</v>
          </cell>
          <cell r="L64" t="str">
            <v>1995-2000</v>
          </cell>
          <cell r="M64">
            <v>4411.953</v>
          </cell>
          <cell r="N64">
            <v>24.347</v>
          </cell>
          <cell r="O64">
            <v>6.277</v>
          </cell>
          <cell r="P64">
            <v>42.991</v>
          </cell>
          <cell r="Q64">
            <v>130.40300000000002</v>
          </cell>
          <cell r="R64">
            <v>409.88</v>
          </cell>
          <cell r="S64">
            <v>698.014</v>
          </cell>
          <cell r="T64">
            <v>3100.041</v>
          </cell>
        </row>
        <row r="65">
          <cell r="A65">
            <v>53</v>
          </cell>
          <cell r="B65">
            <v>288</v>
          </cell>
          <cell r="C65" t="str">
            <v>Ghana</v>
          </cell>
          <cell r="D65">
            <v>0</v>
          </cell>
          <cell r="E65">
            <v>1</v>
          </cell>
          <cell r="F65" t="str">
            <v>Afro</v>
          </cell>
          <cell r="G65">
            <v>6</v>
          </cell>
          <cell r="H65" t="str">
            <v>ssa</v>
          </cell>
          <cell r="I65">
            <v>1</v>
          </cell>
          <cell r="J65" t="str">
            <v>low and middle</v>
          </cell>
          <cell r="K65" t="str">
            <v>both sexes</v>
          </cell>
          <cell r="L65" t="str">
            <v>1995-2000</v>
          </cell>
          <cell r="M65">
            <v>892.289</v>
          </cell>
          <cell r="N65">
            <v>360.871</v>
          </cell>
          <cell r="O65">
            <v>68.82900000000001</v>
          </cell>
          <cell r="P65">
            <v>87.255</v>
          </cell>
          <cell r="Q65">
            <v>76.75300000000001</v>
          </cell>
          <cell r="R65">
            <v>82.863</v>
          </cell>
          <cell r="S65">
            <v>75.589</v>
          </cell>
          <cell r="T65">
            <v>140.129</v>
          </cell>
        </row>
        <row r="66">
          <cell r="A66">
            <v>146</v>
          </cell>
          <cell r="B66">
            <v>300</v>
          </cell>
          <cell r="C66" t="str">
            <v>Greece</v>
          </cell>
          <cell r="D66">
            <v>0</v>
          </cell>
          <cell r="E66">
            <v>4</v>
          </cell>
          <cell r="F66" t="str">
            <v>Euro</v>
          </cell>
          <cell r="G66">
            <v>1</v>
          </cell>
          <cell r="H66" t="str">
            <v>eme</v>
          </cell>
          <cell r="I66">
            <v>4</v>
          </cell>
          <cell r="J66" t="str">
            <v>high</v>
          </cell>
          <cell r="K66" t="str">
            <v>both sexes</v>
          </cell>
          <cell r="L66" t="str">
            <v>1995-2000</v>
          </cell>
          <cell r="M66">
            <v>508.766</v>
          </cell>
          <cell r="N66">
            <v>4.524</v>
          </cell>
          <cell r="O66">
            <v>0.83</v>
          </cell>
          <cell r="P66">
            <v>7.32</v>
          </cell>
          <cell r="Q66">
            <v>11.843</v>
          </cell>
          <cell r="R66">
            <v>36.046</v>
          </cell>
          <cell r="S66">
            <v>77.992</v>
          </cell>
          <cell r="T66">
            <v>370.211</v>
          </cell>
        </row>
        <row r="67">
          <cell r="A67">
            <v>168</v>
          </cell>
          <cell r="B67">
            <v>312</v>
          </cell>
          <cell r="C67" t="str">
            <v>Guadeloupe</v>
          </cell>
          <cell r="G67">
            <v>7</v>
          </cell>
          <cell r="H67" t="str">
            <v>lac</v>
          </cell>
          <cell r="I67">
            <v>1</v>
          </cell>
          <cell r="J67" t="str">
            <v>low and middle</v>
          </cell>
          <cell r="K67" t="str">
            <v>both sexes</v>
          </cell>
          <cell r="L67" t="str">
            <v>1995-2000</v>
          </cell>
          <cell r="M67">
            <v>12.709</v>
          </cell>
          <cell r="N67">
            <v>0.393</v>
          </cell>
          <cell r="O67">
            <v>0.062</v>
          </cell>
          <cell r="P67">
            <v>0.46</v>
          </cell>
          <cell r="Q67">
            <v>1.052</v>
          </cell>
          <cell r="R67">
            <v>1.44</v>
          </cell>
          <cell r="S67">
            <v>1.845</v>
          </cell>
          <cell r="T67">
            <v>7.457</v>
          </cell>
        </row>
        <row r="68">
          <cell r="A68">
            <v>211</v>
          </cell>
          <cell r="B68">
            <v>316</v>
          </cell>
          <cell r="C68" t="str">
            <v>Guam</v>
          </cell>
          <cell r="G68">
            <v>5</v>
          </cell>
          <cell r="H68" t="str">
            <v>oai</v>
          </cell>
          <cell r="I68">
            <v>4</v>
          </cell>
          <cell r="J68" t="str">
            <v>high</v>
          </cell>
          <cell r="K68" t="str">
            <v>both sexes</v>
          </cell>
          <cell r="L68" t="str">
            <v>1995-2000</v>
          </cell>
          <cell r="M68">
            <v>3.479</v>
          </cell>
          <cell r="N68">
            <v>0.242</v>
          </cell>
          <cell r="O68">
            <v>0.048</v>
          </cell>
          <cell r="P68">
            <v>0.195</v>
          </cell>
          <cell r="Q68">
            <v>0.359</v>
          </cell>
          <cell r="R68">
            <v>0.625</v>
          </cell>
          <cell r="S68">
            <v>0.6890000000000001</v>
          </cell>
          <cell r="T68">
            <v>1.321</v>
          </cell>
        </row>
        <row r="69">
          <cell r="A69">
            <v>179</v>
          </cell>
          <cell r="B69">
            <v>320</v>
          </cell>
          <cell r="C69" t="str">
            <v>Guatemala</v>
          </cell>
          <cell r="D69">
            <v>0</v>
          </cell>
          <cell r="E69">
            <v>2</v>
          </cell>
          <cell r="F69" t="str">
            <v>Amro</v>
          </cell>
          <cell r="G69">
            <v>7</v>
          </cell>
          <cell r="H69" t="str">
            <v>lac</v>
          </cell>
          <cell r="I69">
            <v>1</v>
          </cell>
          <cell r="J69" t="str">
            <v>low and middle</v>
          </cell>
          <cell r="K69" t="str">
            <v>both sexes</v>
          </cell>
          <cell r="L69" t="str">
            <v>1995-2000</v>
          </cell>
          <cell r="M69">
            <v>394.254</v>
          </cell>
          <cell r="N69">
            <v>118.965</v>
          </cell>
          <cell r="O69">
            <v>15.889</v>
          </cell>
          <cell r="P69">
            <v>40.332</v>
          </cell>
          <cell r="Q69">
            <v>43.671</v>
          </cell>
          <cell r="R69">
            <v>45.98</v>
          </cell>
          <cell r="S69">
            <v>44.933</v>
          </cell>
          <cell r="T69">
            <v>84.484</v>
          </cell>
        </row>
        <row r="70">
          <cell r="A70">
            <v>54</v>
          </cell>
          <cell r="B70">
            <v>324</v>
          </cell>
          <cell r="C70" t="str">
            <v>Guinea</v>
          </cell>
          <cell r="D70">
            <v>0</v>
          </cell>
          <cell r="E70">
            <v>1</v>
          </cell>
          <cell r="F70" t="str">
            <v>Afro</v>
          </cell>
          <cell r="G70">
            <v>6</v>
          </cell>
          <cell r="H70" t="str">
            <v>ssa</v>
          </cell>
          <cell r="I70">
            <v>1</v>
          </cell>
          <cell r="J70" t="str">
            <v>low and middle</v>
          </cell>
          <cell r="K70" t="str">
            <v>both sexes</v>
          </cell>
          <cell r="L70" t="str">
            <v>1995-2000</v>
          </cell>
          <cell r="M70">
            <v>637.009</v>
          </cell>
          <cell r="N70">
            <v>317.267</v>
          </cell>
          <cell r="O70">
            <v>62.802</v>
          </cell>
          <cell r="P70">
            <v>61.943</v>
          </cell>
          <cell r="Q70">
            <v>52.486000000000004</v>
          </cell>
          <cell r="R70">
            <v>47.656</v>
          </cell>
          <cell r="S70">
            <v>39.196</v>
          </cell>
          <cell r="T70">
            <v>55.659000000000006</v>
          </cell>
        </row>
        <row r="71">
          <cell r="A71">
            <v>191</v>
          </cell>
          <cell r="B71">
            <v>328</v>
          </cell>
          <cell r="C71" t="str">
            <v>Guyana</v>
          </cell>
          <cell r="D71">
            <v>0</v>
          </cell>
          <cell r="E71">
            <v>2</v>
          </cell>
          <cell r="F71" t="str">
            <v>Amro</v>
          </cell>
          <cell r="G71">
            <v>7</v>
          </cell>
          <cell r="H71" t="str">
            <v>lac</v>
          </cell>
          <cell r="I71">
            <v>1</v>
          </cell>
          <cell r="J71" t="str">
            <v>low and middle</v>
          </cell>
          <cell r="K71" t="str">
            <v>both sexes</v>
          </cell>
          <cell r="L71" t="str">
            <v>1995-2000</v>
          </cell>
          <cell r="M71">
            <v>31.251</v>
          </cell>
          <cell r="N71">
            <v>7.248</v>
          </cell>
          <cell r="O71">
            <v>0.9510000000000001</v>
          </cell>
          <cell r="P71">
            <v>2.157</v>
          </cell>
          <cell r="Q71">
            <v>3.423</v>
          </cell>
          <cell r="R71">
            <v>4.253</v>
          </cell>
          <cell r="S71">
            <v>4.471</v>
          </cell>
          <cell r="T71">
            <v>8.748000000000001</v>
          </cell>
        </row>
        <row r="72">
          <cell r="A72">
            <v>169</v>
          </cell>
          <cell r="B72">
            <v>332</v>
          </cell>
          <cell r="C72" t="str">
            <v>Haiti</v>
          </cell>
          <cell r="D72">
            <v>0</v>
          </cell>
          <cell r="E72">
            <v>2</v>
          </cell>
          <cell r="F72" t="str">
            <v>Amro</v>
          </cell>
          <cell r="G72">
            <v>7</v>
          </cell>
          <cell r="H72" t="str">
            <v>lac</v>
          </cell>
          <cell r="I72">
            <v>1</v>
          </cell>
          <cell r="J72" t="str">
            <v>low and middle</v>
          </cell>
          <cell r="K72" t="str">
            <v>both sexes</v>
          </cell>
          <cell r="L72" t="str">
            <v>1995-2000</v>
          </cell>
          <cell r="M72">
            <v>491.018</v>
          </cell>
          <cell r="N72">
            <v>134.76</v>
          </cell>
          <cell r="O72">
            <v>33.378</v>
          </cell>
          <cell r="P72">
            <v>49.308</v>
          </cell>
          <cell r="Q72">
            <v>66.016</v>
          </cell>
          <cell r="R72">
            <v>69.727</v>
          </cell>
          <cell r="S72">
            <v>50.899</v>
          </cell>
          <cell r="T72">
            <v>86.93</v>
          </cell>
        </row>
        <row r="73">
          <cell r="A73">
            <v>180</v>
          </cell>
          <cell r="B73">
            <v>340</v>
          </cell>
          <cell r="C73" t="str">
            <v>Honduras</v>
          </cell>
          <cell r="D73">
            <v>0</v>
          </cell>
          <cell r="E73">
            <v>2</v>
          </cell>
          <cell r="F73" t="str">
            <v>Amro</v>
          </cell>
          <cell r="G73">
            <v>7</v>
          </cell>
          <cell r="H73" t="str">
            <v>lac</v>
          </cell>
          <cell r="I73">
            <v>1</v>
          </cell>
          <cell r="J73" t="str">
            <v>low and middle</v>
          </cell>
          <cell r="K73" t="str">
            <v>both sexes</v>
          </cell>
          <cell r="L73" t="str">
            <v>1995-2000</v>
          </cell>
          <cell r="M73">
            <v>163.457</v>
          </cell>
          <cell r="N73">
            <v>50.219</v>
          </cell>
          <cell r="O73">
            <v>8.23</v>
          </cell>
          <cell r="P73">
            <v>15.472999999999999</v>
          </cell>
          <cell r="Q73">
            <v>17.513</v>
          </cell>
          <cell r="R73">
            <v>17.351</v>
          </cell>
          <cell r="S73">
            <v>16.166</v>
          </cell>
          <cell r="T73">
            <v>38.505</v>
          </cell>
        </row>
        <row r="74">
          <cell r="A74">
            <v>67</v>
          </cell>
          <cell r="B74">
            <v>344</v>
          </cell>
          <cell r="C74" t="str">
            <v>China, Hong Kong SAR (6)</v>
          </cell>
          <cell r="G74">
            <v>5</v>
          </cell>
          <cell r="H74" t="str">
            <v>oai</v>
          </cell>
          <cell r="I74">
            <v>4</v>
          </cell>
          <cell r="J74" t="str">
            <v>high</v>
          </cell>
          <cell r="K74" t="str">
            <v>both sexes</v>
          </cell>
          <cell r="L74" t="str">
            <v>1995-2000</v>
          </cell>
          <cell r="M74">
            <v>190.853</v>
          </cell>
          <cell r="N74">
            <v>2.499</v>
          </cell>
          <cell r="O74">
            <v>0.632</v>
          </cell>
          <cell r="P74">
            <v>3.11</v>
          </cell>
          <cell r="Q74">
            <v>9.175</v>
          </cell>
          <cell r="R74">
            <v>21.454</v>
          </cell>
          <cell r="S74">
            <v>36.269000000000005</v>
          </cell>
          <cell r="T74">
            <v>117.71400000000001</v>
          </cell>
        </row>
        <row r="75">
          <cell r="A75">
            <v>124</v>
          </cell>
          <cell r="B75">
            <v>348</v>
          </cell>
          <cell r="C75" t="str">
            <v>Hungary</v>
          </cell>
          <cell r="D75">
            <v>0</v>
          </cell>
          <cell r="E75">
            <v>4</v>
          </cell>
          <cell r="F75" t="str">
            <v>Euro</v>
          </cell>
          <cell r="G75">
            <v>2</v>
          </cell>
          <cell r="H75" t="str">
            <v>fse</v>
          </cell>
          <cell r="I75">
            <v>1</v>
          </cell>
          <cell r="J75" t="str">
            <v>low and middle</v>
          </cell>
          <cell r="K75" t="str">
            <v>both sexes</v>
          </cell>
          <cell r="L75" t="str">
            <v>1995-2000</v>
          </cell>
          <cell r="M75">
            <v>692.768</v>
          </cell>
          <cell r="N75">
            <v>6.07</v>
          </cell>
          <cell r="O75">
            <v>1.278</v>
          </cell>
          <cell r="P75">
            <v>7.5329999999999995</v>
          </cell>
          <cell r="Q75">
            <v>35.41</v>
          </cell>
          <cell r="R75">
            <v>108.846</v>
          </cell>
          <cell r="S75">
            <v>133.485</v>
          </cell>
          <cell r="T75">
            <v>400.146</v>
          </cell>
        </row>
        <row r="76">
          <cell r="A76">
            <v>135</v>
          </cell>
          <cell r="B76">
            <v>352</v>
          </cell>
          <cell r="C76" t="str">
            <v>Iceland</v>
          </cell>
          <cell r="D76">
            <v>0</v>
          </cell>
          <cell r="E76">
            <v>4</v>
          </cell>
          <cell r="F76" t="str">
            <v>Euro</v>
          </cell>
          <cell r="G76">
            <v>1</v>
          </cell>
          <cell r="H76" t="str">
            <v>eme</v>
          </cell>
          <cell r="I76">
            <v>4</v>
          </cell>
          <cell r="J76" t="str">
            <v>high</v>
          </cell>
          <cell r="K76" t="str">
            <v>both sexes</v>
          </cell>
          <cell r="L76" t="str">
            <v>1995-2000</v>
          </cell>
          <cell r="M76">
            <v>9.2</v>
          </cell>
          <cell r="N76">
            <v>0.135</v>
          </cell>
          <cell r="O76">
            <v>0.028</v>
          </cell>
          <cell r="P76">
            <v>0.169</v>
          </cell>
          <cell r="Q76">
            <v>0.266</v>
          </cell>
          <cell r="R76">
            <v>0.784</v>
          </cell>
          <cell r="S76">
            <v>1.238</v>
          </cell>
          <cell r="T76">
            <v>6.58</v>
          </cell>
        </row>
        <row r="77">
          <cell r="A77">
            <v>77</v>
          </cell>
          <cell r="B77">
            <v>356</v>
          </cell>
          <cell r="C77" t="str">
            <v>India</v>
          </cell>
          <cell r="D77">
            <v>0</v>
          </cell>
          <cell r="E77">
            <v>5</v>
          </cell>
          <cell r="F77" t="str">
            <v>Searo</v>
          </cell>
          <cell r="G77">
            <v>3</v>
          </cell>
          <cell r="H77" t="str">
            <v>ind</v>
          </cell>
          <cell r="I77">
            <v>6</v>
          </cell>
          <cell r="J77" t="str">
            <v>ind</v>
          </cell>
          <cell r="K77" t="str">
            <v>both sexes</v>
          </cell>
          <cell r="L77" t="str">
            <v>1995-2000</v>
          </cell>
          <cell r="M77">
            <v>43222.787</v>
          </cell>
          <cell r="N77">
            <v>11662.937</v>
          </cell>
          <cell r="O77">
            <v>2506.969</v>
          </cell>
          <cell r="P77">
            <v>2344.665</v>
          </cell>
          <cell r="Q77">
            <v>3030.365</v>
          </cell>
          <cell r="R77">
            <v>5494.317999999999</v>
          </cell>
          <cell r="S77">
            <v>6541.614</v>
          </cell>
          <cell r="T77">
            <v>11641.919</v>
          </cell>
        </row>
        <row r="78">
          <cell r="A78">
            <v>92</v>
          </cell>
          <cell r="B78">
            <v>360</v>
          </cell>
          <cell r="C78" t="str">
            <v>Indonesia</v>
          </cell>
          <cell r="D78">
            <v>0</v>
          </cell>
          <cell r="E78">
            <v>5</v>
          </cell>
          <cell r="F78" t="str">
            <v>Searo</v>
          </cell>
          <cell r="G78">
            <v>5</v>
          </cell>
          <cell r="H78" t="str">
            <v>oai</v>
          </cell>
          <cell r="I78">
            <v>1</v>
          </cell>
          <cell r="J78" t="str">
            <v>low and middle</v>
          </cell>
          <cell r="K78" t="str">
            <v>both sexes</v>
          </cell>
          <cell r="L78" t="str">
            <v>1995-2000</v>
          </cell>
          <cell r="M78">
            <v>7729.521</v>
          </cell>
          <cell r="N78">
            <v>1475.759</v>
          </cell>
          <cell r="O78">
            <v>218.614</v>
          </cell>
          <cell r="P78">
            <v>604.855</v>
          </cell>
          <cell r="Q78">
            <v>718.683</v>
          </cell>
          <cell r="R78">
            <v>1124.143</v>
          </cell>
          <cell r="S78">
            <v>1275.631</v>
          </cell>
          <cell r="T78">
            <v>2311.836</v>
          </cell>
        </row>
        <row r="79">
          <cell r="A79">
            <v>78</v>
          </cell>
          <cell r="B79">
            <v>364</v>
          </cell>
          <cell r="C79" t="str">
            <v>Iran (Islamic Republic of)</v>
          </cell>
          <cell r="D79">
            <v>0</v>
          </cell>
          <cell r="E79">
            <v>3</v>
          </cell>
          <cell r="F79" t="str">
            <v>Emro</v>
          </cell>
          <cell r="G79">
            <v>8</v>
          </cell>
          <cell r="H79" t="str">
            <v>mec</v>
          </cell>
          <cell r="I79">
            <v>1</v>
          </cell>
          <cell r="J79" t="str">
            <v>low and middle</v>
          </cell>
          <cell r="K79" t="str">
            <v>both sexes</v>
          </cell>
          <cell r="L79" t="str">
            <v>1995-2000</v>
          </cell>
          <cell r="M79">
            <v>1778.754</v>
          </cell>
          <cell r="N79">
            <v>395.45</v>
          </cell>
          <cell r="O79">
            <v>90.226</v>
          </cell>
          <cell r="P79">
            <v>118.72300000000001</v>
          </cell>
          <cell r="Q79">
            <v>116.723</v>
          </cell>
          <cell r="R79">
            <v>200.80599999999998</v>
          </cell>
          <cell r="S79">
            <v>298.524</v>
          </cell>
          <cell r="T79">
            <v>558.302</v>
          </cell>
        </row>
        <row r="80">
          <cell r="A80">
            <v>107</v>
          </cell>
          <cell r="B80">
            <v>368</v>
          </cell>
          <cell r="C80" t="str">
            <v>Iraq</v>
          </cell>
          <cell r="D80">
            <v>0</v>
          </cell>
          <cell r="E80">
            <v>3</v>
          </cell>
          <cell r="F80" t="str">
            <v>Emro</v>
          </cell>
          <cell r="G80">
            <v>8</v>
          </cell>
          <cell r="H80" t="str">
            <v>mec</v>
          </cell>
          <cell r="I80">
            <v>1</v>
          </cell>
          <cell r="J80" t="str">
            <v>low and middle</v>
          </cell>
          <cell r="K80" t="str">
            <v>both sexes</v>
          </cell>
          <cell r="L80" t="str">
            <v>1995-2000</v>
          </cell>
          <cell r="M80">
            <v>916.288</v>
          </cell>
          <cell r="N80">
            <v>443.927</v>
          </cell>
          <cell r="O80">
            <v>30.6</v>
          </cell>
          <cell r="P80">
            <v>52.146</v>
          </cell>
          <cell r="Q80">
            <v>62.474000000000004</v>
          </cell>
          <cell r="R80">
            <v>96.27600000000001</v>
          </cell>
          <cell r="S80">
            <v>87.24</v>
          </cell>
          <cell r="T80">
            <v>143.625</v>
          </cell>
        </row>
        <row r="81">
          <cell r="A81">
            <v>136</v>
          </cell>
          <cell r="B81">
            <v>372</v>
          </cell>
          <cell r="C81" t="str">
            <v>Ireland</v>
          </cell>
          <cell r="D81">
            <v>0</v>
          </cell>
          <cell r="E81">
            <v>4</v>
          </cell>
          <cell r="F81" t="str">
            <v>Euro</v>
          </cell>
          <cell r="G81">
            <v>1</v>
          </cell>
          <cell r="H81" t="str">
            <v>eme</v>
          </cell>
          <cell r="I81">
            <v>4</v>
          </cell>
          <cell r="J81" t="str">
            <v>high</v>
          </cell>
          <cell r="K81" t="str">
            <v>both sexes</v>
          </cell>
          <cell r="L81" t="str">
            <v>1995-2000</v>
          </cell>
          <cell r="M81">
            <v>154.721</v>
          </cell>
          <cell r="N81">
            <v>2.231</v>
          </cell>
          <cell r="O81">
            <v>0.432</v>
          </cell>
          <cell r="P81">
            <v>2.354</v>
          </cell>
          <cell r="Q81">
            <v>3.661</v>
          </cell>
          <cell r="R81">
            <v>13.58</v>
          </cell>
          <cell r="S81">
            <v>23.755</v>
          </cell>
          <cell r="T81">
            <v>108.708</v>
          </cell>
        </row>
        <row r="82">
          <cell r="A82">
            <v>108</v>
          </cell>
          <cell r="B82">
            <v>376</v>
          </cell>
          <cell r="C82" t="str">
            <v>Israel</v>
          </cell>
          <cell r="D82">
            <v>0</v>
          </cell>
          <cell r="E82">
            <v>4</v>
          </cell>
          <cell r="F82" t="str">
            <v>Euro</v>
          </cell>
          <cell r="G82">
            <v>8</v>
          </cell>
          <cell r="H82" t="str">
            <v>mec</v>
          </cell>
          <cell r="I82">
            <v>4</v>
          </cell>
          <cell r="J82" t="str">
            <v>high</v>
          </cell>
          <cell r="K82" t="str">
            <v>both sexes</v>
          </cell>
          <cell r="L82" t="str">
            <v>1995-2000</v>
          </cell>
          <cell r="M82">
            <v>181.416</v>
          </cell>
          <cell r="N82">
            <v>6.069</v>
          </cell>
          <cell r="O82">
            <v>0.955</v>
          </cell>
          <cell r="P82">
            <v>3.3230000000000004</v>
          </cell>
          <cell r="Q82">
            <v>5.494</v>
          </cell>
          <cell r="R82">
            <v>15.863000000000001</v>
          </cell>
          <cell r="S82">
            <v>27.654000000000003</v>
          </cell>
          <cell r="T82">
            <v>122.05799999999999</v>
          </cell>
        </row>
        <row r="83">
          <cell r="A83">
            <v>147</v>
          </cell>
          <cell r="B83">
            <v>380</v>
          </cell>
          <cell r="C83" t="str">
            <v>Italy</v>
          </cell>
          <cell r="D83">
            <v>0</v>
          </cell>
          <cell r="E83">
            <v>4</v>
          </cell>
          <cell r="F83" t="str">
            <v>Euro</v>
          </cell>
          <cell r="G83">
            <v>1</v>
          </cell>
          <cell r="H83" t="str">
            <v>eme</v>
          </cell>
          <cell r="I83">
            <v>4</v>
          </cell>
          <cell r="J83" t="str">
            <v>high</v>
          </cell>
          <cell r="K83" t="str">
            <v>both sexes</v>
          </cell>
          <cell r="L83" t="str">
            <v>1995-2000</v>
          </cell>
          <cell r="M83">
            <v>2976.573</v>
          </cell>
          <cell r="N83">
            <v>22.439</v>
          </cell>
          <cell r="O83">
            <v>5.187</v>
          </cell>
          <cell r="P83">
            <v>31.869</v>
          </cell>
          <cell r="Q83">
            <v>62.069</v>
          </cell>
          <cell r="R83">
            <v>222.867</v>
          </cell>
          <cell r="S83">
            <v>446.60400000000004</v>
          </cell>
          <cell r="T83">
            <v>2185.538</v>
          </cell>
        </row>
        <row r="84">
          <cell r="A84">
            <v>51</v>
          </cell>
          <cell r="B84">
            <v>384</v>
          </cell>
          <cell r="C84" t="str">
            <v>Cote d'Ivoire</v>
          </cell>
          <cell r="D84">
            <v>0</v>
          </cell>
          <cell r="E84">
            <v>1</v>
          </cell>
          <cell r="F84" t="str">
            <v>Afro</v>
          </cell>
          <cell r="G84">
            <v>6</v>
          </cell>
          <cell r="H84" t="str">
            <v>ssa</v>
          </cell>
          <cell r="I84">
            <v>1</v>
          </cell>
          <cell r="J84" t="str">
            <v>low and middle</v>
          </cell>
          <cell r="K84" t="str">
            <v>both sexes</v>
          </cell>
          <cell r="L84" t="str">
            <v>1995-2000</v>
          </cell>
          <cell r="M84">
            <v>1142.911</v>
          </cell>
          <cell r="N84">
            <v>369.913</v>
          </cell>
          <cell r="O84">
            <v>97.824</v>
          </cell>
          <cell r="P84">
            <v>125.295</v>
          </cell>
          <cell r="Q84">
            <v>191.649</v>
          </cell>
          <cell r="R84">
            <v>160.805</v>
          </cell>
          <cell r="S84">
            <v>86.872</v>
          </cell>
          <cell r="T84">
            <v>110.553</v>
          </cell>
        </row>
        <row r="85">
          <cell r="A85">
            <v>170</v>
          </cell>
          <cell r="B85">
            <v>388</v>
          </cell>
          <cell r="C85" t="str">
            <v>Jamaica</v>
          </cell>
          <cell r="D85">
            <v>0</v>
          </cell>
          <cell r="E85">
            <v>2</v>
          </cell>
          <cell r="F85" t="str">
            <v>Amro</v>
          </cell>
          <cell r="G85">
            <v>7</v>
          </cell>
          <cell r="H85" t="str">
            <v>lac</v>
          </cell>
          <cell r="I85">
            <v>1</v>
          </cell>
          <cell r="J85" t="str">
            <v>low and middle</v>
          </cell>
          <cell r="K85" t="str">
            <v>both sexes</v>
          </cell>
          <cell r="L85" t="str">
            <v>1995-2000</v>
          </cell>
          <cell r="M85">
            <v>74.876</v>
          </cell>
          <cell r="N85">
            <v>7.52</v>
          </cell>
          <cell r="O85">
            <v>0.982</v>
          </cell>
          <cell r="P85">
            <v>2.293</v>
          </cell>
          <cell r="Q85">
            <v>3.52</v>
          </cell>
          <cell r="R85">
            <v>6.388</v>
          </cell>
          <cell r="S85">
            <v>9.411999999999999</v>
          </cell>
          <cell r="T85">
            <v>44.760999999999996</v>
          </cell>
        </row>
        <row r="86">
          <cell r="A86">
            <v>69</v>
          </cell>
          <cell r="B86">
            <v>392</v>
          </cell>
          <cell r="C86" t="str">
            <v>Japan</v>
          </cell>
          <cell r="D86">
            <v>0</v>
          </cell>
          <cell r="E86">
            <v>6</v>
          </cell>
          <cell r="F86" t="str">
            <v>Wpro</v>
          </cell>
          <cell r="G86">
            <v>1</v>
          </cell>
          <cell r="H86" t="str">
            <v>eme</v>
          </cell>
          <cell r="I86">
            <v>4</v>
          </cell>
          <cell r="J86" t="str">
            <v>high</v>
          </cell>
          <cell r="K86" t="str">
            <v>both sexes</v>
          </cell>
          <cell r="L86" t="str">
            <v>1995-2000</v>
          </cell>
          <cell r="M86">
            <v>5026.928</v>
          </cell>
          <cell r="N86">
            <v>37.021</v>
          </cell>
          <cell r="O86">
            <v>9.86</v>
          </cell>
          <cell r="P86">
            <v>60.429</v>
          </cell>
          <cell r="Q86">
            <v>118.708</v>
          </cell>
          <cell r="R86">
            <v>513.89</v>
          </cell>
          <cell r="S86">
            <v>803.885</v>
          </cell>
          <cell r="T86">
            <v>3483.135</v>
          </cell>
        </row>
        <row r="87">
          <cell r="A87">
            <v>79</v>
          </cell>
          <cell r="B87">
            <v>398</v>
          </cell>
          <cell r="C87" t="str">
            <v>Kazakhstan</v>
          </cell>
          <cell r="D87">
            <v>0</v>
          </cell>
          <cell r="E87">
            <v>4</v>
          </cell>
          <cell r="F87" t="str">
            <v>Euro</v>
          </cell>
          <cell r="G87">
            <v>8</v>
          </cell>
          <cell r="H87" t="str">
            <v>mec</v>
          </cell>
          <cell r="I87">
            <v>1</v>
          </cell>
          <cell r="J87" t="str">
            <v>low and middle</v>
          </cell>
          <cell r="K87" t="str">
            <v>both sexes</v>
          </cell>
          <cell r="L87" t="str">
            <v>1995-2000</v>
          </cell>
          <cell r="M87">
            <v>697.664</v>
          </cell>
          <cell r="N87">
            <v>62.821</v>
          </cell>
          <cell r="O87">
            <v>9.765</v>
          </cell>
          <cell r="P87">
            <v>32.725</v>
          </cell>
          <cell r="Q87">
            <v>64.596</v>
          </cell>
          <cell r="R87">
            <v>116.738</v>
          </cell>
          <cell r="S87">
            <v>140.459</v>
          </cell>
          <cell r="T87">
            <v>270.56</v>
          </cell>
        </row>
        <row r="88">
          <cell r="A88">
            <v>109</v>
          </cell>
          <cell r="B88">
            <v>400</v>
          </cell>
          <cell r="C88" t="str">
            <v>Jordan</v>
          </cell>
          <cell r="D88">
            <v>0</v>
          </cell>
          <cell r="E88">
            <v>3</v>
          </cell>
          <cell r="F88" t="str">
            <v>Emro</v>
          </cell>
          <cell r="G88">
            <v>8</v>
          </cell>
          <cell r="H88" t="str">
            <v>mec</v>
          </cell>
          <cell r="I88">
            <v>1</v>
          </cell>
          <cell r="J88" t="str">
            <v>low and middle</v>
          </cell>
          <cell r="K88" t="str">
            <v>both sexes</v>
          </cell>
          <cell r="L88" t="str">
            <v>1995-2000</v>
          </cell>
          <cell r="M88">
            <v>142.655</v>
          </cell>
          <cell r="N88">
            <v>33.678</v>
          </cell>
          <cell r="O88">
            <v>4.14</v>
          </cell>
          <cell r="P88">
            <v>10.079</v>
          </cell>
          <cell r="Q88">
            <v>11.107</v>
          </cell>
          <cell r="R88">
            <v>18.37</v>
          </cell>
          <cell r="S88">
            <v>20.672</v>
          </cell>
          <cell r="T88">
            <v>44.609</v>
          </cell>
        </row>
        <row r="89">
          <cell r="A89">
            <v>12</v>
          </cell>
          <cell r="B89">
            <v>404</v>
          </cell>
          <cell r="C89" t="str">
            <v>Kenya</v>
          </cell>
          <cell r="D89">
            <v>0</v>
          </cell>
          <cell r="E89">
            <v>1</v>
          </cell>
          <cell r="F89" t="str">
            <v>Afro</v>
          </cell>
          <cell r="G89">
            <v>6</v>
          </cell>
          <cell r="H89" t="str">
            <v>ssa</v>
          </cell>
          <cell r="I89">
            <v>1</v>
          </cell>
          <cell r="J89" t="str">
            <v>low and middle</v>
          </cell>
          <cell r="K89" t="str">
            <v>both sexes</v>
          </cell>
          <cell r="L89" t="str">
            <v>1995-2000</v>
          </cell>
          <cell r="M89">
            <v>1748.837</v>
          </cell>
          <cell r="N89">
            <v>520.941</v>
          </cell>
          <cell r="O89">
            <v>138.983</v>
          </cell>
          <cell r="P89">
            <v>194.888</v>
          </cell>
          <cell r="Q89">
            <v>305.548</v>
          </cell>
          <cell r="R89">
            <v>234.307</v>
          </cell>
          <cell r="S89">
            <v>123.943</v>
          </cell>
          <cell r="T89">
            <v>230.227</v>
          </cell>
        </row>
        <row r="90">
          <cell r="A90">
            <v>68</v>
          </cell>
          <cell r="B90">
            <v>408</v>
          </cell>
          <cell r="C90" t="str">
            <v>Dem. People's Rep. of Korea</v>
          </cell>
          <cell r="D90">
            <v>0</v>
          </cell>
          <cell r="E90">
            <v>5</v>
          </cell>
          <cell r="F90" t="str">
            <v>Searo</v>
          </cell>
          <cell r="G90">
            <v>5</v>
          </cell>
          <cell r="H90" t="str">
            <v>oai</v>
          </cell>
          <cell r="I90">
            <v>1</v>
          </cell>
          <cell r="J90" t="str">
            <v>low and middle</v>
          </cell>
          <cell r="K90" t="str">
            <v>both sexes</v>
          </cell>
          <cell r="L90" t="str">
            <v>1995-2000</v>
          </cell>
          <cell r="M90">
            <v>620.036</v>
          </cell>
          <cell r="N90">
            <v>62.156</v>
          </cell>
          <cell r="O90">
            <v>5.798</v>
          </cell>
          <cell r="P90">
            <v>23.387</v>
          </cell>
          <cell r="Q90">
            <v>49.505</v>
          </cell>
          <cell r="R90">
            <v>107.874</v>
          </cell>
          <cell r="S90">
            <v>127.82300000000001</v>
          </cell>
          <cell r="T90">
            <v>243.493</v>
          </cell>
        </row>
        <row r="91">
          <cell r="A91">
            <v>72</v>
          </cell>
          <cell r="B91">
            <v>410</v>
          </cell>
          <cell r="C91" t="str">
            <v>Republic of Korea</v>
          </cell>
          <cell r="D91">
            <v>0</v>
          </cell>
          <cell r="E91">
            <v>6</v>
          </cell>
          <cell r="F91" t="str">
            <v>Wpro</v>
          </cell>
          <cell r="G91">
            <v>5</v>
          </cell>
          <cell r="H91" t="str">
            <v>oai</v>
          </cell>
          <cell r="I91">
            <v>4</v>
          </cell>
          <cell r="J91" t="str">
            <v>high</v>
          </cell>
          <cell r="K91" t="str">
            <v>both sexes</v>
          </cell>
          <cell r="L91" t="str">
            <v>1995-2000</v>
          </cell>
          <cell r="M91">
            <v>1430.037</v>
          </cell>
          <cell r="N91">
            <v>47.128</v>
          </cell>
          <cell r="O91">
            <v>13.994</v>
          </cell>
          <cell r="P91">
            <v>56.11</v>
          </cell>
          <cell r="Q91">
            <v>124.531</v>
          </cell>
          <cell r="R91">
            <v>261.639</v>
          </cell>
          <cell r="S91">
            <v>303.302</v>
          </cell>
          <cell r="T91">
            <v>623.333</v>
          </cell>
        </row>
        <row r="92">
          <cell r="A92">
            <v>110</v>
          </cell>
          <cell r="B92">
            <v>414</v>
          </cell>
          <cell r="C92" t="str">
            <v>Kuwait</v>
          </cell>
          <cell r="D92">
            <v>0</v>
          </cell>
          <cell r="E92">
            <v>3</v>
          </cell>
          <cell r="F92" t="str">
            <v>Emro</v>
          </cell>
          <cell r="G92">
            <v>8</v>
          </cell>
          <cell r="H92" t="str">
            <v>mec</v>
          </cell>
          <cell r="I92">
            <v>4</v>
          </cell>
          <cell r="J92" t="str">
            <v>high</v>
          </cell>
          <cell r="K92" t="str">
            <v>both sexes</v>
          </cell>
          <cell r="L92" t="str">
            <v>1995-2000</v>
          </cell>
          <cell r="M92">
            <v>20.336</v>
          </cell>
          <cell r="N92">
            <v>3.132</v>
          </cell>
          <cell r="O92">
            <v>0.551</v>
          </cell>
          <cell r="P92">
            <v>0.9289999999999999</v>
          </cell>
          <cell r="Q92">
            <v>1.651</v>
          </cell>
          <cell r="R92">
            <v>4.023</v>
          </cell>
          <cell r="S92">
            <v>3.588</v>
          </cell>
          <cell r="T92">
            <v>6.462000000000001</v>
          </cell>
        </row>
        <row r="93">
          <cell r="A93">
            <v>80</v>
          </cell>
          <cell r="B93">
            <v>417</v>
          </cell>
          <cell r="C93" t="str">
            <v>Kyrgyzstan</v>
          </cell>
          <cell r="D93">
            <v>0</v>
          </cell>
          <cell r="E93">
            <v>4</v>
          </cell>
          <cell r="F93" t="str">
            <v>Euro</v>
          </cell>
          <cell r="G93">
            <v>8</v>
          </cell>
          <cell r="H93" t="str">
            <v>mec</v>
          </cell>
          <cell r="I93">
            <v>1</v>
          </cell>
          <cell r="J93" t="str">
            <v>low and middle</v>
          </cell>
          <cell r="K93" t="str">
            <v>both sexes</v>
          </cell>
          <cell r="L93" t="str">
            <v>1995-2000</v>
          </cell>
          <cell r="M93">
            <v>170.679</v>
          </cell>
          <cell r="N93">
            <v>29.508</v>
          </cell>
          <cell r="O93">
            <v>3.5439999999999996</v>
          </cell>
          <cell r="P93">
            <v>8.864</v>
          </cell>
          <cell r="Q93">
            <v>16.451999999999998</v>
          </cell>
          <cell r="R93">
            <v>21.508</v>
          </cell>
          <cell r="S93">
            <v>29.424</v>
          </cell>
          <cell r="T93">
            <v>61.379000000000005</v>
          </cell>
        </row>
        <row r="94">
          <cell r="A94">
            <v>93</v>
          </cell>
          <cell r="B94">
            <v>418</v>
          </cell>
          <cell r="C94" t="str">
            <v>Lao People's Dem. Republic</v>
          </cell>
          <cell r="D94">
            <v>0</v>
          </cell>
          <cell r="E94">
            <v>6</v>
          </cell>
          <cell r="F94" t="str">
            <v>Wpro</v>
          </cell>
          <cell r="G94">
            <v>5</v>
          </cell>
          <cell r="H94" t="str">
            <v>oai</v>
          </cell>
          <cell r="I94">
            <v>1</v>
          </cell>
          <cell r="J94" t="str">
            <v>low and middle</v>
          </cell>
          <cell r="K94" t="str">
            <v>both sexes</v>
          </cell>
          <cell r="L94" t="str">
            <v>1995-2000</v>
          </cell>
          <cell r="M94">
            <v>342.927</v>
          </cell>
          <cell r="N94">
            <v>154.277</v>
          </cell>
          <cell r="O94">
            <v>28.971000000000004</v>
          </cell>
          <cell r="P94">
            <v>30.974</v>
          </cell>
          <cell r="Q94">
            <v>29.021</v>
          </cell>
          <cell r="R94">
            <v>30.622999999999998</v>
          </cell>
          <cell r="S94">
            <v>26.833</v>
          </cell>
          <cell r="T94">
            <v>42.228</v>
          </cell>
        </row>
        <row r="95">
          <cell r="A95">
            <v>111</v>
          </cell>
          <cell r="B95">
            <v>422</v>
          </cell>
          <cell r="C95" t="str">
            <v>Lebanon</v>
          </cell>
          <cell r="D95">
            <v>0</v>
          </cell>
          <cell r="E95">
            <v>3</v>
          </cell>
          <cell r="F95" t="str">
            <v>Emro</v>
          </cell>
          <cell r="G95">
            <v>8</v>
          </cell>
          <cell r="H95" t="str">
            <v>mec</v>
          </cell>
          <cell r="I95">
            <v>1</v>
          </cell>
          <cell r="J95" t="str">
            <v>low and middle</v>
          </cell>
          <cell r="K95" t="str">
            <v>both sexes</v>
          </cell>
          <cell r="L95" t="str">
            <v>1995-2000</v>
          </cell>
          <cell r="M95">
            <v>100.962</v>
          </cell>
          <cell r="N95">
            <v>13.458</v>
          </cell>
          <cell r="O95">
            <v>1.796</v>
          </cell>
          <cell r="P95">
            <v>5.307</v>
          </cell>
          <cell r="Q95">
            <v>6.609</v>
          </cell>
          <cell r="R95">
            <v>11.187000000000001</v>
          </cell>
          <cell r="S95">
            <v>18.393</v>
          </cell>
          <cell r="T95">
            <v>44.211999999999996</v>
          </cell>
        </row>
        <row r="96">
          <cell r="A96">
            <v>43</v>
          </cell>
          <cell r="B96">
            <v>426</v>
          </cell>
          <cell r="C96" t="str">
            <v>Lesotho</v>
          </cell>
          <cell r="D96">
            <v>0</v>
          </cell>
          <cell r="E96">
            <v>1</v>
          </cell>
          <cell r="F96" t="str">
            <v>Afro</v>
          </cell>
          <cell r="G96">
            <v>6</v>
          </cell>
          <cell r="H96" t="str">
            <v>ssa</v>
          </cell>
          <cell r="I96">
            <v>1</v>
          </cell>
          <cell r="J96" t="str">
            <v>low and middle</v>
          </cell>
          <cell r="K96" t="str">
            <v>both sexes</v>
          </cell>
          <cell r="L96" t="str">
            <v>1995-2000</v>
          </cell>
          <cell r="M96">
            <v>123.357</v>
          </cell>
          <cell r="N96">
            <v>46.665</v>
          </cell>
          <cell r="O96">
            <v>5.7330000000000005</v>
          </cell>
          <cell r="P96">
            <v>8.268</v>
          </cell>
          <cell r="Q96">
            <v>13.98</v>
          </cell>
          <cell r="R96">
            <v>14.964000000000002</v>
          </cell>
          <cell r="S96">
            <v>11.609</v>
          </cell>
          <cell r="T96">
            <v>22.138</v>
          </cell>
        </row>
        <row r="97">
          <cell r="A97">
            <v>137</v>
          </cell>
          <cell r="B97">
            <v>428</v>
          </cell>
          <cell r="C97" t="str">
            <v>Latvia</v>
          </cell>
          <cell r="D97">
            <v>0</v>
          </cell>
          <cell r="E97">
            <v>4</v>
          </cell>
          <cell r="F97" t="str">
            <v>Euro</v>
          </cell>
          <cell r="G97">
            <v>2</v>
          </cell>
          <cell r="H97" t="str">
            <v>fse</v>
          </cell>
          <cell r="I97">
            <v>1</v>
          </cell>
          <cell r="J97" t="str">
            <v>low and middle</v>
          </cell>
          <cell r="K97" t="str">
            <v>both sexes</v>
          </cell>
          <cell r="L97" t="str">
            <v>1995-2000</v>
          </cell>
          <cell r="M97">
            <v>171.283</v>
          </cell>
          <cell r="N97">
            <v>2.791</v>
          </cell>
          <cell r="O97">
            <v>1.173</v>
          </cell>
          <cell r="P97">
            <v>4.294</v>
          </cell>
          <cell r="Q97">
            <v>10.257000000000001</v>
          </cell>
          <cell r="R97">
            <v>25.722</v>
          </cell>
          <cell r="S97">
            <v>34.84</v>
          </cell>
          <cell r="T97">
            <v>92.206</v>
          </cell>
        </row>
        <row r="98">
          <cell r="A98">
            <v>56</v>
          </cell>
          <cell r="B98">
            <v>430</v>
          </cell>
          <cell r="C98" t="str">
            <v>Liberia</v>
          </cell>
          <cell r="D98">
            <v>0</v>
          </cell>
          <cell r="E98">
            <v>1</v>
          </cell>
          <cell r="F98" t="str">
            <v>Afro</v>
          </cell>
          <cell r="G98">
            <v>6</v>
          </cell>
          <cell r="H98" t="str">
            <v>ssa</v>
          </cell>
          <cell r="I98">
            <v>1</v>
          </cell>
          <cell r="J98" t="str">
            <v>low and middle</v>
          </cell>
          <cell r="K98" t="str">
            <v>both sexes</v>
          </cell>
          <cell r="L98" t="str">
            <v>1995-2000</v>
          </cell>
          <cell r="M98">
            <v>216.126</v>
          </cell>
          <cell r="N98">
            <v>99.167</v>
          </cell>
          <cell r="O98">
            <v>17.031</v>
          </cell>
          <cell r="P98">
            <v>21.070999999999998</v>
          </cell>
          <cell r="Q98">
            <v>18.499</v>
          </cell>
          <cell r="R98">
            <v>21.819</v>
          </cell>
          <cell r="S98">
            <v>16.366</v>
          </cell>
          <cell r="T98">
            <v>22.173</v>
          </cell>
        </row>
        <row r="99">
          <cell r="A99">
            <v>36</v>
          </cell>
          <cell r="B99">
            <v>434</v>
          </cell>
          <cell r="C99" t="str">
            <v>Libyan Arab Jamahiriya</v>
          </cell>
          <cell r="D99">
            <v>0</v>
          </cell>
          <cell r="E99">
            <v>3</v>
          </cell>
          <cell r="F99" t="str">
            <v>Emro</v>
          </cell>
          <cell r="G99">
            <v>8</v>
          </cell>
          <cell r="H99" t="str">
            <v>mec</v>
          </cell>
          <cell r="I99">
            <v>1</v>
          </cell>
          <cell r="J99" t="str">
            <v>low and middle</v>
          </cell>
          <cell r="K99" t="str">
            <v>both sexes</v>
          </cell>
          <cell r="L99" t="str">
            <v>1995-2000</v>
          </cell>
          <cell r="M99">
            <v>121.569</v>
          </cell>
          <cell r="N99">
            <v>24.252</v>
          </cell>
          <cell r="O99">
            <v>2.448</v>
          </cell>
          <cell r="P99">
            <v>6.485</v>
          </cell>
          <cell r="Q99">
            <v>8.92</v>
          </cell>
          <cell r="R99">
            <v>22.226</v>
          </cell>
          <cell r="S99">
            <v>23.775</v>
          </cell>
          <cell r="T99">
            <v>33.462999999999994</v>
          </cell>
        </row>
        <row r="100">
          <cell r="A100">
            <v>138</v>
          </cell>
          <cell r="B100">
            <v>440</v>
          </cell>
          <cell r="C100" t="str">
            <v>Lithuania</v>
          </cell>
          <cell r="D100">
            <v>0</v>
          </cell>
          <cell r="E100">
            <v>4</v>
          </cell>
          <cell r="F100" t="str">
            <v>Euro</v>
          </cell>
          <cell r="G100">
            <v>2</v>
          </cell>
          <cell r="H100" t="str">
            <v>fse</v>
          </cell>
          <cell r="I100">
            <v>1</v>
          </cell>
          <cell r="J100" t="str">
            <v>low and middle</v>
          </cell>
          <cell r="K100" t="str">
            <v>both sexes</v>
          </cell>
          <cell r="L100" t="str">
            <v>1995-2000</v>
          </cell>
          <cell r="M100">
            <v>220.397</v>
          </cell>
          <cell r="N100">
            <v>4.708</v>
          </cell>
          <cell r="O100">
            <v>1.3479999999999999</v>
          </cell>
          <cell r="P100">
            <v>5.685</v>
          </cell>
          <cell r="Q100">
            <v>15.932000000000002</v>
          </cell>
          <cell r="R100">
            <v>32.958</v>
          </cell>
          <cell r="S100">
            <v>43.063</v>
          </cell>
          <cell r="T100">
            <v>116.70299999999997</v>
          </cell>
        </row>
        <row r="101">
          <cell r="A101">
            <v>159</v>
          </cell>
          <cell r="B101">
            <v>442</v>
          </cell>
          <cell r="C101" t="str">
            <v>Luxembourg</v>
          </cell>
          <cell r="D101">
            <v>0</v>
          </cell>
          <cell r="E101">
            <v>4</v>
          </cell>
          <cell r="F101" t="str">
            <v>Euro</v>
          </cell>
          <cell r="G101">
            <v>1</v>
          </cell>
          <cell r="H101" t="str">
            <v>eme</v>
          </cell>
          <cell r="I101">
            <v>4</v>
          </cell>
          <cell r="J101" t="str">
            <v>high</v>
          </cell>
          <cell r="K101" t="str">
            <v>both sexes</v>
          </cell>
          <cell r="L101" t="str">
            <v>1995-2000</v>
          </cell>
          <cell r="M101">
            <v>20.108</v>
          </cell>
          <cell r="N101">
            <v>0.216</v>
          </cell>
          <cell r="O101">
            <v>0.037</v>
          </cell>
          <cell r="P101">
            <v>0.255</v>
          </cell>
          <cell r="Q101">
            <v>0.53</v>
          </cell>
          <cell r="R101">
            <v>1.932</v>
          </cell>
          <cell r="S101">
            <v>3.1740000000000004</v>
          </cell>
          <cell r="T101">
            <v>13.963999999999999</v>
          </cell>
        </row>
        <row r="102">
          <cell r="A102">
            <v>70</v>
          </cell>
          <cell r="B102">
            <v>446</v>
          </cell>
          <cell r="C102" t="str">
            <v>Macau</v>
          </cell>
          <cell r="G102">
            <v>5</v>
          </cell>
          <cell r="H102" t="str">
            <v>oai</v>
          </cell>
          <cell r="I102">
            <v>4</v>
          </cell>
          <cell r="J102" t="str">
            <v>high</v>
          </cell>
          <cell r="K102" t="str">
            <v>both sexes</v>
          </cell>
          <cell r="L102" t="str">
            <v>1995-2000</v>
          </cell>
          <cell r="M102">
            <v>10.157</v>
          </cell>
          <cell r="N102">
            <v>0.339</v>
          </cell>
          <cell r="O102">
            <v>0.05</v>
          </cell>
          <cell r="P102">
            <v>0.173</v>
          </cell>
          <cell r="Q102">
            <v>0.533</v>
          </cell>
          <cell r="R102">
            <v>1.14</v>
          </cell>
          <cell r="S102">
            <v>1.552</v>
          </cell>
          <cell r="T102">
            <v>6.37</v>
          </cell>
        </row>
        <row r="103">
          <cell r="A103">
            <v>13</v>
          </cell>
          <cell r="B103">
            <v>450</v>
          </cell>
          <cell r="C103" t="str">
            <v>Madagascar</v>
          </cell>
          <cell r="D103">
            <v>0</v>
          </cell>
          <cell r="E103">
            <v>1</v>
          </cell>
          <cell r="F103" t="str">
            <v>Afro</v>
          </cell>
          <cell r="G103">
            <v>6</v>
          </cell>
          <cell r="H103" t="str">
            <v>ssa</v>
          </cell>
          <cell r="I103">
            <v>1</v>
          </cell>
          <cell r="J103" t="str">
            <v>low and middle</v>
          </cell>
          <cell r="K103" t="str">
            <v>both sexes</v>
          </cell>
          <cell r="L103" t="str">
            <v>1995-2000</v>
          </cell>
          <cell r="M103">
            <v>802.332</v>
          </cell>
          <cell r="N103">
            <v>349.606</v>
          </cell>
          <cell r="O103">
            <v>39.989000000000004</v>
          </cell>
          <cell r="P103">
            <v>69.885</v>
          </cell>
          <cell r="Q103">
            <v>70.862</v>
          </cell>
          <cell r="R103">
            <v>76.172</v>
          </cell>
          <cell r="S103">
            <v>69.43</v>
          </cell>
          <cell r="T103">
            <v>126.38799999999999</v>
          </cell>
        </row>
        <row r="104">
          <cell r="A104">
            <v>14</v>
          </cell>
          <cell r="B104">
            <v>454</v>
          </cell>
          <cell r="C104" t="str">
            <v>Malawi</v>
          </cell>
          <cell r="D104">
            <v>0</v>
          </cell>
          <cell r="E104">
            <v>1</v>
          </cell>
          <cell r="F104" t="str">
            <v>Afro</v>
          </cell>
          <cell r="G104">
            <v>6</v>
          </cell>
          <cell r="H104" t="str">
            <v>ssa</v>
          </cell>
          <cell r="I104">
            <v>1</v>
          </cell>
          <cell r="J104" t="str">
            <v>low and middle</v>
          </cell>
          <cell r="K104" t="str">
            <v>both sexes</v>
          </cell>
          <cell r="L104" t="str">
            <v>1995-2000</v>
          </cell>
          <cell r="M104">
            <v>1194.501</v>
          </cell>
          <cell r="N104">
            <v>549.015</v>
          </cell>
          <cell r="O104">
            <v>116.154</v>
          </cell>
          <cell r="P104">
            <v>96.59</v>
          </cell>
          <cell r="Q104">
            <v>160.27100000000002</v>
          </cell>
          <cell r="R104">
            <v>129.31</v>
          </cell>
          <cell r="S104">
            <v>62.695</v>
          </cell>
          <cell r="T104">
            <v>80.46600000000001</v>
          </cell>
        </row>
        <row r="105">
          <cell r="A105">
            <v>94</v>
          </cell>
          <cell r="B105">
            <v>458</v>
          </cell>
          <cell r="C105" t="str">
            <v>Malaysia</v>
          </cell>
          <cell r="D105">
            <v>0</v>
          </cell>
          <cell r="E105">
            <v>6</v>
          </cell>
          <cell r="F105" t="str">
            <v>Wpro</v>
          </cell>
          <cell r="G105">
            <v>5</v>
          </cell>
          <cell r="H105" t="str">
            <v>oai</v>
          </cell>
          <cell r="I105">
            <v>1</v>
          </cell>
          <cell r="J105" t="str">
            <v>low and middle</v>
          </cell>
          <cell r="K105" t="str">
            <v>both sexes</v>
          </cell>
          <cell r="L105" t="str">
            <v>1995-2000</v>
          </cell>
          <cell r="M105">
            <v>506.158</v>
          </cell>
          <cell r="N105">
            <v>40.016</v>
          </cell>
          <cell r="O105">
            <v>9.023</v>
          </cell>
          <cell r="P105">
            <v>28.378</v>
          </cell>
          <cell r="Q105">
            <v>41.916</v>
          </cell>
          <cell r="R105">
            <v>81.67699999999999</v>
          </cell>
          <cell r="S105">
            <v>101.239</v>
          </cell>
          <cell r="T105">
            <v>203.90900000000002</v>
          </cell>
        </row>
        <row r="106">
          <cell r="A106">
            <v>81</v>
          </cell>
          <cell r="B106">
            <v>462</v>
          </cell>
          <cell r="C106" t="str">
            <v>Maldives</v>
          </cell>
          <cell r="D106">
            <v>0</v>
          </cell>
          <cell r="E106">
            <v>5</v>
          </cell>
          <cell r="F106" t="str">
            <v>Searo</v>
          </cell>
          <cell r="G106">
            <v>5</v>
          </cell>
          <cell r="H106" t="str">
            <v>oai</v>
          </cell>
          <cell r="I106">
            <v>1</v>
          </cell>
          <cell r="J106" t="str">
            <v>low and middle</v>
          </cell>
          <cell r="K106" t="str">
            <v>both sexes</v>
          </cell>
          <cell r="L106" t="str">
            <v>1995-2000</v>
          </cell>
          <cell r="M106">
            <v>9.627</v>
          </cell>
          <cell r="N106">
            <v>3.097</v>
          </cell>
          <cell r="O106">
            <v>0.42300000000000004</v>
          </cell>
          <cell r="P106">
            <v>0.758</v>
          </cell>
          <cell r="Q106">
            <v>0.745</v>
          </cell>
          <cell r="R106">
            <v>1.015</v>
          </cell>
          <cell r="S106">
            <v>1.265</v>
          </cell>
          <cell r="T106">
            <v>2.3239999999999994</v>
          </cell>
        </row>
        <row r="107">
          <cell r="A107">
            <v>57</v>
          </cell>
          <cell r="B107">
            <v>466</v>
          </cell>
          <cell r="C107" t="str">
            <v>Mali</v>
          </cell>
          <cell r="D107">
            <v>0</v>
          </cell>
          <cell r="E107">
            <v>1</v>
          </cell>
          <cell r="F107" t="str">
            <v>Afro</v>
          </cell>
          <cell r="G107">
            <v>6</v>
          </cell>
          <cell r="H107" t="str">
            <v>ssa</v>
          </cell>
          <cell r="I107">
            <v>1</v>
          </cell>
          <cell r="J107" t="str">
            <v>low and middle</v>
          </cell>
          <cell r="K107" t="str">
            <v>both sexes</v>
          </cell>
          <cell r="L107" t="str">
            <v>1995-2000</v>
          </cell>
          <cell r="M107">
            <v>844.513</v>
          </cell>
          <cell r="N107">
            <v>568.279</v>
          </cell>
          <cell r="O107">
            <v>56.681</v>
          </cell>
          <cell r="P107">
            <v>52.547</v>
          </cell>
          <cell r="Q107">
            <v>36.048</v>
          </cell>
          <cell r="R107">
            <v>33.034</v>
          </cell>
          <cell r="S107">
            <v>31.802999999999997</v>
          </cell>
          <cell r="T107">
            <v>66.121</v>
          </cell>
        </row>
        <row r="108">
          <cell r="A108">
            <v>148</v>
          </cell>
          <cell r="B108">
            <v>470</v>
          </cell>
          <cell r="C108" t="str">
            <v>Malta</v>
          </cell>
          <cell r="D108">
            <v>0</v>
          </cell>
          <cell r="E108">
            <v>4</v>
          </cell>
          <cell r="F108" t="str">
            <v>Euro</v>
          </cell>
          <cell r="G108">
            <v>8</v>
          </cell>
          <cell r="H108" t="str">
            <v>mec</v>
          </cell>
          <cell r="I108">
            <v>1</v>
          </cell>
          <cell r="J108" t="str">
            <v>low and middle</v>
          </cell>
          <cell r="K108" t="str">
            <v>both sexes</v>
          </cell>
          <cell r="L108" t="str">
            <v>1995-2000</v>
          </cell>
          <cell r="M108">
            <v>14.689</v>
          </cell>
          <cell r="N108">
            <v>0.235</v>
          </cell>
          <cell r="O108">
            <v>0.039</v>
          </cell>
          <cell r="P108">
            <v>0.157</v>
          </cell>
          <cell r="Q108">
            <v>0.306</v>
          </cell>
          <cell r="R108">
            <v>1.3439999999999999</v>
          </cell>
          <cell r="S108">
            <v>2.38</v>
          </cell>
          <cell r="T108">
            <v>10.228000000000002</v>
          </cell>
        </row>
        <row r="109">
          <cell r="A109">
            <v>171</v>
          </cell>
          <cell r="B109">
            <v>474</v>
          </cell>
          <cell r="C109" t="str">
            <v>Martinique</v>
          </cell>
          <cell r="G109">
            <v>7</v>
          </cell>
          <cell r="H109" t="str">
            <v>lac</v>
          </cell>
          <cell r="I109">
            <v>4</v>
          </cell>
          <cell r="J109" t="str">
            <v>high</v>
          </cell>
          <cell r="K109" t="str">
            <v>both sexes</v>
          </cell>
          <cell r="L109" t="str">
            <v>1995-2000</v>
          </cell>
          <cell r="M109">
            <v>12.038</v>
          </cell>
          <cell r="N109">
            <v>0.26</v>
          </cell>
          <cell r="O109">
            <v>0.047</v>
          </cell>
          <cell r="P109">
            <v>0.339</v>
          </cell>
          <cell r="Q109">
            <v>0.619</v>
          </cell>
          <cell r="R109">
            <v>1.214</v>
          </cell>
          <cell r="S109">
            <v>1.9010000000000002</v>
          </cell>
          <cell r="T109">
            <v>7.657999999999999</v>
          </cell>
        </row>
        <row r="110">
          <cell r="A110">
            <v>58</v>
          </cell>
          <cell r="B110">
            <v>478</v>
          </cell>
          <cell r="C110" t="str">
            <v>Mauritania</v>
          </cell>
          <cell r="D110">
            <v>0</v>
          </cell>
          <cell r="E110">
            <v>1</v>
          </cell>
          <cell r="F110" t="str">
            <v>Afro</v>
          </cell>
          <cell r="G110">
            <v>6</v>
          </cell>
          <cell r="H110" t="str">
            <v>ssa</v>
          </cell>
          <cell r="I110">
            <v>1</v>
          </cell>
          <cell r="J110" t="str">
            <v>low and middle</v>
          </cell>
          <cell r="K110" t="str">
            <v>both sexes</v>
          </cell>
          <cell r="L110" t="str">
            <v>1995-2000</v>
          </cell>
          <cell r="M110">
            <v>165.83</v>
          </cell>
          <cell r="N110">
            <v>75.51</v>
          </cell>
          <cell r="O110">
            <v>13.754</v>
          </cell>
          <cell r="P110">
            <v>15.864</v>
          </cell>
          <cell r="Q110">
            <v>13.773</v>
          </cell>
          <cell r="R110">
            <v>13.443999999999999</v>
          </cell>
          <cell r="S110">
            <v>12.263</v>
          </cell>
          <cell r="T110">
            <v>21.221999999999998</v>
          </cell>
        </row>
        <row r="111">
          <cell r="A111">
            <v>15</v>
          </cell>
          <cell r="B111">
            <v>480</v>
          </cell>
          <cell r="C111" t="str">
            <v>Mauritius (2)</v>
          </cell>
          <cell r="D111">
            <v>0</v>
          </cell>
          <cell r="E111">
            <v>1</v>
          </cell>
          <cell r="F111" t="str">
            <v>Afro</v>
          </cell>
          <cell r="G111">
            <v>5</v>
          </cell>
          <cell r="H111" t="str">
            <v>oai</v>
          </cell>
          <cell r="I111">
            <v>1</v>
          </cell>
          <cell r="J111" t="str">
            <v>low and middle</v>
          </cell>
          <cell r="K111" t="str">
            <v>both sexes</v>
          </cell>
          <cell r="L111" t="str">
            <v>1995-2000</v>
          </cell>
          <cell r="M111">
            <v>36.654</v>
          </cell>
          <cell r="N111">
            <v>1.671</v>
          </cell>
          <cell r="O111">
            <v>0.238</v>
          </cell>
          <cell r="P111">
            <v>1.182</v>
          </cell>
          <cell r="Q111">
            <v>3.127</v>
          </cell>
          <cell r="R111">
            <v>6.539</v>
          </cell>
          <cell r="S111">
            <v>7.377000000000001</v>
          </cell>
          <cell r="T111">
            <v>16.52</v>
          </cell>
        </row>
        <row r="112">
          <cell r="A112">
            <v>181</v>
          </cell>
          <cell r="B112">
            <v>484</v>
          </cell>
          <cell r="C112" t="str">
            <v>Mexico</v>
          </cell>
          <cell r="D112">
            <v>0</v>
          </cell>
          <cell r="E112">
            <v>2</v>
          </cell>
          <cell r="F112" t="str">
            <v>Amro</v>
          </cell>
          <cell r="G112">
            <v>7</v>
          </cell>
          <cell r="H112" t="str">
            <v>lac</v>
          </cell>
          <cell r="I112">
            <v>1</v>
          </cell>
          <cell r="J112" t="str">
            <v>low and middle</v>
          </cell>
          <cell r="K112" t="str">
            <v>both sexes</v>
          </cell>
          <cell r="L112" t="str">
            <v>1995-2000</v>
          </cell>
          <cell r="M112">
            <v>2405.564</v>
          </cell>
          <cell r="N112">
            <v>445.69</v>
          </cell>
          <cell r="O112">
            <v>52.277</v>
          </cell>
          <cell r="P112">
            <v>182.582</v>
          </cell>
          <cell r="Q112">
            <v>228.743</v>
          </cell>
          <cell r="R112">
            <v>325.049</v>
          </cell>
          <cell r="S112">
            <v>319.978</v>
          </cell>
          <cell r="T112">
            <v>851.245</v>
          </cell>
        </row>
        <row r="113">
          <cell r="A113">
            <v>71</v>
          </cell>
          <cell r="B113">
            <v>496</v>
          </cell>
          <cell r="C113" t="str">
            <v>Mongolia</v>
          </cell>
          <cell r="D113">
            <v>0</v>
          </cell>
          <cell r="E113">
            <v>6</v>
          </cell>
          <cell r="F113" t="str">
            <v>Wpro</v>
          </cell>
          <cell r="G113">
            <v>5</v>
          </cell>
          <cell r="H113" t="str">
            <v>oai</v>
          </cell>
          <cell r="I113">
            <v>1</v>
          </cell>
          <cell r="J113" t="str">
            <v>low and middle</v>
          </cell>
          <cell r="K113" t="str">
            <v>both sexes</v>
          </cell>
          <cell r="L113" t="str">
            <v>1995-2000</v>
          </cell>
          <cell r="M113">
            <v>83.557</v>
          </cell>
          <cell r="N113">
            <v>21.441</v>
          </cell>
          <cell r="O113">
            <v>2.165</v>
          </cell>
          <cell r="P113">
            <v>3.7830000000000004</v>
          </cell>
          <cell r="Q113">
            <v>6.429</v>
          </cell>
          <cell r="R113">
            <v>10.612</v>
          </cell>
          <cell r="S113">
            <v>12.282</v>
          </cell>
          <cell r="T113">
            <v>26.845</v>
          </cell>
        </row>
        <row r="114">
          <cell r="A114">
            <v>126</v>
          </cell>
          <cell r="B114">
            <v>498</v>
          </cell>
          <cell r="C114" t="str">
            <v>Republic of Moldova</v>
          </cell>
          <cell r="D114">
            <v>0</v>
          </cell>
          <cell r="E114">
            <v>4</v>
          </cell>
          <cell r="F114" t="str">
            <v>Euro</v>
          </cell>
          <cell r="G114">
            <v>2</v>
          </cell>
          <cell r="H114" t="str">
            <v>fse</v>
          </cell>
          <cell r="I114">
            <v>1</v>
          </cell>
          <cell r="J114" t="str">
            <v>low and middle</v>
          </cell>
          <cell r="K114" t="str">
            <v>both sexes</v>
          </cell>
          <cell r="L114" t="str">
            <v>1995-2000</v>
          </cell>
          <cell r="M114">
            <v>235.426</v>
          </cell>
          <cell r="N114">
            <v>9.847</v>
          </cell>
          <cell r="O114">
            <v>2.025</v>
          </cell>
          <cell r="P114">
            <v>7.59</v>
          </cell>
          <cell r="Q114">
            <v>17.365</v>
          </cell>
          <cell r="R114">
            <v>39.396</v>
          </cell>
          <cell r="S114">
            <v>50.425</v>
          </cell>
          <cell r="T114">
            <v>108.77799999999999</v>
          </cell>
        </row>
        <row r="115">
          <cell r="A115">
            <v>37</v>
          </cell>
          <cell r="B115">
            <v>504</v>
          </cell>
          <cell r="C115" t="str">
            <v>Morocco</v>
          </cell>
          <cell r="D115">
            <v>0</v>
          </cell>
          <cell r="E115">
            <v>3</v>
          </cell>
          <cell r="F115" t="str">
            <v>Emro</v>
          </cell>
          <cell r="G115">
            <v>8</v>
          </cell>
          <cell r="H115" t="str">
            <v>mec</v>
          </cell>
          <cell r="I115">
            <v>1</v>
          </cell>
          <cell r="J115" t="str">
            <v>low and middle</v>
          </cell>
          <cell r="K115" t="str">
            <v>both sexes</v>
          </cell>
          <cell r="L115" t="str">
            <v>1995-2000</v>
          </cell>
          <cell r="M115">
            <v>913.939</v>
          </cell>
          <cell r="N115">
            <v>232.545</v>
          </cell>
          <cell r="O115">
            <v>26.429000000000002</v>
          </cell>
          <cell r="P115">
            <v>63.009</v>
          </cell>
          <cell r="Q115">
            <v>68.768</v>
          </cell>
          <cell r="R115">
            <v>96.575</v>
          </cell>
          <cell r="S115">
            <v>129.558</v>
          </cell>
          <cell r="T115">
            <v>297.055</v>
          </cell>
        </row>
        <row r="116">
          <cell r="A116">
            <v>16</v>
          </cell>
          <cell r="B116">
            <v>508</v>
          </cell>
          <cell r="C116" t="str">
            <v>Mozambique</v>
          </cell>
          <cell r="D116">
            <v>0</v>
          </cell>
          <cell r="E116">
            <v>1</v>
          </cell>
          <cell r="F116" t="str">
            <v>Afro</v>
          </cell>
          <cell r="G116">
            <v>6</v>
          </cell>
          <cell r="H116" t="str">
            <v>ssa</v>
          </cell>
          <cell r="I116">
            <v>1</v>
          </cell>
          <cell r="J116" t="str">
            <v>low and middle</v>
          </cell>
          <cell r="K116" t="str">
            <v>both sexes</v>
          </cell>
          <cell r="L116" t="str">
            <v>1995-2000</v>
          </cell>
          <cell r="M116">
            <v>1740.3</v>
          </cell>
          <cell r="N116">
            <v>752.518</v>
          </cell>
          <cell r="O116">
            <v>159.05200000000002</v>
          </cell>
          <cell r="P116">
            <v>155.379</v>
          </cell>
          <cell r="Q116">
            <v>201.274</v>
          </cell>
          <cell r="R116">
            <v>181.469</v>
          </cell>
          <cell r="S116">
            <v>119.241</v>
          </cell>
          <cell r="T116">
            <v>171.36699999999996</v>
          </cell>
        </row>
        <row r="117">
          <cell r="A117">
            <v>112</v>
          </cell>
          <cell r="B117">
            <v>512</v>
          </cell>
          <cell r="C117" t="str">
            <v>Oman</v>
          </cell>
          <cell r="D117">
            <v>0</v>
          </cell>
          <cell r="E117">
            <v>3</v>
          </cell>
          <cell r="F117" t="str">
            <v>Emro</v>
          </cell>
          <cell r="G117">
            <v>8</v>
          </cell>
          <cell r="H117" t="str">
            <v>mec</v>
          </cell>
          <cell r="I117">
            <v>1</v>
          </cell>
          <cell r="J117" t="str">
            <v>low and middle</v>
          </cell>
          <cell r="K117" t="str">
            <v>both sexes</v>
          </cell>
          <cell r="L117" t="str">
            <v>1995-2000</v>
          </cell>
          <cell r="M117">
            <v>48.433</v>
          </cell>
          <cell r="N117">
            <v>12.542</v>
          </cell>
          <cell r="O117">
            <v>1.4460000000000002</v>
          </cell>
          <cell r="P117">
            <v>2.858</v>
          </cell>
          <cell r="Q117">
            <v>3.7110000000000003</v>
          </cell>
          <cell r="R117">
            <v>7.775</v>
          </cell>
          <cell r="S117">
            <v>6.6739999999999995</v>
          </cell>
          <cell r="T117">
            <v>13.427</v>
          </cell>
        </row>
        <row r="118">
          <cell r="A118">
            <v>44</v>
          </cell>
          <cell r="B118">
            <v>516</v>
          </cell>
          <cell r="C118" t="str">
            <v>Namibia</v>
          </cell>
          <cell r="D118">
            <v>0</v>
          </cell>
          <cell r="E118">
            <v>1</v>
          </cell>
          <cell r="F118" t="str">
            <v>Afro</v>
          </cell>
          <cell r="G118">
            <v>6</v>
          </cell>
          <cell r="H118" t="str">
            <v>ssa</v>
          </cell>
          <cell r="I118">
            <v>1</v>
          </cell>
          <cell r="J118" t="str">
            <v>low and middle</v>
          </cell>
          <cell r="K118" t="str">
            <v>both sexes</v>
          </cell>
          <cell r="L118" t="str">
            <v>1995-2000</v>
          </cell>
          <cell r="M118">
            <v>110.665</v>
          </cell>
          <cell r="N118">
            <v>35.366</v>
          </cell>
          <cell r="O118">
            <v>7.26</v>
          </cell>
          <cell r="P118">
            <v>10.431000000000001</v>
          </cell>
          <cell r="Q118">
            <v>16.633</v>
          </cell>
          <cell r="R118">
            <v>15.147</v>
          </cell>
          <cell r="S118">
            <v>9.613</v>
          </cell>
          <cell r="T118">
            <v>16.215</v>
          </cell>
        </row>
        <row r="119">
          <cell r="A119">
            <v>82</v>
          </cell>
          <cell r="B119">
            <v>524</v>
          </cell>
          <cell r="C119" t="str">
            <v>Nepal</v>
          </cell>
          <cell r="D119">
            <v>0</v>
          </cell>
          <cell r="E119">
            <v>5</v>
          </cell>
          <cell r="F119" t="str">
            <v>Searo</v>
          </cell>
          <cell r="G119">
            <v>5</v>
          </cell>
          <cell r="H119" t="str">
            <v>oai</v>
          </cell>
          <cell r="I119">
            <v>1</v>
          </cell>
          <cell r="J119" t="str">
            <v>low and middle</v>
          </cell>
          <cell r="K119" t="str">
            <v>both sexes</v>
          </cell>
          <cell r="L119" t="str">
            <v>1995-2000</v>
          </cell>
          <cell r="M119">
            <v>1234.203</v>
          </cell>
          <cell r="N119">
            <v>455.768</v>
          </cell>
          <cell r="O119">
            <v>62.441</v>
          </cell>
          <cell r="P119">
            <v>108.196</v>
          </cell>
          <cell r="Q119">
            <v>106.78399999999999</v>
          </cell>
          <cell r="R119">
            <v>140.33800000000002</v>
          </cell>
          <cell r="S119">
            <v>133.87</v>
          </cell>
          <cell r="T119">
            <v>226.80599999999998</v>
          </cell>
        </row>
        <row r="120">
          <cell r="A120">
            <v>160</v>
          </cell>
          <cell r="B120">
            <v>528</v>
          </cell>
          <cell r="C120" t="str">
            <v>Netherlands</v>
          </cell>
          <cell r="D120">
            <v>0</v>
          </cell>
          <cell r="E120">
            <v>4</v>
          </cell>
          <cell r="F120" t="str">
            <v>Euro</v>
          </cell>
          <cell r="G120">
            <v>1</v>
          </cell>
          <cell r="H120" t="str">
            <v>eme</v>
          </cell>
          <cell r="I120">
            <v>4</v>
          </cell>
          <cell r="J120" t="str">
            <v>high</v>
          </cell>
          <cell r="K120" t="str">
            <v>both sexes</v>
          </cell>
          <cell r="L120" t="str">
            <v>1995-2000</v>
          </cell>
          <cell r="M120">
            <v>680.269</v>
          </cell>
          <cell r="N120">
            <v>7.315</v>
          </cell>
          <cell r="O120">
            <v>1.657</v>
          </cell>
          <cell r="P120">
            <v>7.09</v>
          </cell>
          <cell r="Q120">
            <v>19.13</v>
          </cell>
          <cell r="R120">
            <v>61.571999999999996</v>
          </cell>
          <cell r="S120">
            <v>99.38</v>
          </cell>
          <cell r="T120">
            <v>484.125</v>
          </cell>
        </row>
        <row r="121">
          <cell r="A121">
            <v>172</v>
          </cell>
          <cell r="B121">
            <v>530</v>
          </cell>
          <cell r="C121" t="str">
            <v>Netherlands Antilles</v>
          </cell>
          <cell r="G121">
            <v>7</v>
          </cell>
          <cell r="H121" t="str">
            <v>lac</v>
          </cell>
          <cell r="I121">
            <v>4</v>
          </cell>
          <cell r="J121" t="str">
            <v>high</v>
          </cell>
          <cell r="K121" t="str">
            <v>both sexes</v>
          </cell>
          <cell r="L121" t="str">
            <v>1995-2000</v>
          </cell>
          <cell r="M121">
            <v>6.446</v>
          </cell>
          <cell r="N121">
            <v>0.297</v>
          </cell>
          <cell r="O121">
            <v>0.038</v>
          </cell>
          <cell r="P121">
            <v>0.129</v>
          </cell>
          <cell r="Q121">
            <v>0.28</v>
          </cell>
          <cell r="R121">
            <v>0.819</v>
          </cell>
          <cell r="S121">
            <v>1.079</v>
          </cell>
          <cell r="T121">
            <v>3.804</v>
          </cell>
        </row>
        <row r="122">
          <cell r="A122">
            <v>206</v>
          </cell>
          <cell r="B122">
            <v>540</v>
          </cell>
          <cell r="C122" t="str">
            <v>New Caledonia</v>
          </cell>
          <cell r="G122">
            <v>5</v>
          </cell>
          <cell r="H122" t="str">
            <v>oai</v>
          </cell>
          <cell r="I122">
            <v>4</v>
          </cell>
          <cell r="J122" t="str">
            <v>high</v>
          </cell>
          <cell r="K122" t="str">
            <v>both sexes</v>
          </cell>
          <cell r="L122" t="str">
            <v>1995-2000</v>
          </cell>
          <cell r="M122">
            <v>5.498</v>
          </cell>
          <cell r="N122">
            <v>0.365</v>
          </cell>
          <cell r="O122">
            <v>0.07300000000000001</v>
          </cell>
          <cell r="P122">
            <v>0.361</v>
          </cell>
          <cell r="Q122">
            <v>0.41600000000000004</v>
          </cell>
          <cell r="R122">
            <v>0.962</v>
          </cell>
          <cell r="S122">
            <v>1.093</v>
          </cell>
          <cell r="T122">
            <v>2.2279999999999998</v>
          </cell>
        </row>
        <row r="123">
          <cell r="A123">
            <v>209</v>
          </cell>
          <cell r="B123">
            <v>548</v>
          </cell>
          <cell r="C123" t="str">
            <v>Vanuatu</v>
          </cell>
          <cell r="D123">
            <v>0</v>
          </cell>
          <cell r="E123">
            <v>6</v>
          </cell>
          <cell r="F123" t="str">
            <v>Wpro</v>
          </cell>
          <cell r="G123">
            <v>5</v>
          </cell>
          <cell r="H123" t="str">
            <v>oai</v>
          </cell>
          <cell r="I123">
            <v>1</v>
          </cell>
          <cell r="J123" t="str">
            <v>low and middle</v>
          </cell>
          <cell r="K123" t="str">
            <v>both sexes</v>
          </cell>
          <cell r="L123" t="str">
            <v>1995-2000</v>
          </cell>
          <cell r="M123">
            <v>5.486</v>
          </cell>
          <cell r="N123">
            <v>1.412</v>
          </cell>
          <cell r="O123">
            <v>0.181</v>
          </cell>
          <cell r="P123">
            <v>0.363</v>
          </cell>
          <cell r="Q123">
            <v>0.42700000000000005</v>
          </cell>
          <cell r="R123">
            <v>0.6970000000000001</v>
          </cell>
          <cell r="S123">
            <v>0.69</v>
          </cell>
          <cell r="T123">
            <v>1.716</v>
          </cell>
        </row>
        <row r="124">
          <cell r="A124">
            <v>203</v>
          </cell>
          <cell r="B124">
            <v>554</v>
          </cell>
          <cell r="C124" t="str">
            <v>New Zealand</v>
          </cell>
          <cell r="D124">
            <v>0</v>
          </cell>
          <cell r="E124">
            <v>6</v>
          </cell>
          <cell r="F124" t="str">
            <v>Wpro</v>
          </cell>
          <cell r="G124">
            <v>1</v>
          </cell>
          <cell r="H124" t="str">
            <v>eme</v>
          </cell>
          <cell r="I124">
            <v>4</v>
          </cell>
          <cell r="J124" t="str">
            <v>high</v>
          </cell>
          <cell r="K124" t="str">
            <v>both sexes</v>
          </cell>
          <cell r="L124" t="str">
            <v>1995-2000</v>
          </cell>
          <cell r="M124">
            <v>147.745</v>
          </cell>
          <cell r="N124">
            <v>2.465</v>
          </cell>
          <cell r="O124">
            <v>0.5690000000000001</v>
          </cell>
          <cell r="P124">
            <v>3.802</v>
          </cell>
          <cell r="Q124">
            <v>5.382000000000001</v>
          </cell>
          <cell r="R124">
            <v>14.816</v>
          </cell>
          <cell r="S124">
            <v>21.683</v>
          </cell>
          <cell r="T124">
            <v>99.028</v>
          </cell>
        </row>
        <row r="125">
          <cell r="A125">
            <v>182</v>
          </cell>
          <cell r="B125">
            <v>558</v>
          </cell>
          <cell r="C125" t="str">
            <v>Nicaragua</v>
          </cell>
          <cell r="D125">
            <v>0</v>
          </cell>
          <cell r="E125">
            <v>2</v>
          </cell>
          <cell r="F125" t="str">
            <v>Amro</v>
          </cell>
          <cell r="G125">
            <v>7</v>
          </cell>
          <cell r="H125" t="str">
            <v>lac</v>
          </cell>
          <cell r="I125">
            <v>1</v>
          </cell>
          <cell r="J125" t="str">
            <v>low and middle</v>
          </cell>
          <cell r="K125" t="str">
            <v>both sexes</v>
          </cell>
          <cell r="L125" t="str">
            <v>1995-2000</v>
          </cell>
          <cell r="M125">
            <v>139.006</v>
          </cell>
          <cell r="N125">
            <v>50.264</v>
          </cell>
          <cell r="O125">
            <v>6.888</v>
          </cell>
          <cell r="P125">
            <v>12.913999999999998</v>
          </cell>
          <cell r="Q125">
            <v>12.773</v>
          </cell>
          <cell r="R125">
            <v>13.818</v>
          </cell>
          <cell r="S125">
            <v>13.048</v>
          </cell>
          <cell r="T125">
            <v>29.301000000000002</v>
          </cell>
        </row>
        <row r="126">
          <cell r="A126">
            <v>59</v>
          </cell>
          <cell r="B126">
            <v>562</v>
          </cell>
          <cell r="C126" t="str">
            <v>Niger</v>
          </cell>
          <cell r="D126">
            <v>0</v>
          </cell>
          <cell r="E126">
            <v>1</v>
          </cell>
          <cell r="F126" t="str">
            <v>Afro</v>
          </cell>
          <cell r="G126">
            <v>6</v>
          </cell>
          <cell r="H126" t="str">
            <v>ssa</v>
          </cell>
          <cell r="I126">
            <v>1</v>
          </cell>
          <cell r="J126" t="str">
            <v>low and middle</v>
          </cell>
          <cell r="K126" t="str">
            <v>both sexes</v>
          </cell>
          <cell r="L126" t="str">
            <v>1995-2000</v>
          </cell>
          <cell r="M126">
            <v>841.849</v>
          </cell>
          <cell r="N126">
            <v>461.123</v>
          </cell>
          <cell r="O126">
            <v>78.72800000000001</v>
          </cell>
          <cell r="P126">
            <v>73.979</v>
          </cell>
          <cell r="Q126">
            <v>60.867000000000004</v>
          </cell>
          <cell r="R126">
            <v>55.835</v>
          </cell>
          <cell r="S126">
            <v>45.596000000000004</v>
          </cell>
          <cell r="T126">
            <v>65.721</v>
          </cell>
        </row>
        <row r="127">
          <cell r="A127">
            <v>60</v>
          </cell>
          <cell r="B127">
            <v>566</v>
          </cell>
          <cell r="C127" t="str">
            <v>Nigeria</v>
          </cell>
          <cell r="D127">
            <v>0</v>
          </cell>
          <cell r="E127">
            <v>1</v>
          </cell>
          <cell r="F127" t="str">
            <v>Afro</v>
          </cell>
          <cell r="G127">
            <v>6</v>
          </cell>
          <cell r="H127" t="str">
            <v>ssa</v>
          </cell>
          <cell r="I127">
            <v>1</v>
          </cell>
          <cell r="J127" t="str">
            <v>low and middle</v>
          </cell>
          <cell r="K127" t="str">
            <v>both sexes</v>
          </cell>
          <cell r="L127" t="str">
            <v>1995-2000</v>
          </cell>
          <cell r="M127">
            <v>7734.463</v>
          </cell>
          <cell r="N127">
            <v>3077.946</v>
          </cell>
          <cell r="O127">
            <v>863.339</v>
          </cell>
          <cell r="P127">
            <v>789.252</v>
          </cell>
          <cell r="Q127">
            <v>819.485</v>
          </cell>
          <cell r="R127">
            <v>789.0070000000001</v>
          </cell>
          <cell r="S127">
            <v>572.07</v>
          </cell>
          <cell r="T127">
            <v>823.3639999999999</v>
          </cell>
        </row>
        <row r="128">
          <cell r="A128">
            <v>139</v>
          </cell>
          <cell r="B128">
            <v>578</v>
          </cell>
          <cell r="C128" t="str">
            <v>Norway</v>
          </cell>
          <cell r="D128">
            <v>0</v>
          </cell>
          <cell r="E128">
            <v>4</v>
          </cell>
          <cell r="F128" t="str">
            <v>Euro</v>
          </cell>
          <cell r="G128">
            <v>1</v>
          </cell>
          <cell r="H128" t="str">
            <v>eme</v>
          </cell>
          <cell r="I128">
            <v>4</v>
          </cell>
          <cell r="J128" t="str">
            <v>high</v>
          </cell>
          <cell r="K128" t="str">
            <v>both sexes</v>
          </cell>
          <cell r="L128" t="str">
            <v>1995-2000</v>
          </cell>
          <cell r="M128">
            <v>224.166</v>
          </cell>
          <cell r="N128">
            <v>1.832</v>
          </cell>
          <cell r="O128">
            <v>0.406</v>
          </cell>
          <cell r="P128">
            <v>2.247</v>
          </cell>
          <cell r="Q128">
            <v>5.37</v>
          </cell>
          <cell r="R128">
            <v>15.949000000000002</v>
          </cell>
          <cell r="S128">
            <v>26.313</v>
          </cell>
          <cell r="T128">
            <v>172.04899999999998</v>
          </cell>
        </row>
        <row r="129">
          <cell r="A129">
            <v>83</v>
          </cell>
          <cell r="B129">
            <v>586</v>
          </cell>
          <cell r="C129" t="str">
            <v>Pakistan</v>
          </cell>
          <cell r="D129">
            <v>0</v>
          </cell>
          <cell r="E129">
            <v>3</v>
          </cell>
          <cell r="F129" t="str">
            <v>Emro</v>
          </cell>
          <cell r="G129">
            <v>8</v>
          </cell>
          <cell r="H129" t="str">
            <v>mec</v>
          </cell>
          <cell r="I129">
            <v>1</v>
          </cell>
          <cell r="J129" t="str">
            <v>low and middle</v>
          </cell>
          <cell r="K129" t="str">
            <v>both sexes</v>
          </cell>
          <cell r="L129" t="str">
            <v>1995-2000</v>
          </cell>
          <cell r="M129">
            <v>5681.948</v>
          </cell>
          <cell r="N129">
            <v>2753.564</v>
          </cell>
          <cell r="O129">
            <v>236.844</v>
          </cell>
          <cell r="P129">
            <v>203.704</v>
          </cell>
          <cell r="Q129">
            <v>291.685</v>
          </cell>
          <cell r="R129">
            <v>516.199</v>
          </cell>
          <cell r="S129">
            <v>622.284</v>
          </cell>
          <cell r="T129">
            <v>1057.668</v>
          </cell>
        </row>
        <row r="130">
          <cell r="A130">
            <v>183</v>
          </cell>
          <cell r="B130">
            <v>591</v>
          </cell>
          <cell r="C130" t="str">
            <v>Panama</v>
          </cell>
          <cell r="D130">
            <v>0</v>
          </cell>
          <cell r="E130">
            <v>2</v>
          </cell>
          <cell r="F130" t="str">
            <v>Amro</v>
          </cell>
          <cell r="G130">
            <v>7</v>
          </cell>
          <cell r="H130" t="str">
            <v>lac</v>
          </cell>
          <cell r="I130">
            <v>1</v>
          </cell>
          <cell r="J130" t="str">
            <v>low and middle</v>
          </cell>
          <cell r="K130" t="str">
            <v>both sexes</v>
          </cell>
          <cell r="L130" t="str">
            <v>1995-2000</v>
          </cell>
          <cell r="M130">
            <v>70.183</v>
          </cell>
          <cell r="N130">
            <v>8.678</v>
          </cell>
          <cell r="O130">
            <v>1.363</v>
          </cell>
          <cell r="P130">
            <v>4.116</v>
          </cell>
          <cell r="Q130">
            <v>5.267</v>
          </cell>
          <cell r="R130">
            <v>8.521</v>
          </cell>
          <cell r="S130">
            <v>9.626999999999999</v>
          </cell>
          <cell r="T130">
            <v>32.611</v>
          </cell>
        </row>
        <row r="131">
          <cell r="A131">
            <v>207</v>
          </cell>
          <cell r="B131">
            <v>598</v>
          </cell>
          <cell r="C131" t="str">
            <v>Papua New Guinea</v>
          </cell>
          <cell r="D131">
            <v>0</v>
          </cell>
          <cell r="E131">
            <v>6</v>
          </cell>
          <cell r="F131" t="str">
            <v>Wpro</v>
          </cell>
          <cell r="G131">
            <v>5</v>
          </cell>
          <cell r="H131" t="str">
            <v>oai</v>
          </cell>
          <cell r="I131">
            <v>1</v>
          </cell>
          <cell r="J131" t="str">
            <v>low and middle</v>
          </cell>
          <cell r="K131" t="str">
            <v>both sexes</v>
          </cell>
          <cell r="L131" t="str">
            <v>1995-2000</v>
          </cell>
          <cell r="M131">
            <v>223.81</v>
          </cell>
          <cell r="N131">
            <v>60.515</v>
          </cell>
          <cell r="O131">
            <v>8.25</v>
          </cell>
          <cell r="P131">
            <v>20.973</v>
          </cell>
          <cell r="Q131">
            <v>25.391000000000002</v>
          </cell>
          <cell r="R131">
            <v>38.999</v>
          </cell>
          <cell r="S131">
            <v>34.701</v>
          </cell>
          <cell r="T131">
            <v>34.98100000000001</v>
          </cell>
        </row>
        <row r="132">
          <cell r="A132">
            <v>192</v>
          </cell>
          <cell r="B132">
            <v>600</v>
          </cell>
          <cell r="C132" t="str">
            <v>Paraguay</v>
          </cell>
          <cell r="D132">
            <v>0</v>
          </cell>
          <cell r="E132">
            <v>2</v>
          </cell>
          <cell r="F132" t="str">
            <v>Amro</v>
          </cell>
          <cell r="G132">
            <v>7</v>
          </cell>
          <cell r="H132" t="str">
            <v>lac</v>
          </cell>
          <cell r="I132">
            <v>1</v>
          </cell>
          <cell r="J132" t="str">
            <v>low and middle</v>
          </cell>
          <cell r="K132" t="str">
            <v>both sexes</v>
          </cell>
          <cell r="L132" t="str">
            <v>1995-2000</v>
          </cell>
          <cell r="M132">
            <v>140.129</v>
          </cell>
          <cell r="N132">
            <v>39.24</v>
          </cell>
          <cell r="O132">
            <v>4.258</v>
          </cell>
          <cell r="P132">
            <v>7.513</v>
          </cell>
          <cell r="Q132">
            <v>10.022</v>
          </cell>
          <cell r="R132">
            <v>15.85</v>
          </cell>
          <cell r="S132">
            <v>16.834</v>
          </cell>
          <cell r="T132">
            <v>46.412</v>
          </cell>
        </row>
        <row r="133">
          <cell r="A133">
            <v>193</v>
          </cell>
          <cell r="B133">
            <v>604</v>
          </cell>
          <cell r="C133" t="str">
            <v>Peru</v>
          </cell>
          <cell r="D133">
            <v>0</v>
          </cell>
          <cell r="E133">
            <v>2</v>
          </cell>
          <cell r="F133" t="str">
            <v>Amro</v>
          </cell>
          <cell r="G133">
            <v>7</v>
          </cell>
          <cell r="H133" t="str">
            <v>lac</v>
          </cell>
          <cell r="I133">
            <v>1</v>
          </cell>
          <cell r="J133" t="str">
            <v>low and middle</v>
          </cell>
          <cell r="K133" t="str">
            <v>both sexes</v>
          </cell>
          <cell r="L133" t="str">
            <v>1995-2000</v>
          </cell>
          <cell r="M133">
            <v>792.609</v>
          </cell>
          <cell r="N133">
            <v>200.053</v>
          </cell>
          <cell r="O133">
            <v>27.962000000000003</v>
          </cell>
          <cell r="P133">
            <v>48.685</v>
          </cell>
          <cell r="Q133">
            <v>64.648</v>
          </cell>
          <cell r="R133">
            <v>98.56800000000001</v>
          </cell>
          <cell r="S133">
            <v>109.755</v>
          </cell>
          <cell r="T133">
            <v>242.938</v>
          </cell>
        </row>
        <row r="134">
          <cell r="A134">
            <v>96</v>
          </cell>
          <cell r="B134">
            <v>608</v>
          </cell>
          <cell r="C134" t="str">
            <v>Philippines</v>
          </cell>
          <cell r="D134">
            <v>0</v>
          </cell>
          <cell r="E134">
            <v>6</v>
          </cell>
          <cell r="F134" t="str">
            <v>Wpro</v>
          </cell>
          <cell r="G134">
            <v>5</v>
          </cell>
          <cell r="H134" t="str">
            <v>oai</v>
          </cell>
          <cell r="I134">
            <v>1</v>
          </cell>
          <cell r="J134" t="str">
            <v>low and middle</v>
          </cell>
          <cell r="K134" t="str">
            <v>both sexes</v>
          </cell>
          <cell r="L134" t="str">
            <v>1995-2000</v>
          </cell>
          <cell r="M134">
            <v>2091.374</v>
          </cell>
          <cell r="N134">
            <v>451.454</v>
          </cell>
          <cell r="O134">
            <v>59.671</v>
          </cell>
          <cell r="P134">
            <v>143.822</v>
          </cell>
          <cell r="Q134">
            <v>176.348</v>
          </cell>
          <cell r="R134">
            <v>290.3</v>
          </cell>
          <cell r="S134">
            <v>307.861</v>
          </cell>
          <cell r="T134">
            <v>661.918</v>
          </cell>
        </row>
        <row r="135">
          <cell r="A135">
            <v>125</v>
          </cell>
          <cell r="B135">
            <v>616</v>
          </cell>
          <cell r="C135" t="str">
            <v>Poland</v>
          </cell>
          <cell r="D135">
            <v>0</v>
          </cell>
          <cell r="E135">
            <v>4</v>
          </cell>
          <cell r="F135" t="str">
            <v>Euro</v>
          </cell>
          <cell r="G135">
            <v>2</v>
          </cell>
          <cell r="H135" t="str">
            <v>fse</v>
          </cell>
          <cell r="I135">
            <v>1</v>
          </cell>
          <cell r="J135" t="str">
            <v>low and middle</v>
          </cell>
          <cell r="K135" t="str">
            <v>both sexes</v>
          </cell>
          <cell r="L135" t="str">
            <v>1995-2000</v>
          </cell>
          <cell r="M135">
            <v>1906.805</v>
          </cell>
          <cell r="N135">
            <v>36.326</v>
          </cell>
          <cell r="O135">
            <v>6.8260000000000005</v>
          </cell>
          <cell r="P135">
            <v>32.753</v>
          </cell>
          <cell r="Q135">
            <v>96.341</v>
          </cell>
          <cell r="R135">
            <v>262.01</v>
          </cell>
          <cell r="S135">
            <v>382.098</v>
          </cell>
          <cell r="T135">
            <v>1090.451</v>
          </cell>
        </row>
        <row r="136">
          <cell r="A136">
            <v>149</v>
          </cell>
          <cell r="B136">
            <v>620</v>
          </cell>
          <cell r="C136" t="str">
            <v>Portugal</v>
          </cell>
          <cell r="D136">
            <v>0</v>
          </cell>
          <cell r="E136">
            <v>4</v>
          </cell>
          <cell r="F136" t="str">
            <v>Euro</v>
          </cell>
          <cell r="G136">
            <v>1</v>
          </cell>
          <cell r="H136" t="str">
            <v>eme</v>
          </cell>
          <cell r="I136">
            <v>4</v>
          </cell>
          <cell r="J136" t="str">
            <v>high</v>
          </cell>
          <cell r="K136" t="str">
            <v>both sexes</v>
          </cell>
          <cell r="L136" t="str">
            <v>1995-2000</v>
          </cell>
          <cell r="M136">
            <v>526.396</v>
          </cell>
          <cell r="N136">
            <v>5.978</v>
          </cell>
          <cell r="O136">
            <v>1.7610000000000001</v>
          </cell>
          <cell r="P136">
            <v>10.271</v>
          </cell>
          <cell r="Q136">
            <v>16.871</v>
          </cell>
          <cell r="R136">
            <v>47.20099999999999</v>
          </cell>
          <cell r="S136">
            <v>83.809</v>
          </cell>
          <cell r="T136">
            <v>360.505</v>
          </cell>
        </row>
        <row r="137">
          <cell r="A137">
            <v>55</v>
          </cell>
          <cell r="B137">
            <v>624</v>
          </cell>
          <cell r="C137" t="str">
            <v>Guinea-Bissau</v>
          </cell>
          <cell r="D137">
            <v>0</v>
          </cell>
          <cell r="E137">
            <v>1</v>
          </cell>
          <cell r="F137" t="str">
            <v>Afro</v>
          </cell>
          <cell r="G137">
            <v>6</v>
          </cell>
          <cell r="H137" t="str">
            <v>ssa</v>
          </cell>
          <cell r="I137">
            <v>1</v>
          </cell>
          <cell r="J137" t="str">
            <v>low and middle</v>
          </cell>
          <cell r="K137" t="str">
            <v>both sexes</v>
          </cell>
          <cell r="L137" t="str">
            <v>1995-2000</v>
          </cell>
          <cell r="M137">
            <v>114.468</v>
          </cell>
          <cell r="N137">
            <v>50.576</v>
          </cell>
          <cell r="O137">
            <v>11.947</v>
          </cell>
          <cell r="P137">
            <v>9.297</v>
          </cell>
          <cell r="Q137">
            <v>9.688</v>
          </cell>
          <cell r="R137">
            <v>10.508000000000001</v>
          </cell>
          <cell r="S137">
            <v>8.899000000000001</v>
          </cell>
          <cell r="T137">
            <v>13.552999999999999</v>
          </cell>
        </row>
        <row r="138">
          <cell r="A138">
            <v>91</v>
          </cell>
          <cell r="B138">
            <v>626</v>
          </cell>
          <cell r="C138" t="str">
            <v>East Timor</v>
          </cell>
          <cell r="K138" t="str">
            <v>both sexes</v>
          </cell>
          <cell r="L138" t="str">
            <v>1995-2000</v>
          </cell>
          <cell r="M138">
            <v>63.995</v>
          </cell>
          <cell r="N138">
            <v>27.39</v>
          </cell>
          <cell r="O138">
            <v>4.339</v>
          </cell>
          <cell r="P138">
            <v>6.497999999999999</v>
          </cell>
          <cell r="Q138">
            <v>7.786</v>
          </cell>
          <cell r="R138">
            <v>7.388</v>
          </cell>
          <cell r="S138">
            <v>5.069</v>
          </cell>
          <cell r="T138">
            <v>5.525</v>
          </cell>
        </row>
        <row r="139">
          <cell r="A139">
            <v>173</v>
          </cell>
          <cell r="B139">
            <v>630</v>
          </cell>
          <cell r="C139" t="str">
            <v>Puerto Rico</v>
          </cell>
          <cell r="G139">
            <v>7</v>
          </cell>
          <cell r="H139" t="str">
            <v>lac</v>
          </cell>
          <cell r="I139">
            <v>1</v>
          </cell>
          <cell r="J139" t="str">
            <v>low and middle</v>
          </cell>
          <cell r="K139" t="str">
            <v>both sexes</v>
          </cell>
          <cell r="L139" t="str">
            <v>1995-2000</v>
          </cell>
          <cell r="M139">
            <v>152.911</v>
          </cell>
          <cell r="N139">
            <v>4.576</v>
          </cell>
          <cell r="O139">
            <v>0.598</v>
          </cell>
          <cell r="P139">
            <v>7.242</v>
          </cell>
          <cell r="Q139">
            <v>13.768</v>
          </cell>
          <cell r="R139">
            <v>20.43</v>
          </cell>
          <cell r="S139">
            <v>21.894</v>
          </cell>
          <cell r="T139">
            <v>84.40299999999999</v>
          </cell>
        </row>
        <row r="140">
          <cell r="A140">
            <v>113</v>
          </cell>
          <cell r="B140">
            <v>634</v>
          </cell>
          <cell r="C140" t="str">
            <v>Qatar</v>
          </cell>
          <cell r="D140">
            <v>0</v>
          </cell>
          <cell r="E140">
            <v>3</v>
          </cell>
          <cell r="F140" t="str">
            <v>Emro</v>
          </cell>
          <cell r="G140">
            <v>8</v>
          </cell>
          <cell r="H140" t="str">
            <v>mec</v>
          </cell>
          <cell r="I140">
            <v>4</v>
          </cell>
          <cell r="J140" t="str">
            <v>high</v>
          </cell>
          <cell r="K140" t="str">
            <v>both sexes</v>
          </cell>
          <cell r="L140" t="str">
            <v>1995-2000</v>
          </cell>
          <cell r="M140">
            <v>10.592</v>
          </cell>
          <cell r="N140">
            <v>1.216</v>
          </cell>
          <cell r="O140">
            <v>0.17</v>
          </cell>
          <cell r="P140">
            <v>0.381</v>
          </cell>
          <cell r="Q140">
            <v>1.45</v>
          </cell>
          <cell r="R140">
            <v>3.435</v>
          </cell>
          <cell r="S140">
            <v>2.236</v>
          </cell>
          <cell r="T140">
            <v>1.704</v>
          </cell>
        </row>
        <row r="141">
          <cell r="A141">
            <v>17</v>
          </cell>
          <cell r="B141">
            <v>638</v>
          </cell>
          <cell r="C141" t="str">
            <v>Reunion</v>
          </cell>
          <cell r="G141">
            <v>5</v>
          </cell>
          <cell r="H141" t="str">
            <v>oai</v>
          </cell>
          <cell r="I141">
            <v>4</v>
          </cell>
          <cell r="J141" t="str">
            <v>high</v>
          </cell>
          <cell r="K141" t="str">
            <v>both sexes</v>
          </cell>
          <cell r="L141" t="str">
            <v>1995-2000</v>
          </cell>
          <cell r="M141">
            <v>17.302</v>
          </cell>
          <cell r="N141">
            <v>0.646</v>
          </cell>
          <cell r="O141">
            <v>0.097</v>
          </cell>
          <cell r="P141">
            <v>0.575</v>
          </cell>
          <cell r="Q141">
            <v>1.419</v>
          </cell>
          <cell r="R141">
            <v>2.793</v>
          </cell>
          <cell r="S141">
            <v>3.441</v>
          </cell>
          <cell r="T141">
            <v>8.331</v>
          </cell>
        </row>
        <row r="142">
          <cell r="A142">
            <v>127</v>
          </cell>
          <cell r="B142">
            <v>642</v>
          </cell>
          <cell r="C142" t="str">
            <v>Romania</v>
          </cell>
          <cell r="D142">
            <v>0</v>
          </cell>
          <cell r="E142">
            <v>4</v>
          </cell>
          <cell r="F142" t="str">
            <v>Euro</v>
          </cell>
          <cell r="G142">
            <v>2</v>
          </cell>
          <cell r="H142" t="str">
            <v>fse</v>
          </cell>
          <cell r="I142">
            <v>1</v>
          </cell>
          <cell r="J142" t="str">
            <v>low and middle</v>
          </cell>
          <cell r="K142" t="str">
            <v>both sexes</v>
          </cell>
          <cell r="L142" t="str">
            <v>1995-2000</v>
          </cell>
          <cell r="M142">
            <v>1290.39</v>
          </cell>
          <cell r="N142">
            <v>35.482</v>
          </cell>
          <cell r="O142">
            <v>7.827</v>
          </cell>
          <cell r="P142">
            <v>27.876</v>
          </cell>
          <cell r="Q142">
            <v>65.611</v>
          </cell>
          <cell r="R142">
            <v>172.668</v>
          </cell>
          <cell r="S142">
            <v>264.56600000000003</v>
          </cell>
          <cell r="T142">
            <v>716.36</v>
          </cell>
        </row>
        <row r="143">
          <cell r="A143">
            <v>128</v>
          </cell>
          <cell r="B143">
            <v>643</v>
          </cell>
          <cell r="C143" t="str">
            <v>Russian Federation</v>
          </cell>
          <cell r="D143">
            <v>0</v>
          </cell>
          <cell r="E143">
            <v>4</v>
          </cell>
          <cell r="F143" t="str">
            <v>Euro</v>
          </cell>
          <cell r="G143">
            <v>2</v>
          </cell>
          <cell r="H143" t="str">
            <v>fse</v>
          </cell>
          <cell r="I143">
            <v>1</v>
          </cell>
          <cell r="J143" t="str">
            <v>low and middle</v>
          </cell>
          <cell r="K143" t="str">
            <v>both sexes</v>
          </cell>
          <cell r="L143" t="str">
            <v>1995-2000</v>
          </cell>
          <cell r="M143">
            <v>10238.894</v>
          </cell>
          <cell r="N143">
            <v>163.43</v>
          </cell>
          <cell r="O143">
            <v>57.83</v>
          </cell>
          <cell r="P143">
            <v>326.902</v>
          </cell>
          <cell r="Q143">
            <v>949.9080000000001</v>
          </cell>
          <cell r="R143">
            <v>1757.04</v>
          </cell>
          <cell r="S143">
            <v>2239.864</v>
          </cell>
          <cell r="T143">
            <v>4743.92</v>
          </cell>
        </row>
        <row r="144">
          <cell r="A144">
            <v>18</v>
          </cell>
          <cell r="B144">
            <v>646</v>
          </cell>
          <cell r="C144" t="str">
            <v>Rwanda</v>
          </cell>
          <cell r="D144">
            <v>0</v>
          </cell>
          <cell r="E144">
            <v>1</v>
          </cell>
          <cell r="F144" t="str">
            <v>Afro</v>
          </cell>
          <cell r="G144">
            <v>6</v>
          </cell>
          <cell r="H144" t="str">
            <v>ssa</v>
          </cell>
          <cell r="I144">
            <v>1</v>
          </cell>
          <cell r="J144" t="str">
            <v>low and middle</v>
          </cell>
          <cell r="K144" t="str">
            <v>both sexes</v>
          </cell>
          <cell r="L144" t="str">
            <v>1995-2000</v>
          </cell>
          <cell r="M144">
            <v>680.86</v>
          </cell>
          <cell r="N144">
            <v>299.165</v>
          </cell>
          <cell r="O144">
            <v>71.261</v>
          </cell>
          <cell r="P144">
            <v>68.15299999999999</v>
          </cell>
          <cell r="Q144">
            <v>90.292</v>
          </cell>
          <cell r="R144">
            <v>73.265</v>
          </cell>
          <cell r="S144">
            <v>37.226</v>
          </cell>
          <cell r="T144">
            <v>41.49800000000001</v>
          </cell>
        </row>
        <row r="145">
          <cell r="A145">
            <v>114</v>
          </cell>
          <cell r="B145">
            <v>682</v>
          </cell>
          <cell r="C145" t="str">
            <v>Saudi Arabia</v>
          </cell>
          <cell r="D145">
            <v>0</v>
          </cell>
          <cell r="E145">
            <v>3</v>
          </cell>
          <cell r="F145" t="str">
            <v>Emro</v>
          </cell>
          <cell r="G145">
            <v>8</v>
          </cell>
          <cell r="H145" t="str">
            <v>mec</v>
          </cell>
          <cell r="I145">
            <v>1</v>
          </cell>
          <cell r="J145" t="str">
            <v>low and middle</v>
          </cell>
          <cell r="K145" t="str">
            <v>both sexes</v>
          </cell>
          <cell r="L145" t="str">
            <v>1995-2000</v>
          </cell>
          <cell r="M145">
            <v>412.184</v>
          </cell>
          <cell r="N145">
            <v>92.487</v>
          </cell>
          <cell r="O145">
            <v>9.913</v>
          </cell>
          <cell r="P145">
            <v>22.387999999999998</v>
          </cell>
          <cell r="Q145">
            <v>34.871</v>
          </cell>
          <cell r="R145">
            <v>66.158</v>
          </cell>
          <cell r="S145">
            <v>62.271</v>
          </cell>
          <cell r="T145">
            <v>124.09599999999999</v>
          </cell>
        </row>
        <row r="146">
          <cell r="A146">
            <v>61</v>
          </cell>
          <cell r="B146">
            <v>686</v>
          </cell>
          <cell r="C146" t="str">
            <v>Senegal</v>
          </cell>
          <cell r="D146">
            <v>0</v>
          </cell>
          <cell r="E146">
            <v>1</v>
          </cell>
          <cell r="F146" t="str">
            <v>Afro</v>
          </cell>
          <cell r="G146">
            <v>6</v>
          </cell>
          <cell r="H146" t="str">
            <v>ssa</v>
          </cell>
          <cell r="I146">
            <v>1</v>
          </cell>
          <cell r="J146" t="str">
            <v>low and middle</v>
          </cell>
          <cell r="K146" t="str">
            <v>both sexes</v>
          </cell>
          <cell r="L146" t="str">
            <v>1995-2000</v>
          </cell>
          <cell r="M146">
            <v>580.045</v>
          </cell>
          <cell r="N146">
            <v>208.044</v>
          </cell>
          <cell r="O146">
            <v>58.748</v>
          </cell>
          <cell r="P146">
            <v>65.616</v>
          </cell>
          <cell r="Q146">
            <v>56.726</v>
          </cell>
          <cell r="R146">
            <v>58.641000000000005</v>
          </cell>
          <cell r="S146">
            <v>52.89</v>
          </cell>
          <cell r="T146">
            <v>79.38</v>
          </cell>
        </row>
        <row r="147">
          <cell r="A147">
            <v>62</v>
          </cell>
          <cell r="B147">
            <v>694</v>
          </cell>
          <cell r="C147" t="str">
            <v>Sierra Leone</v>
          </cell>
          <cell r="D147">
            <v>0</v>
          </cell>
          <cell r="E147">
            <v>1</v>
          </cell>
          <cell r="F147" t="str">
            <v>Afro</v>
          </cell>
          <cell r="G147">
            <v>6</v>
          </cell>
          <cell r="H147" t="str">
            <v>ssa</v>
          </cell>
          <cell r="I147">
            <v>1</v>
          </cell>
          <cell r="J147" t="str">
            <v>low and middle</v>
          </cell>
          <cell r="K147" t="str">
            <v>both sexes</v>
          </cell>
          <cell r="L147" t="str">
            <v>1995-2000</v>
          </cell>
          <cell r="M147">
            <v>586.191</v>
          </cell>
          <cell r="N147">
            <v>286.763</v>
          </cell>
          <cell r="O147">
            <v>65.451</v>
          </cell>
          <cell r="P147">
            <v>51.794</v>
          </cell>
          <cell r="Q147">
            <v>55.142</v>
          </cell>
          <cell r="R147">
            <v>49.686</v>
          </cell>
          <cell r="S147">
            <v>35.255</v>
          </cell>
          <cell r="T147">
            <v>42.1</v>
          </cell>
        </row>
        <row r="148">
          <cell r="A148">
            <v>97</v>
          </cell>
          <cell r="B148">
            <v>702</v>
          </cell>
          <cell r="C148" t="str">
            <v>Singapore</v>
          </cell>
          <cell r="D148">
            <v>0</v>
          </cell>
          <cell r="E148">
            <v>6</v>
          </cell>
          <cell r="F148" t="str">
            <v>Wpro</v>
          </cell>
          <cell r="G148">
            <v>5</v>
          </cell>
          <cell r="H148" t="str">
            <v>oai</v>
          </cell>
          <cell r="I148">
            <v>4</v>
          </cell>
          <cell r="J148" t="str">
            <v>high</v>
          </cell>
          <cell r="K148" t="str">
            <v>both sexes</v>
          </cell>
          <cell r="L148" t="str">
            <v>1995-2000</v>
          </cell>
          <cell r="M148">
            <v>84.609</v>
          </cell>
          <cell r="N148">
            <v>1.626</v>
          </cell>
          <cell r="O148">
            <v>0.463</v>
          </cell>
          <cell r="P148">
            <v>1.8190000000000002</v>
          </cell>
          <cell r="Q148">
            <v>5.0440000000000005</v>
          </cell>
          <cell r="R148">
            <v>13.354</v>
          </cell>
          <cell r="S148">
            <v>17.97</v>
          </cell>
          <cell r="T148">
            <v>44.333000000000006</v>
          </cell>
        </row>
        <row r="149">
          <cell r="A149">
            <v>129</v>
          </cell>
          <cell r="B149">
            <v>703</v>
          </cell>
          <cell r="C149" t="str">
            <v>Slovakia</v>
          </cell>
          <cell r="D149">
            <v>0</v>
          </cell>
          <cell r="E149">
            <v>4</v>
          </cell>
          <cell r="F149" t="str">
            <v>Euro</v>
          </cell>
          <cell r="G149">
            <v>2</v>
          </cell>
          <cell r="H149" t="str">
            <v>fse</v>
          </cell>
          <cell r="I149">
            <v>1</v>
          </cell>
          <cell r="J149" t="str">
            <v>low and middle</v>
          </cell>
          <cell r="K149" t="str">
            <v>both sexes</v>
          </cell>
          <cell r="L149" t="str">
            <v>1995-2000</v>
          </cell>
          <cell r="M149">
            <v>258.512</v>
          </cell>
          <cell r="N149">
            <v>3.851</v>
          </cell>
          <cell r="O149">
            <v>0.8160000000000001</v>
          </cell>
          <cell r="P149">
            <v>3.894</v>
          </cell>
          <cell r="Q149">
            <v>11.628</v>
          </cell>
          <cell r="R149">
            <v>35.926</v>
          </cell>
          <cell r="S149">
            <v>49.733999999999995</v>
          </cell>
          <cell r="T149">
            <v>152.663</v>
          </cell>
        </row>
        <row r="150">
          <cell r="A150">
            <v>99</v>
          </cell>
          <cell r="B150">
            <v>704</v>
          </cell>
          <cell r="C150" t="str">
            <v>Viet Nam</v>
          </cell>
          <cell r="D150">
            <v>0</v>
          </cell>
          <cell r="E150">
            <v>6</v>
          </cell>
          <cell r="F150" t="str">
            <v>Wpro</v>
          </cell>
          <cell r="G150">
            <v>5</v>
          </cell>
          <cell r="H150" t="str">
            <v>oai</v>
          </cell>
          <cell r="I150">
            <v>1</v>
          </cell>
          <cell r="J150" t="str">
            <v>low and middle</v>
          </cell>
          <cell r="K150" t="str">
            <v>both sexes</v>
          </cell>
          <cell r="L150" t="str">
            <v>1995-2000</v>
          </cell>
          <cell r="M150">
            <v>2623.832</v>
          </cell>
          <cell r="N150">
            <v>503.679</v>
          </cell>
          <cell r="O150">
            <v>132.954</v>
          </cell>
          <cell r="P150">
            <v>194.276</v>
          </cell>
          <cell r="Q150">
            <v>208.773</v>
          </cell>
          <cell r="R150">
            <v>267.302</v>
          </cell>
          <cell r="S150">
            <v>380.46</v>
          </cell>
          <cell r="T150">
            <v>936.3879999999999</v>
          </cell>
        </row>
        <row r="151">
          <cell r="A151">
            <v>150</v>
          </cell>
          <cell r="B151">
            <v>705</v>
          </cell>
          <cell r="C151" t="str">
            <v>Slovenia</v>
          </cell>
          <cell r="D151">
            <v>0</v>
          </cell>
          <cell r="E151">
            <v>4</v>
          </cell>
          <cell r="F151" t="str">
            <v>Euro</v>
          </cell>
          <cell r="G151">
            <v>2</v>
          </cell>
          <cell r="H151" t="str">
            <v>fse</v>
          </cell>
          <cell r="I151">
            <v>1</v>
          </cell>
          <cell r="J151" t="str">
            <v>low and middle</v>
          </cell>
          <cell r="K151" t="str">
            <v>both sexes</v>
          </cell>
          <cell r="L151" t="str">
            <v>1995-2000</v>
          </cell>
          <cell r="M151">
            <v>101.302</v>
          </cell>
          <cell r="N151">
            <v>0.813</v>
          </cell>
          <cell r="O151">
            <v>0.22</v>
          </cell>
          <cell r="P151">
            <v>1.907</v>
          </cell>
          <cell r="Q151">
            <v>4.432</v>
          </cell>
          <cell r="R151">
            <v>12.744</v>
          </cell>
          <cell r="S151">
            <v>19.205</v>
          </cell>
          <cell r="T151">
            <v>61.98100000000001</v>
          </cell>
        </row>
        <row r="152">
          <cell r="A152">
            <v>19</v>
          </cell>
          <cell r="B152">
            <v>706</v>
          </cell>
          <cell r="C152" t="str">
            <v>Somalia</v>
          </cell>
          <cell r="D152">
            <v>0</v>
          </cell>
          <cell r="E152">
            <v>3</v>
          </cell>
          <cell r="F152" t="str">
            <v>Emro</v>
          </cell>
          <cell r="G152">
            <v>6</v>
          </cell>
          <cell r="H152" t="str">
            <v>ssa</v>
          </cell>
          <cell r="I152">
            <v>1</v>
          </cell>
          <cell r="J152" t="str">
            <v>low and middle</v>
          </cell>
          <cell r="K152" t="str">
            <v>both sexes</v>
          </cell>
          <cell r="L152" t="str">
            <v>1995-2000</v>
          </cell>
          <cell r="M152">
            <v>843.744</v>
          </cell>
          <cell r="N152">
            <v>476.068</v>
          </cell>
          <cell r="O152">
            <v>76.62</v>
          </cell>
          <cell r="P152">
            <v>73.04</v>
          </cell>
          <cell r="Q152">
            <v>59.521</v>
          </cell>
          <cell r="R152">
            <v>52.422</v>
          </cell>
          <cell r="S152">
            <v>42.48</v>
          </cell>
          <cell r="T152">
            <v>63.59299999999999</v>
          </cell>
        </row>
        <row r="153">
          <cell r="A153">
            <v>45</v>
          </cell>
          <cell r="B153">
            <v>710</v>
          </cell>
          <cell r="C153" t="str">
            <v>South Africa</v>
          </cell>
          <cell r="D153">
            <v>0</v>
          </cell>
          <cell r="E153">
            <v>1</v>
          </cell>
          <cell r="F153" t="str">
            <v>Afro</v>
          </cell>
          <cell r="G153">
            <v>6</v>
          </cell>
          <cell r="H153" t="str">
            <v>ssa</v>
          </cell>
          <cell r="I153">
            <v>1</v>
          </cell>
          <cell r="J153" t="str">
            <v>low and middle</v>
          </cell>
          <cell r="K153" t="str">
            <v>both sexes</v>
          </cell>
          <cell r="L153" t="str">
            <v>1995-2000</v>
          </cell>
          <cell r="M153">
            <v>2381.128</v>
          </cell>
          <cell r="N153">
            <v>459.942</v>
          </cell>
          <cell r="O153">
            <v>72.849</v>
          </cell>
          <cell r="P153">
            <v>204.62900000000002</v>
          </cell>
          <cell r="Q153">
            <v>436.14</v>
          </cell>
          <cell r="R153">
            <v>492.108</v>
          </cell>
          <cell r="S153">
            <v>321.015</v>
          </cell>
          <cell r="T153">
            <v>394.445</v>
          </cell>
        </row>
        <row r="154">
          <cell r="A154">
            <v>23</v>
          </cell>
          <cell r="B154">
            <v>716</v>
          </cell>
          <cell r="C154" t="str">
            <v>Zimbabwe</v>
          </cell>
          <cell r="D154">
            <v>0</v>
          </cell>
          <cell r="E154">
            <v>1</v>
          </cell>
          <cell r="F154" t="str">
            <v>Afro</v>
          </cell>
          <cell r="G154">
            <v>6</v>
          </cell>
          <cell r="H154" t="str">
            <v>ssa</v>
          </cell>
          <cell r="I154">
            <v>1</v>
          </cell>
          <cell r="J154" t="str">
            <v>low and middle</v>
          </cell>
          <cell r="K154" t="str">
            <v>both sexes</v>
          </cell>
          <cell r="L154" t="str">
            <v>1995-2000</v>
          </cell>
          <cell r="M154">
            <v>978.396</v>
          </cell>
          <cell r="N154">
            <v>212.025</v>
          </cell>
          <cell r="O154">
            <v>51.164</v>
          </cell>
          <cell r="P154">
            <v>118.902</v>
          </cell>
          <cell r="Q154">
            <v>243.444</v>
          </cell>
          <cell r="R154">
            <v>177.92399999999998</v>
          </cell>
          <cell r="S154">
            <v>74.701</v>
          </cell>
          <cell r="T154">
            <v>100.236</v>
          </cell>
        </row>
        <row r="155">
          <cell r="A155">
            <v>151</v>
          </cell>
          <cell r="B155">
            <v>724</v>
          </cell>
          <cell r="C155" t="str">
            <v>Spain</v>
          </cell>
          <cell r="D155">
            <v>0</v>
          </cell>
          <cell r="E155">
            <v>4</v>
          </cell>
          <cell r="F155" t="str">
            <v>Euro</v>
          </cell>
          <cell r="G155">
            <v>1</v>
          </cell>
          <cell r="H155" t="str">
            <v>eme</v>
          </cell>
          <cell r="I155">
            <v>4</v>
          </cell>
          <cell r="J155" t="str">
            <v>high</v>
          </cell>
          <cell r="K155" t="str">
            <v>both sexes</v>
          </cell>
          <cell r="L155" t="str">
            <v>1995-2000</v>
          </cell>
          <cell r="M155">
            <v>1850.025</v>
          </cell>
          <cell r="N155">
            <v>14.78</v>
          </cell>
          <cell r="O155">
            <v>4.109</v>
          </cell>
          <cell r="P155">
            <v>37.197</v>
          </cell>
          <cell r="Q155">
            <v>55.689</v>
          </cell>
          <cell r="R155">
            <v>144.095</v>
          </cell>
          <cell r="S155">
            <v>265.913</v>
          </cell>
          <cell r="T155">
            <v>1328.242</v>
          </cell>
        </row>
        <row r="156">
          <cell r="A156">
            <v>40</v>
          </cell>
          <cell r="B156">
            <v>732</v>
          </cell>
          <cell r="C156" t="str">
            <v>Western Sahara</v>
          </cell>
          <cell r="G156">
            <v>8</v>
          </cell>
          <cell r="H156" t="str">
            <v>mec</v>
          </cell>
          <cell r="K156" t="str">
            <v>both sexes</v>
          </cell>
          <cell r="L156" t="str">
            <v>1995-2000</v>
          </cell>
          <cell r="M156">
            <v>11.623</v>
          </cell>
          <cell r="N156">
            <v>3.767</v>
          </cell>
          <cell r="O156">
            <v>0.494</v>
          </cell>
          <cell r="P156">
            <v>1.062</v>
          </cell>
          <cell r="Q156">
            <v>1.057</v>
          </cell>
          <cell r="R156">
            <v>1.445</v>
          </cell>
          <cell r="S156">
            <v>1.41</v>
          </cell>
          <cell r="T156">
            <v>2.3880000000000003</v>
          </cell>
        </row>
        <row r="157">
          <cell r="A157">
            <v>38</v>
          </cell>
          <cell r="B157">
            <v>736</v>
          </cell>
          <cell r="C157" t="str">
            <v>Sudan</v>
          </cell>
          <cell r="D157">
            <v>0</v>
          </cell>
          <cell r="E157">
            <v>3</v>
          </cell>
          <cell r="F157" t="str">
            <v>Emro</v>
          </cell>
          <cell r="G157">
            <v>6</v>
          </cell>
          <cell r="H157" t="str">
            <v>ssa</v>
          </cell>
          <cell r="I157">
            <v>1</v>
          </cell>
          <cell r="J157" t="str">
            <v>low and middle</v>
          </cell>
          <cell r="K157" t="str">
            <v>both sexes</v>
          </cell>
          <cell r="L157" t="str">
            <v>1995-2000</v>
          </cell>
          <cell r="M157">
            <v>1619.815</v>
          </cell>
          <cell r="N157">
            <v>541.653</v>
          </cell>
          <cell r="O157">
            <v>157.335</v>
          </cell>
          <cell r="P157">
            <v>194.187</v>
          </cell>
          <cell r="Q157">
            <v>176.709</v>
          </cell>
          <cell r="R157">
            <v>180.002</v>
          </cell>
          <cell r="S157">
            <v>150.172</v>
          </cell>
          <cell r="T157">
            <v>219.757</v>
          </cell>
        </row>
        <row r="158">
          <cell r="A158">
            <v>194</v>
          </cell>
          <cell r="B158">
            <v>740</v>
          </cell>
          <cell r="C158" t="str">
            <v>Suriname</v>
          </cell>
          <cell r="D158">
            <v>0</v>
          </cell>
          <cell r="E158">
            <v>2</v>
          </cell>
          <cell r="F158" t="str">
            <v>Amro</v>
          </cell>
          <cell r="G158">
            <v>7</v>
          </cell>
          <cell r="H158" t="str">
            <v>lac</v>
          </cell>
          <cell r="I158">
            <v>1</v>
          </cell>
          <cell r="J158" t="str">
            <v>low and middle</v>
          </cell>
          <cell r="K158" t="str">
            <v>both sexes</v>
          </cell>
          <cell r="L158" t="str">
            <v>1995-2000</v>
          </cell>
          <cell r="M158">
            <v>12.397</v>
          </cell>
          <cell r="N158">
            <v>1.408</v>
          </cell>
          <cell r="O158">
            <v>0.175</v>
          </cell>
          <cell r="P158">
            <v>0.679</v>
          </cell>
          <cell r="Q158">
            <v>1.0090000000000001</v>
          </cell>
          <cell r="R158">
            <v>1.516</v>
          </cell>
          <cell r="S158">
            <v>2.495</v>
          </cell>
          <cell r="T158">
            <v>5.115</v>
          </cell>
        </row>
        <row r="159">
          <cell r="A159">
            <v>46</v>
          </cell>
          <cell r="B159">
            <v>748</v>
          </cell>
          <cell r="C159" t="str">
            <v>Swaziland</v>
          </cell>
          <cell r="D159">
            <v>0</v>
          </cell>
          <cell r="E159">
            <v>1</v>
          </cell>
          <cell r="F159" t="str">
            <v>Afro</v>
          </cell>
          <cell r="G159">
            <v>6</v>
          </cell>
          <cell r="H159" t="str">
            <v>ssa</v>
          </cell>
          <cell r="I159">
            <v>1</v>
          </cell>
          <cell r="J159" t="str">
            <v>low and middle</v>
          </cell>
          <cell r="K159" t="str">
            <v>both sexes</v>
          </cell>
          <cell r="L159" t="str">
            <v>1995-2000</v>
          </cell>
          <cell r="M159">
            <v>43.313</v>
          </cell>
          <cell r="N159">
            <v>17.967</v>
          </cell>
          <cell r="O159">
            <v>3.29</v>
          </cell>
          <cell r="P159">
            <v>4.64</v>
          </cell>
          <cell r="Q159">
            <v>3.614</v>
          </cell>
          <cell r="R159">
            <v>3.704</v>
          </cell>
          <cell r="S159">
            <v>3.278</v>
          </cell>
          <cell r="T159">
            <v>6.82</v>
          </cell>
        </row>
        <row r="160">
          <cell r="A160">
            <v>140</v>
          </cell>
          <cell r="B160">
            <v>752</v>
          </cell>
          <cell r="C160" t="str">
            <v>Sweden</v>
          </cell>
          <cell r="D160">
            <v>0</v>
          </cell>
          <cell r="E160">
            <v>4</v>
          </cell>
          <cell r="F160" t="str">
            <v>Euro</v>
          </cell>
          <cell r="G160">
            <v>1</v>
          </cell>
          <cell r="H160" t="str">
            <v>eme</v>
          </cell>
          <cell r="I160">
            <v>4</v>
          </cell>
          <cell r="J160" t="str">
            <v>high</v>
          </cell>
          <cell r="K160" t="str">
            <v>both sexes</v>
          </cell>
          <cell r="L160" t="str">
            <v>1995-2000</v>
          </cell>
          <cell r="M160">
            <v>493.371</v>
          </cell>
          <cell r="N160">
            <v>3.002</v>
          </cell>
          <cell r="O160">
            <v>0.6739999999999999</v>
          </cell>
          <cell r="P160">
            <v>3.919</v>
          </cell>
          <cell r="Q160">
            <v>9.606</v>
          </cell>
          <cell r="R160">
            <v>34.765</v>
          </cell>
          <cell r="S160">
            <v>54.628</v>
          </cell>
          <cell r="T160">
            <v>386.777</v>
          </cell>
        </row>
        <row r="161">
          <cell r="A161">
            <v>161</v>
          </cell>
          <cell r="B161">
            <v>756</v>
          </cell>
          <cell r="C161" t="str">
            <v>Switzerland</v>
          </cell>
          <cell r="D161">
            <v>0</v>
          </cell>
          <cell r="E161">
            <v>4</v>
          </cell>
          <cell r="F161" t="str">
            <v>Euro</v>
          </cell>
          <cell r="G161">
            <v>1</v>
          </cell>
          <cell r="H161" t="str">
            <v>eme</v>
          </cell>
          <cell r="I161">
            <v>4</v>
          </cell>
          <cell r="J161" t="str">
            <v>high</v>
          </cell>
          <cell r="K161" t="str">
            <v>both sexes</v>
          </cell>
          <cell r="L161" t="str">
            <v>1995-2000</v>
          </cell>
          <cell r="M161">
            <v>318.229</v>
          </cell>
          <cell r="N161">
            <v>3.559</v>
          </cell>
          <cell r="O161">
            <v>0.998</v>
          </cell>
          <cell r="P161">
            <v>5.679</v>
          </cell>
          <cell r="Q161">
            <v>11.849</v>
          </cell>
          <cell r="R161">
            <v>26.677</v>
          </cell>
          <cell r="S161">
            <v>38.661</v>
          </cell>
          <cell r="T161">
            <v>230.80599999999998</v>
          </cell>
        </row>
        <row r="162">
          <cell r="A162">
            <v>115</v>
          </cell>
          <cell r="B162">
            <v>760</v>
          </cell>
          <cell r="C162" t="str">
            <v>Syrian Arab Republic</v>
          </cell>
          <cell r="D162">
            <v>0</v>
          </cell>
          <cell r="E162">
            <v>3</v>
          </cell>
          <cell r="F162" t="str">
            <v>Emro</v>
          </cell>
          <cell r="G162">
            <v>8</v>
          </cell>
          <cell r="H162" t="str">
            <v>mec</v>
          </cell>
          <cell r="I162">
            <v>1</v>
          </cell>
          <cell r="J162" t="str">
            <v>low and middle</v>
          </cell>
          <cell r="K162" t="str">
            <v>both sexes</v>
          </cell>
          <cell r="L162" t="str">
            <v>1995-2000</v>
          </cell>
          <cell r="M162">
            <v>368.704</v>
          </cell>
          <cell r="N162">
            <v>93.822</v>
          </cell>
          <cell r="O162">
            <v>13.189</v>
          </cell>
          <cell r="P162">
            <v>28.991999999999997</v>
          </cell>
          <cell r="Q162">
            <v>28.731</v>
          </cell>
          <cell r="R162">
            <v>41.563</v>
          </cell>
          <cell r="S162">
            <v>54.094</v>
          </cell>
          <cell r="T162">
            <v>108.313</v>
          </cell>
        </row>
        <row r="163">
          <cell r="A163">
            <v>85</v>
          </cell>
          <cell r="B163">
            <v>762</v>
          </cell>
          <cell r="C163" t="str">
            <v>Tajikistan</v>
          </cell>
          <cell r="D163">
            <v>0</v>
          </cell>
          <cell r="E163">
            <v>4</v>
          </cell>
          <cell r="F163" t="str">
            <v>Euro</v>
          </cell>
          <cell r="G163">
            <v>8</v>
          </cell>
          <cell r="H163" t="str">
            <v>mec</v>
          </cell>
          <cell r="I163">
            <v>1</v>
          </cell>
          <cell r="J163" t="str">
            <v>low and middle</v>
          </cell>
          <cell r="K163" t="str">
            <v>both sexes</v>
          </cell>
          <cell r="L163" t="str">
            <v>1995-2000</v>
          </cell>
          <cell r="M163">
            <v>205.325</v>
          </cell>
          <cell r="N163">
            <v>74.106</v>
          </cell>
          <cell r="O163">
            <v>6.534000000000001</v>
          </cell>
          <cell r="P163">
            <v>9.404</v>
          </cell>
          <cell r="Q163">
            <v>15.306</v>
          </cell>
          <cell r="R163">
            <v>19.27</v>
          </cell>
          <cell r="S163">
            <v>26.887</v>
          </cell>
          <cell r="T163">
            <v>53.818</v>
          </cell>
        </row>
        <row r="164">
          <cell r="A164">
            <v>98</v>
          </cell>
          <cell r="B164">
            <v>764</v>
          </cell>
          <cell r="C164" t="str">
            <v>Thailand</v>
          </cell>
          <cell r="D164">
            <v>0</v>
          </cell>
          <cell r="E164">
            <v>5</v>
          </cell>
          <cell r="F164" t="str">
            <v>Searo</v>
          </cell>
          <cell r="G164">
            <v>5</v>
          </cell>
          <cell r="H164" t="str">
            <v>oai</v>
          </cell>
          <cell r="I164">
            <v>1</v>
          </cell>
          <cell r="J164" t="str">
            <v>low and middle</v>
          </cell>
          <cell r="K164" t="str">
            <v>both sexes</v>
          </cell>
          <cell r="L164" t="str">
            <v>1995-2000</v>
          </cell>
          <cell r="M164">
            <v>2007.727</v>
          </cell>
          <cell r="N164">
            <v>181.24</v>
          </cell>
          <cell r="O164">
            <v>50.99</v>
          </cell>
          <cell r="P164">
            <v>156.414</v>
          </cell>
          <cell r="Q164">
            <v>307.09799999999996</v>
          </cell>
          <cell r="R164">
            <v>369.656</v>
          </cell>
          <cell r="S164">
            <v>292.847</v>
          </cell>
          <cell r="T164">
            <v>649.4820000000001</v>
          </cell>
        </row>
        <row r="165">
          <cell r="A165">
            <v>63</v>
          </cell>
          <cell r="B165">
            <v>768</v>
          </cell>
          <cell r="C165" t="str">
            <v>Togo</v>
          </cell>
          <cell r="D165">
            <v>0</v>
          </cell>
          <cell r="E165">
            <v>1</v>
          </cell>
          <cell r="F165" t="str">
            <v>Afro</v>
          </cell>
          <cell r="G165">
            <v>6</v>
          </cell>
          <cell r="H165" t="str">
            <v>ssa</v>
          </cell>
          <cell r="I165">
            <v>1</v>
          </cell>
          <cell r="J165" t="str">
            <v>low and middle</v>
          </cell>
          <cell r="K165" t="str">
            <v>both sexes</v>
          </cell>
          <cell r="L165" t="str">
            <v>1995-2000</v>
          </cell>
          <cell r="M165">
            <v>334.835</v>
          </cell>
          <cell r="N165">
            <v>119.37</v>
          </cell>
          <cell r="O165">
            <v>28.497</v>
          </cell>
          <cell r="P165">
            <v>32.887</v>
          </cell>
          <cell r="Q165">
            <v>49.075</v>
          </cell>
          <cell r="R165">
            <v>42.24</v>
          </cell>
          <cell r="S165">
            <v>24.735999999999997</v>
          </cell>
          <cell r="T165">
            <v>38.03</v>
          </cell>
        </row>
        <row r="166">
          <cell r="A166">
            <v>174</v>
          </cell>
          <cell r="B166">
            <v>780</v>
          </cell>
          <cell r="C166" t="str">
            <v>Trinidad and Tobago</v>
          </cell>
          <cell r="D166">
            <v>0</v>
          </cell>
          <cell r="E166">
            <v>2</v>
          </cell>
          <cell r="F166" t="str">
            <v>Amro</v>
          </cell>
          <cell r="G166">
            <v>7</v>
          </cell>
          <cell r="H166" t="str">
            <v>lac</v>
          </cell>
          <cell r="I166">
            <v>1</v>
          </cell>
          <cell r="J166" t="str">
            <v>low and middle</v>
          </cell>
          <cell r="K166" t="str">
            <v>both sexes</v>
          </cell>
          <cell r="L166" t="str">
            <v>1995-2000</v>
          </cell>
          <cell r="M166">
            <v>37.737</v>
          </cell>
          <cell r="N166">
            <v>1.482</v>
          </cell>
          <cell r="O166">
            <v>0.264</v>
          </cell>
          <cell r="P166">
            <v>1.2530000000000001</v>
          </cell>
          <cell r="Q166">
            <v>2.192</v>
          </cell>
          <cell r="R166">
            <v>5.683999999999999</v>
          </cell>
          <cell r="S166">
            <v>6.4559999999999995</v>
          </cell>
          <cell r="T166">
            <v>20.406</v>
          </cell>
        </row>
        <row r="167">
          <cell r="A167">
            <v>117</v>
          </cell>
          <cell r="B167">
            <v>784</v>
          </cell>
          <cell r="C167" t="str">
            <v>United Arab Emirates</v>
          </cell>
          <cell r="D167">
            <v>0</v>
          </cell>
          <cell r="E167">
            <v>3</v>
          </cell>
          <cell r="F167" t="str">
            <v>Emro</v>
          </cell>
          <cell r="G167">
            <v>8</v>
          </cell>
          <cell r="H167" t="str">
            <v>mec</v>
          </cell>
          <cell r="I167">
            <v>4</v>
          </cell>
          <cell r="J167" t="str">
            <v>high</v>
          </cell>
          <cell r="K167" t="str">
            <v>both sexes</v>
          </cell>
          <cell r="L167" t="str">
            <v>1995-2000</v>
          </cell>
          <cell r="M167">
            <v>33.464</v>
          </cell>
          <cell r="N167">
            <v>4.29</v>
          </cell>
          <cell r="O167">
            <v>0.412</v>
          </cell>
          <cell r="P167">
            <v>0.637</v>
          </cell>
          <cell r="Q167">
            <v>2.838</v>
          </cell>
          <cell r="R167">
            <v>9.13</v>
          </cell>
          <cell r="S167">
            <v>7.005</v>
          </cell>
          <cell r="T167">
            <v>9.152000000000001</v>
          </cell>
        </row>
        <row r="168">
          <cell r="A168">
            <v>39</v>
          </cell>
          <cell r="B168">
            <v>788</v>
          </cell>
          <cell r="C168" t="str">
            <v>Tunisia</v>
          </cell>
          <cell r="D168">
            <v>0</v>
          </cell>
          <cell r="E168">
            <v>3</v>
          </cell>
          <cell r="F168" t="str">
            <v>Emro</v>
          </cell>
          <cell r="G168">
            <v>8</v>
          </cell>
          <cell r="H168" t="str">
            <v>mec</v>
          </cell>
          <cell r="I168">
            <v>1</v>
          </cell>
          <cell r="J168" t="str">
            <v>low and middle</v>
          </cell>
          <cell r="K168" t="str">
            <v>both sexes</v>
          </cell>
          <cell r="L168" t="str">
            <v>1995-2000</v>
          </cell>
          <cell r="M168">
            <v>311.714</v>
          </cell>
          <cell r="N168">
            <v>35.834</v>
          </cell>
          <cell r="O168">
            <v>5.675</v>
          </cell>
          <cell r="P168">
            <v>16.355</v>
          </cell>
          <cell r="Q168">
            <v>21.042</v>
          </cell>
          <cell r="R168">
            <v>35.826</v>
          </cell>
          <cell r="S168">
            <v>54.537000000000006</v>
          </cell>
          <cell r="T168">
            <v>142.445</v>
          </cell>
        </row>
        <row r="169">
          <cell r="A169">
            <v>116</v>
          </cell>
          <cell r="B169">
            <v>792</v>
          </cell>
          <cell r="C169" t="str">
            <v>Turkey</v>
          </cell>
          <cell r="D169">
            <v>0</v>
          </cell>
          <cell r="E169">
            <v>4</v>
          </cell>
          <cell r="F169" t="str">
            <v>Euro</v>
          </cell>
          <cell r="G169">
            <v>8</v>
          </cell>
          <cell r="H169" t="str">
            <v>mec</v>
          </cell>
          <cell r="I169">
            <v>1</v>
          </cell>
          <cell r="J169" t="str">
            <v>low and middle</v>
          </cell>
          <cell r="K169" t="str">
            <v>both sexes</v>
          </cell>
          <cell r="L169" t="str">
            <v>1995-2000</v>
          </cell>
          <cell r="M169">
            <v>2057.334</v>
          </cell>
          <cell r="N169">
            <v>428.966</v>
          </cell>
          <cell r="O169">
            <v>44.274</v>
          </cell>
          <cell r="P169">
            <v>94.193</v>
          </cell>
          <cell r="Q169">
            <v>123.83700000000002</v>
          </cell>
          <cell r="R169">
            <v>254.62099999999998</v>
          </cell>
          <cell r="S169">
            <v>357.24</v>
          </cell>
          <cell r="T169">
            <v>754.203</v>
          </cell>
        </row>
        <row r="170">
          <cell r="A170">
            <v>86</v>
          </cell>
          <cell r="B170">
            <v>795</v>
          </cell>
          <cell r="C170" t="str">
            <v>Turkmenistan</v>
          </cell>
          <cell r="D170">
            <v>0</v>
          </cell>
          <cell r="E170">
            <v>4</v>
          </cell>
          <cell r="F170" t="str">
            <v>Euro</v>
          </cell>
          <cell r="G170">
            <v>8</v>
          </cell>
          <cell r="H170" t="str">
            <v>mec</v>
          </cell>
          <cell r="I170">
            <v>1</v>
          </cell>
          <cell r="J170" t="str">
            <v>low and middle</v>
          </cell>
          <cell r="K170" t="str">
            <v>both sexes</v>
          </cell>
          <cell r="L170" t="str">
            <v>1995-2000</v>
          </cell>
          <cell r="M170">
            <v>154.657</v>
          </cell>
          <cell r="N170">
            <v>46.19</v>
          </cell>
          <cell r="O170">
            <v>4.083</v>
          </cell>
          <cell r="P170">
            <v>7.811</v>
          </cell>
          <cell r="Q170">
            <v>12.757</v>
          </cell>
          <cell r="R170">
            <v>18.364</v>
          </cell>
          <cell r="S170">
            <v>23.832</v>
          </cell>
          <cell r="T170">
            <v>41.62</v>
          </cell>
        </row>
        <row r="171">
          <cell r="A171">
            <v>20</v>
          </cell>
          <cell r="B171">
            <v>800</v>
          </cell>
          <cell r="C171" t="str">
            <v>Uganda</v>
          </cell>
          <cell r="D171">
            <v>0</v>
          </cell>
          <cell r="E171">
            <v>1</v>
          </cell>
          <cell r="F171" t="str">
            <v>Afro</v>
          </cell>
          <cell r="G171">
            <v>6</v>
          </cell>
          <cell r="H171" t="str">
            <v>ssa</v>
          </cell>
          <cell r="I171">
            <v>1</v>
          </cell>
          <cell r="J171" t="str">
            <v>low and middle</v>
          </cell>
          <cell r="K171" t="str">
            <v>both sexes</v>
          </cell>
          <cell r="L171" t="str">
            <v>1995-2000</v>
          </cell>
          <cell r="M171">
            <v>2203.68</v>
          </cell>
          <cell r="N171">
            <v>901.874</v>
          </cell>
          <cell r="O171">
            <v>202.147</v>
          </cell>
          <cell r="P171">
            <v>235.869</v>
          </cell>
          <cell r="Q171">
            <v>356.978</v>
          </cell>
          <cell r="R171">
            <v>250.981</v>
          </cell>
          <cell r="S171">
            <v>114.06899999999999</v>
          </cell>
          <cell r="T171">
            <v>141.76199999999997</v>
          </cell>
        </row>
        <row r="172">
          <cell r="A172">
            <v>130</v>
          </cell>
          <cell r="B172">
            <v>804</v>
          </cell>
          <cell r="C172" t="str">
            <v>Ukraine</v>
          </cell>
          <cell r="D172">
            <v>0</v>
          </cell>
          <cell r="E172">
            <v>4</v>
          </cell>
          <cell r="F172" t="str">
            <v>Euro</v>
          </cell>
          <cell r="G172">
            <v>2</v>
          </cell>
          <cell r="H172" t="str">
            <v>fse</v>
          </cell>
          <cell r="I172">
            <v>1</v>
          </cell>
          <cell r="J172" t="str">
            <v>low and middle</v>
          </cell>
          <cell r="K172" t="str">
            <v>both sexes</v>
          </cell>
          <cell r="L172" t="str">
            <v>1995-2000</v>
          </cell>
          <cell r="M172">
            <v>3562.884</v>
          </cell>
          <cell r="N172">
            <v>63.966</v>
          </cell>
          <cell r="O172">
            <v>17.818</v>
          </cell>
          <cell r="P172">
            <v>81.652</v>
          </cell>
          <cell r="Q172">
            <v>202.402</v>
          </cell>
          <cell r="R172">
            <v>512.851</v>
          </cell>
          <cell r="S172">
            <v>734.3679999999999</v>
          </cell>
          <cell r="T172">
            <v>1949.8269999999998</v>
          </cell>
        </row>
        <row r="173">
          <cell r="A173">
            <v>152</v>
          </cell>
          <cell r="B173">
            <v>807</v>
          </cell>
          <cell r="C173" t="str">
            <v>TFYR Macedonia</v>
          </cell>
          <cell r="D173">
            <v>0</v>
          </cell>
          <cell r="E173">
            <v>4</v>
          </cell>
          <cell r="F173" t="str">
            <v>Euro</v>
          </cell>
          <cell r="G173">
            <v>2</v>
          </cell>
          <cell r="H173" t="str">
            <v>fse</v>
          </cell>
          <cell r="I173">
            <v>1</v>
          </cell>
          <cell r="J173" t="str">
            <v>low and middle</v>
          </cell>
          <cell r="K173" t="str">
            <v>both sexes</v>
          </cell>
          <cell r="L173" t="str">
            <v>1995-2000</v>
          </cell>
          <cell r="M173">
            <v>77.055</v>
          </cell>
          <cell r="N173">
            <v>4.129</v>
          </cell>
          <cell r="O173">
            <v>0.46299999999999997</v>
          </cell>
          <cell r="P173">
            <v>1.46</v>
          </cell>
          <cell r="Q173">
            <v>3.064</v>
          </cell>
          <cell r="R173">
            <v>9.411000000000001</v>
          </cell>
          <cell r="S173">
            <v>16.021</v>
          </cell>
          <cell r="T173">
            <v>42.507</v>
          </cell>
        </row>
        <row r="174">
          <cell r="A174">
            <v>35</v>
          </cell>
          <cell r="B174">
            <v>818</v>
          </cell>
          <cell r="C174" t="str">
            <v>Egypt</v>
          </cell>
          <cell r="D174">
            <v>0</v>
          </cell>
          <cell r="E174">
            <v>3</v>
          </cell>
          <cell r="F174" t="str">
            <v>Emro</v>
          </cell>
          <cell r="G174">
            <v>8</v>
          </cell>
          <cell r="H174" t="str">
            <v>mec</v>
          </cell>
          <cell r="I174">
            <v>1</v>
          </cell>
          <cell r="J174" t="str">
            <v>low and middle</v>
          </cell>
          <cell r="K174" t="str">
            <v>both sexes</v>
          </cell>
          <cell r="L174" t="str">
            <v>1995-2000</v>
          </cell>
          <cell r="M174">
            <v>2219.347</v>
          </cell>
          <cell r="N174">
            <v>555.517</v>
          </cell>
          <cell r="O174">
            <v>59.58</v>
          </cell>
          <cell r="P174">
            <v>88.505</v>
          </cell>
          <cell r="Q174">
            <v>143.063</v>
          </cell>
          <cell r="R174">
            <v>281.606</v>
          </cell>
          <cell r="S174">
            <v>386.805</v>
          </cell>
          <cell r="T174">
            <v>704.271</v>
          </cell>
        </row>
        <row r="175">
          <cell r="A175">
            <v>141</v>
          </cell>
          <cell r="B175">
            <v>826</v>
          </cell>
          <cell r="C175" t="str">
            <v>United Kingdom</v>
          </cell>
          <cell r="D175">
            <v>0</v>
          </cell>
          <cell r="E175">
            <v>4</v>
          </cell>
          <cell r="F175" t="str">
            <v>Euro</v>
          </cell>
          <cell r="G175">
            <v>1</v>
          </cell>
          <cell r="H175" t="str">
            <v>eme</v>
          </cell>
          <cell r="I175">
            <v>4</v>
          </cell>
          <cell r="J175" t="str">
            <v>high</v>
          </cell>
          <cell r="K175" t="str">
            <v>both sexes</v>
          </cell>
          <cell r="L175" t="str">
            <v>1995-2000</v>
          </cell>
          <cell r="M175">
            <v>3160.996</v>
          </cell>
          <cell r="N175">
            <v>29.122</v>
          </cell>
          <cell r="O175">
            <v>5.566</v>
          </cell>
          <cell r="P175">
            <v>28.831000000000003</v>
          </cell>
          <cell r="Q175">
            <v>65.11</v>
          </cell>
          <cell r="R175">
            <v>246.745</v>
          </cell>
          <cell r="S175">
            <v>473.654</v>
          </cell>
          <cell r="T175">
            <v>2311.9680000000003</v>
          </cell>
        </row>
        <row r="176">
          <cell r="A176">
            <v>21</v>
          </cell>
          <cell r="B176">
            <v>834</v>
          </cell>
          <cell r="C176" t="str">
            <v>United Rep. of Tanzania</v>
          </cell>
          <cell r="D176">
            <v>0</v>
          </cell>
          <cell r="E176">
            <v>1</v>
          </cell>
          <cell r="F176" t="str">
            <v>Afro</v>
          </cell>
          <cell r="G176">
            <v>6</v>
          </cell>
          <cell r="H176" t="str">
            <v>ssa</v>
          </cell>
          <cell r="I176">
            <v>1</v>
          </cell>
          <cell r="J176" t="str">
            <v>low and middle</v>
          </cell>
          <cell r="K176" t="str">
            <v>both sexes</v>
          </cell>
          <cell r="L176" t="str">
            <v>1995-2000</v>
          </cell>
          <cell r="M176">
            <v>2426.631</v>
          </cell>
          <cell r="N176">
            <v>864.121</v>
          </cell>
          <cell r="O176">
            <v>214.034</v>
          </cell>
          <cell r="P176">
            <v>259.929</v>
          </cell>
          <cell r="Q176">
            <v>382.828</v>
          </cell>
          <cell r="R176">
            <v>318.615</v>
          </cell>
          <cell r="S176">
            <v>165.812</v>
          </cell>
          <cell r="T176">
            <v>221.29200000000003</v>
          </cell>
        </row>
        <row r="177">
          <cell r="A177">
            <v>199</v>
          </cell>
          <cell r="B177">
            <v>840</v>
          </cell>
          <cell r="C177" t="str">
            <v>United States of America</v>
          </cell>
          <cell r="D177">
            <v>0</v>
          </cell>
          <cell r="E177">
            <v>2</v>
          </cell>
          <cell r="F177" t="str">
            <v>Amro</v>
          </cell>
          <cell r="G177">
            <v>1</v>
          </cell>
          <cell r="H177" t="str">
            <v>eme</v>
          </cell>
          <cell r="I177">
            <v>4</v>
          </cell>
          <cell r="J177" t="str">
            <v>high</v>
          </cell>
          <cell r="K177" t="str">
            <v>both sexes</v>
          </cell>
          <cell r="L177" t="str">
            <v>1995-2000</v>
          </cell>
          <cell r="M177">
            <v>11562.738</v>
          </cell>
          <cell r="N177">
            <v>166.538</v>
          </cell>
          <cell r="O177">
            <v>39.142</v>
          </cell>
          <cell r="P177">
            <v>245.99200000000002</v>
          </cell>
          <cell r="Q177">
            <v>602.138</v>
          </cell>
          <cell r="R177">
            <v>1230.632</v>
          </cell>
          <cell r="S177">
            <v>1629.5430000000001</v>
          </cell>
          <cell r="T177">
            <v>7648.753</v>
          </cell>
        </row>
        <row r="178">
          <cell r="A178">
            <v>49</v>
          </cell>
          <cell r="B178">
            <v>854</v>
          </cell>
          <cell r="C178" t="str">
            <v>Burkina Faso</v>
          </cell>
          <cell r="D178">
            <v>0</v>
          </cell>
          <cell r="E178">
            <v>1</v>
          </cell>
          <cell r="F178" t="str">
            <v>Afro</v>
          </cell>
          <cell r="G178">
            <v>6</v>
          </cell>
          <cell r="H178" t="str">
            <v>ssa</v>
          </cell>
          <cell r="I178">
            <v>1</v>
          </cell>
          <cell r="J178" t="str">
            <v>low and middle</v>
          </cell>
          <cell r="K178" t="str">
            <v>both sexes</v>
          </cell>
          <cell r="L178" t="str">
            <v>1995-2000</v>
          </cell>
          <cell r="M178">
            <v>1038.697</v>
          </cell>
          <cell r="N178">
            <v>445.126</v>
          </cell>
          <cell r="O178">
            <v>101.96</v>
          </cell>
          <cell r="P178">
            <v>100.96799999999999</v>
          </cell>
          <cell r="Q178">
            <v>128.199</v>
          </cell>
          <cell r="R178">
            <v>110.178</v>
          </cell>
          <cell r="S178">
            <v>65.118</v>
          </cell>
          <cell r="T178">
            <v>87.148</v>
          </cell>
        </row>
        <row r="179">
          <cell r="A179">
            <v>195</v>
          </cell>
          <cell r="B179">
            <v>858</v>
          </cell>
          <cell r="C179" t="str">
            <v>Uruguay</v>
          </cell>
          <cell r="D179">
            <v>0</v>
          </cell>
          <cell r="E179">
            <v>2</v>
          </cell>
          <cell r="F179" t="str">
            <v>Amro</v>
          </cell>
          <cell r="G179">
            <v>7</v>
          </cell>
          <cell r="H179" t="str">
            <v>lac</v>
          </cell>
          <cell r="I179">
            <v>1</v>
          </cell>
          <cell r="J179" t="str">
            <v>low and middle</v>
          </cell>
          <cell r="K179" t="str">
            <v>both sexes</v>
          </cell>
          <cell r="L179" t="str">
            <v>1995-2000</v>
          </cell>
          <cell r="M179">
            <v>154.345</v>
          </cell>
          <cell r="N179">
            <v>5.851</v>
          </cell>
          <cell r="O179">
            <v>0.804</v>
          </cell>
          <cell r="P179">
            <v>3.4530000000000003</v>
          </cell>
          <cell r="Q179">
            <v>5.758</v>
          </cell>
          <cell r="R179">
            <v>16.876</v>
          </cell>
          <cell r="S179">
            <v>27.458</v>
          </cell>
          <cell r="T179">
            <v>94.145</v>
          </cell>
        </row>
        <row r="180">
          <cell r="A180">
            <v>87</v>
          </cell>
          <cell r="B180">
            <v>860</v>
          </cell>
          <cell r="C180" t="str">
            <v>Uzbekistan</v>
          </cell>
          <cell r="D180">
            <v>0</v>
          </cell>
          <cell r="E180">
            <v>4</v>
          </cell>
          <cell r="F180" t="str">
            <v>Euro</v>
          </cell>
          <cell r="G180">
            <v>8</v>
          </cell>
          <cell r="H180" t="str">
            <v>mec</v>
          </cell>
          <cell r="I180">
            <v>1</v>
          </cell>
          <cell r="J180" t="str">
            <v>low and middle</v>
          </cell>
          <cell r="K180" t="str">
            <v>both sexes</v>
          </cell>
          <cell r="L180" t="str">
            <v>1995-2000</v>
          </cell>
          <cell r="M180">
            <v>773.666</v>
          </cell>
          <cell r="N180">
            <v>203.016</v>
          </cell>
          <cell r="O180">
            <v>20.398000000000003</v>
          </cell>
          <cell r="P180">
            <v>40.006</v>
          </cell>
          <cell r="Q180">
            <v>66.963</v>
          </cell>
          <cell r="R180">
            <v>91.19</v>
          </cell>
          <cell r="S180">
            <v>117.092</v>
          </cell>
          <cell r="T180">
            <v>235.00100000000003</v>
          </cell>
        </row>
        <row r="181">
          <cell r="A181">
            <v>196</v>
          </cell>
          <cell r="B181">
            <v>862</v>
          </cell>
          <cell r="C181" t="str">
            <v>Venezuela</v>
          </cell>
          <cell r="D181">
            <v>0</v>
          </cell>
          <cell r="E181">
            <v>2</v>
          </cell>
          <cell r="F181" t="str">
            <v>Amro</v>
          </cell>
          <cell r="G181">
            <v>7</v>
          </cell>
          <cell r="H181" t="str">
            <v>lac</v>
          </cell>
          <cell r="I181">
            <v>1</v>
          </cell>
          <cell r="J181" t="str">
            <v>low and middle</v>
          </cell>
          <cell r="K181" t="str">
            <v>both sexes</v>
          </cell>
          <cell r="L181" t="str">
            <v>1995-2000</v>
          </cell>
          <cell r="M181">
            <v>535.661</v>
          </cell>
          <cell r="N181">
            <v>71.962</v>
          </cell>
          <cell r="O181">
            <v>11.492999999999999</v>
          </cell>
          <cell r="P181">
            <v>38.381</v>
          </cell>
          <cell r="Q181">
            <v>49.116</v>
          </cell>
          <cell r="R181">
            <v>81.652</v>
          </cell>
          <cell r="S181">
            <v>82.09700000000001</v>
          </cell>
          <cell r="T181">
            <v>200.96</v>
          </cell>
        </row>
        <row r="182">
          <cell r="A182">
            <v>214</v>
          </cell>
          <cell r="B182">
            <v>882</v>
          </cell>
          <cell r="C182" t="str">
            <v>Samoa</v>
          </cell>
          <cell r="D182">
            <v>0</v>
          </cell>
          <cell r="E182">
            <v>6</v>
          </cell>
          <cell r="F182" t="str">
            <v>Wpro</v>
          </cell>
          <cell r="G182">
            <v>5</v>
          </cell>
          <cell r="H182" t="str">
            <v>oai</v>
          </cell>
          <cell r="I182">
            <v>1</v>
          </cell>
          <cell r="J182" t="str">
            <v>low and middle</v>
          </cell>
          <cell r="K182" t="str">
            <v>both sexes</v>
          </cell>
          <cell r="L182" t="str">
            <v>1995-2000</v>
          </cell>
          <cell r="M182">
            <v>4.312</v>
          </cell>
          <cell r="N182">
            <v>0.665</v>
          </cell>
          <cell r="O182">
            <v>0.068</v>
          </cell>
          <cell r="P182">
            <v>0.193</v>
          </cell>
          <cell r="Q182">
            <v>0.24700000000000003</v>
          </cell>
          <cell r="R182">
            <v>0.575</v>
          </cell>
          <cell r="S182">
            <v>0.852</v>
          </cell>
          <cell r="T182">
            <v>1.712</v>
          </cell>
        </row>
        <row r="183">
          <cell r="A183">
            <v>118</v>
          </cell>
          <cell r="B183">
            <v>887</v>
          </cell>
          <cell r="C183" t="str">
            <v>Yemen</v>
          </cell>
          <cell r="D183">
            <v>0</v>
          </cell>
          <cell r="E183">
            <v>3</v>
          </cell>
          <cell r="F183" t="str">
            <v>Emro</v>
          </cell>
          <cell r="G183">
            <v>8</v>
          </cell>
          <cell r="H183" t="str">
            <v>mec</v>
          </cell>
          <cell r="I183">
            <v>1</v>
          </cell>
          <cell r="J183" t="str">
            <v>low and middle</v>
          </cell>
          <cell r="K183" t="str">
            <v>both sexes</v>
          </cell>
          <cell r="L183" t="str">
            <v>1995-2000</v>
          </cell>
          <cell r="M183">
            <v>864.005</v>
          </cell>
          <cell r="N183">
            <v>435.839</v>
          </cell>
          <cell r="O183">
            <v>46.686</v>
          </cell>
          <cell r="P183">
            <v>78.208</v>
          </cell>
          <cell r="Q183">
            <v>65.154</v>
          </cell>
          <cell r="R183">
            <v>67.047</v>
          </cell>
          <cell r="S183">
            <v>67.156</v>
          </cell>
          <cell r="T183">
            <v>103.915</v>
          </cell>
        </row>
        <row r="184">
          <cell r="A184">
            <v>153</v>
          </cell>
          <cell r="B184">
            <v>891</v>
          </cell>
          <cell r="C184" t="str">
            <v>Yugoslavia</v>
          </cell>
          <cell r="D184">
            <v>0</v>
          </cell>
          <cell r="E184">
            <v>4</v>
          </cell>
          <cell r="F184" t="str">
            <v>Euro</v>
          </cell>
          <cell r="G184">
            <v>2</v>
          </cell>
          <cell r="H184" t="str">
            <v>fse</v>
          </cell>
          <cell r="I184">
            <v>1</v>
          </cell>
          <cell r="J184" t="str">
            <v>low and middle</v>
          </cell>
          <cell r="K184" t="str">
            <v>both sexes</v>
          </cell>
          <cell r="L184" t="str">
            <v>1995-2000</v>
          </cell>
          <cell r="M184">
            <v>510.365</v>
          </cell>
          <cell r="N184">
            <v>17.783</v>
          </cell>
          <cell r="O184">
            <v>1.865</v>
          </cell>
          <cell r="P184">
            <v>6.773</v>
          </cell>
          <cell r="Q184">
            <v>16.542</v>
          </cell>
          <cell r="R184">
            <v>56.697</v>
          </cell>
          <cell r="S184">
            <v>112.197</v>
          </cell>
          <cell r="T184">
            <v>298.508</v>
          </cell>
        </row>
        <row r="185">
          <cell r="A185">
            <v>22</v>
          </cell>
          <cell r="B185">
            <v>894</v>
          </cell>
          <cell r="C185" t="str">
            <v>Zambia</v>
          </cell>
          <cell r="D185">
            <v>0</v>
          </cell>
          <cell r="E185">
            <v>1</v>
          </cell>
          <cell r="F185" t="str">
            <v>Afro</v>
          </cell>
          <cell r="G185">
            <v>6</v>
          </cell>
          <cell r="H185" t="str">
            <v>ssa</v>
          </cell>
          <cell r="I185">
            <v>1</v>
          </cell>
          <cell r="J185" t="str">
            <v>low and middle</v>
          </cell>
          <cell r="K185" t="str">
            <v>both sexes</v>
          </cell>
          <cell r="L185" t="str">
            <v>1995-2000</v>
          </cell>
          <cell r="M185">
            <v>870.504</v>
          </cell>
          <cell r="N185">
            <v>271.416</v>
          </cell>
          <cell r="O185">
            <v>64.881</v>
          </cell>
          <cell r="P185">
            <v>102.86</v>
          </cell>
          <cell r="Q185">
            <v>180.619</v>
          </cell>
          <cell r="R185">
            <v>130.134</v>
          </cell>
          <cell r="S185">
            <v>54.843</v>
          </cell>
          <cell r="T185">
            <v>65.751</v>
          </cell>
        </row>
        <row r="186">
          <cell r="A186">
            <v>1</v>
          </cell>
          <cell r="B186">
            <v>900</v>
          </cell>
          <cell r="C186" t="str">
            <v>World total</v>
          </cell>
          <cell r="K186" t="str">
            <v>both sexes</v>
          </cell>
          <cell r="L186" t="str">
            <v>1995-2000</v>
          </cell>
          <cell r="M186">
            <v>260361.421</v>
          </cell>
          <cell r="N186">
            <v>52610.094</v>
          </cell>
          <cell r="O186">
            <v>9678.221</v>
          </cell>
          <cell r="P186">
            <v>14133.927</v>
          </cell>
          <cell r="Q186">
            <v>20121.926</v>
          </cell>
          <cell r="R186">
            <v>31908.811</v>
          </cell>
          <cell r="S186">
            <v>38227.51</v>
          </cell>
          <cell r="T186">
            <v>93680.932</v>
          </cell>
        </row>
        <row r="187">
          <cell r="A187">
            <v>2</v>
          </cell>
          <cell r="B187">
            <v>901</v>
          </cell>
          <cell r="C187" t="str">
            <v>More developed regions (*)</v>
          </cell>
          <cell r="K187" t="str">
            <v>both sexes</v>
          </cell>
          <cell r="L187" t="str">
            <v>1995-2000</v>
          </cell>
          <cell r="M187">
            <v>59757.168</v>
          </cell>
          <cell r="N187">
            <v>786.005</v>
          </cell>
          <cell r="O187">
            <v>203.32</v>
          </cell>
          <cell r="P187">
            <v>1141.577</v>
          </cell>
          <cell r="Q187">
            <v>2877.2</v>
          </cell>
          <cell r="R187">
            <v>6919.154</v>
          </cell>
          <cell r="S187">
            <v>10161.875</v>
          </cell>
          <cell r="T187">
            <v>37668.037</v>
          </cell>
        </row>
        <row r="188">
          <cell r="A188">
            <v>3</v>
          </cell>
          <cell r="B188">
            <v>902</v>
          </cell>
          <cell r="C188" t="str">
            <v>Less developed regions (+)</v>
          </cell>
          <cell r="K188" t="str">
            <v>both sexes</v>
          </cell>
          <cell r="L188" t="str">
            <v>1995-2000</v>
          </cell>
          <cell r="M188">
            <v>200604.252</v>
          </cell>
          <cell r="N188">
            <v>51824.088</v>
          </cell>
          <cell r="O188">
            <v>9474.901</v>
          </cell>
          <cell r="P188">
            <v>12992.35</v>
          </cell>
          <cell r="Q188">
            <v>17244.726000000002</v>
          </cell>
          <cell r="R188">
            <v>24989.657</v>
          </cell>
          <cell r="S188">
            <v>28065.635</v>
          </cell>
          <cell r="T188">
            <v>56012.895</v>
          </cell>
        </row>
        <row r="189">
          <cell r="A189">
            <v>5</v>
          </cell>
          <cell r="B189">
            <v>903</v>
          </cell>
          <cell r="C189" t="str">
            <v>Africa</v>
          </cell>
          <cell r="K189" t="str">
            <v>both sexes</v>
          </cell>
          <cell r="L189" t="str">
            <v>1995-2000</v>
          </cell>
          <cell r="M189">
            <v>51657.259</v>
          </cell>
          <cell r="N189">
            <v>19946.133</v>
          </cell>
          <cell r="O189">
            <v>4352.866</v>
          </cell>
          <cell r="P189">
            <v>4831.722</v>
          </cell>
          <cell r="Q189">
            <v>6242.754999999999</v>
          </cell>
          <cell r="R189">
            <v>5804.824</v>
          </cell>
          <cell r="S189">
            <v>4096.934</v>
          </cell>
          <cell r="T189">
            <v>6382.025000000001</v>
          </cell>
        </row>
        <row r="190">
          <cell r="A190">
            <v>162</v>
          </cell>
          <cell r="B190">
            <v>904</v>
          </cell>
          <cell r="C190" t="str">
            <v>Latin America and the Caribbean</v>
          </cell>
          <cell r="K190" t="str">
            <v>both sexes</v>
          </cell>
          <cell r="L190" t="str">
            <v>1995-2000</v>
          </cell>
          <cell r="M190">
            <v>16225.327</v>
          </cell>
          <cell r="N190">
            <v>2580.327</v>
          </cell>
          <cell r="O190">
            <v>370.517</v>
          </cell>
          <cell r="P190">
            <v>1133.573</v>
          </cell>
          <cell r="Q190">
            <v>1633.985</v>
          </cell>
          <cell r="R190">
            <v>2330.875</v>
          </cell>
          <cell r="S190">
            <v>2306.293</v>
          </cell>
          <cell r="T190">
            <v>5869.756999999999</v>
          </cell>
        </row>
        <row r="191">
          <cell r="A191">
            <v>197</v>
          </cell>
          <cell r="B191">
            <v>905</v>
          </cell>
          <cell r="C191" t="str">
            <v>Northern America (12)</v>
          </cell>
          <cell r="K191" t="str">
            <v>both sexes</v>
          </cell>
          <cell r="L191" t="str">
            <v>1995-2000</v>
          </cell>
          <cell r="M191">
            <v>12641.482</v>
          </cell>
          <cell r="N191">
            <v>179.577</v>
          </cell>
          <cell r="O191">
            <v>42.549</v>
          </cell>
          <cell r="P191">
            <v>264.452</v>
          </cell>
          <cell r="Q191">
            <v>647.296</v>
          </cell>
          <cell r="R191">
            <v>1336.699</v>
          </cell>
          <cell r="S191">
            <v>1790.488</v>
          </cell>
          <cell r="T191">
            <v>8380.421</v>
          </cell>
        </row>
        <row r="192">
          <cell r="A192">
            <v>65</v>
          </cell>
          <cell r="B192">
            <v>906</v>
          </cell>
          <cell r="C192" t="str">
            <v>Eastern Asia</v>
          </cell>
          <cell r="K192" t="str">
            <v>both sexes</v>
          </cell>
          <cell r="L192" t="str">
            <v>1995-2000</v>
          </cell>
          <cell r="M192">
            <v>50744.388</v>
          </cell>
          <cell r="N192">
            <v>5065.54</v>
          </cell>
          <cell r="O192">
            <v>574.08</v>
          </cell>
          <cell r="P192">
            <v>1671.991</v>
          </cell>
          <cell r="Q192">
            <v>2830.1530000000002</v>
          </cell>
          <cell r="R192">
            <v>6506.897000000001</v>
          </cell>
          <cell r="S192">
            <v>9915.721000000001</v>
          </cell>
          <cell r="T192">
            <v>24180.006</v>
          </cell>
        </row>
        <row r="193">
          <cell r="A193">
            <v>119</v>
          </cell>
          <cell r="B193">
            <v>908</v>
          </cell>
          <cell r="C193" t="str">
            <v>Europe</v>
          </cell>
          <cell r="K193" t="str">
            <v>both sexes</v>
          </cell>
          <cell r="L193" t="str">
            <v>1995-2000</v>
          </cell>
          <cell r="M193">
            <v>41241.917</v>
          </cell>
          <cell r="N193">
            <v>558.077</v>
          </cell>
          <cell r="O193">
            <v>148.203</v>
          </cell>
          <cell r="P193">
            <v>799.9770000000001</v>
          </cell>
          <cell r="Q193">
            <v>2081.46</v>
          </cell>
          <cell r="R193">
            <v>4993.285</v>
          </cell>
          <cell r="S193">
            <v>7452.031999999999</v>
          </cell>
          <cell r="T193">
            <v>25208.882999999998</v>
          </cell>
        </row>
        <row r="194">
          <cell r="A194">
            <v>200</v>
          </cell>
          <cell r="B194">
            <v>909</v>
          </cell>
          <cell r="C194" t="str">
            <v>Oceania</v>
          </cell>
          <cell r="K194" t="str">
            <v>both sexes</v>
          </cell>
          <cell r="L194" t="str">
            <v>1995-2000</v>
          </cell>
          <cell r="M194">
            <v>1135.1</v>
          </cell>
          <cell r="N194">
            <v>82.594</v>
          </cell>
          <cell r="O194">
            <v>12.383</v>
          </cell>
          <cell r="P194">
            <v>41.585</v>
          </cell>
          <cell r="Q194">
            <v>59.413</v>
          </cell>
          <cell r="R194">
            <v>123.191</v>
          </cell>
          <cell r="S194">
            <v>160.973</v>
          </cell>
          <cell r="T194">
            <v>654.9609999999999</v>
          </cell>
        </row>
        <row r="195">
          <cell r="A195">
            <v>6</v>
          </cell>
          <cell r="B195">
            <v>910</v>
          </cell>
          <cell r="C195" t="str">
            <v>Eastern Africa (1)</v>
          </cell>
          <cell r="K195" t="str">
            <v>both sexes</v>
          </cell>
          <cell r="L195" t="str">
            <v>1995-2000</v>
          </cell>
          <cell r="M195">
            <v>20355.902</v>
          </cell>
          <cell r="N195">
            <v>8059.321</v>
          </cell>
          <cell r="O195">
            <v>1775.337</v>
          </cell>
          <cell r="P195">
            <v>2022.9270000000001</v>
          </cell>
          <cell r="Q195">
            <v>2945.033</v>
          </cell>
          <cell r="R195">
            <v>2384.688</v>
          </cell>
          <cell r="S195">
            <v>1307.939</v>
          </cell>
          <cell r="T195">
            <v>1860.657</v>
          </cell>
        </row>
        <row r="196">
          <cell r="A196">
            <v>24</v>
          </cell>
          <cell r="B196">
            <v>911</v>
          </cell>
          <cell r="C196" t="str">
            <v>Middle Africa (3)</v>
          </cell>
          <cell r="K196" t="str">
            <v>both sexes</v>
          </cell>
          <cell r="L196" t="str">
            <v>1995-2000</v>
          </cell>
          <cell r="M196">
            <v>6878.343</v>
          </cell>
          <cell r="N196">
            <v>3027.057</v>
          </cell>
          <cell r="O196">
            <v>628.4670000000001</v>
          </cell>
          <cell r="P196">
            <v>617.2420000000001</v>
          </cell>
          <cell r="Q196">
            <v>712.442</v>
          </cell>
          <cell r="R196">
            <v>663.268</v>
          </cell>
          <cell r="S196">
            <v>475.578</v>
          </cell>
          <cell r="T196">
            <v>754.289</v>
          </cell>
        </row>
        <row r="197">
          <cell r="A197">
            <v>33</v>
          </cell>
          <cell r="B197">
            <v>912</v>
          </cell>
          <cell r="C197" t="str">
            <v>Northern Africa</v>
          </cell>
          <cell r="K197" t="str">
            <v>both sexes</v>
          </cell>
          <cell r="L197" t="str">
            <v>1995-2000</v>
          </cell>
          <cell r="M197">
            <v>6030.157</v>
          </cell>
          <cell r="N197">
            <v>1616.626</v>
          </cell>
          <cell r="O197">
            <v>281.744</v>
          </cell>
          <cell r="P197">
            <v>418.039</v>
          </cell>
          <cell r="Q197">
            <v>472.524</v>
          </cell>
          <cell r="R197">
            <v>692.2270000000001</v>
          </cell>
          <cell r="S197">
            <v>859.652</v>
          </cell>
          <cell r="T197">
            <v>1689.345</v>
          </cell>
        </row>
        <row r="198">
          <cell r="A198">
            <v>41</v>
          </cell>
          <cell r="B198">
            <v>913</v>
          </cell>
          <cell r="C198" t="str">
            <v>Southern Africa</v>
          </cell>
          <cell r="K198" t="str">
            <v>both sexes</v>
          </cell>
          <cell r="L198" t="str">
            <v>1995-2000</v>
          </cell>
          <cell r="M198">
            <v>2773.487</v>
          </cell>
          <cell r="N198">
            <v>587.472</v>
          </cell>
          <cell r="O198">
            <v>93.855</v>
          </cell>
          <cell r="P198">
            <v>241.23399999999998</v>
          </cell>
          <cell r="Q198">
            <v>498.54200000000003</v>
          </cell>
          <cell r="R198">
            <v>547.784</v>
          </cell>
          <cell r="S198">
            <v>354.13800000000003</v>
          </cell>
          <cell r="T198">
            <v>450.462</v>
          </cell>
        </row>
        <row r="199">
          <cell r="A199">
            <v>47</v>
          </cell>
          <cell r="B199">
            <v>914</v>
          </cell>
          <cell r="C199" t="str">
            <v>Western Africa (4)</v>
          </cell>
          <cell r="K199" t="str">
            <v>both sexes</v>
          </cell>
          <cell r="L199" t="str">
            <v>1995-2000</v>
          </cell>
          <cell r="M199">
            <v>15619.37</v>
          </cell>
          <cell r="N199">
            <v>6655.657</v>
          </cell>
          <cell r="O199">
            <v>1573.4630000000002</v>
          </cell>
          <cell r="P199">
            <v>1532.28</v>
          </cell>
          <cell r="Q199">
            <v>1614.214</v>
          </cell>
          <cell r="R199">
            <v>1516.857</v>
          </cell>
          <cell r="S199">
            <v>1099.627</v>
          </cell>
          <cell r="T199">
            <v>1627.2720000000004</v>
          </cell>
        </row>
        <row r="200">
          <cell r="A200">
            <v>163</v>
          </cell>
          <cell r="B200">
            <v>915</v>
          </cell>
          <cell r="C200" t="str">
            <v>Caribbean (10)</v>
          </cell>
          <cell r="K200" t="str">
            <v>both sexes</v>
          </cell>
          <cell r="L200" t="str">
            <v>1995-2000</v>
          </cell>
          <cell r="M200">
            <v>1443.394</v>
          </cell>
          <cell r="N200">
            <v>209.408</v>
          </cell>
          <cell r="O200">
            <v>45.861999999999995</v>
          </cell>
          <cell r="P200">
            <v>91.719</v>
          </cell>
          <cell r="Q200">
            <v>134.422</v>
          </cell>
          <cell r="R200">
            <v>188.877</v>
          </cell>
          <cell r="S200">
            <v>188.45800000000003</v>
          </cell>
          <cell r="T200">
            <v>584.648</v>
          </cell>
        </row>
        <row r="201">
          <cell r="A201">
            <v>175</v>
          </cell>
          <cell r="B201">
            <v>916</v>
          </cell>
          <cell r="C201" t="str">
            <v>Central America</v>
          </cell>
          <cell r="K201" t="str">
            <v>both sexes</v>
          </cell>
          <cell r="L201" t="str">
            <v>1995-2000</v>
          </cell>
          <cell r="M201">
            <v>3432.47</v>
          </cell>
          <cell r="N201">
            <v>715.923</v>
          </cell>
          <cell r="O201">
            <v>91.167</v>
          </cell>
          <cell r="P201">
            <v>276.303</v>
          </cell>
          <cell r="Q201">
            <v>333.151</v>
          </cell>
          <cell r="R201">
            <v>443.91200000000003</v>
          </cell>
          <cell r="S201">
            <v>438.69100000000003</v>
          </cell>
          <cell r="T201">
            <v>1133.3229999999999</v>
          </cell>
        </row>
        <row r="202">
          <cell r="A202">
            <v>88</v>
          </cell>
          <cell r="B202">
            <v>920</v>
          </cell>
          <cell r="C202" t="str">
            <v>South-eastern Asia</v>
          </cell>
          <cell r="K202" t="str">
            <v>both sexes</v>
          </cell>
          <cell r="L202" t="str">
            <v>1995-2000</v>
          </cell>
          <cell r="M202">
            <v>18193.17</v>
          </cell>
          <cell r="N202">
            <v>3621.018</v>
          </cell>
          <cell r="O202">
            <v>637.7819999999999</v>
          </cell>
          <cell r="P202">
            <v>1351.3220000000001</v>
          </cell>
          <cell r="Q202">
            <v>1744.9470000000001</v>
          </cell>
          <cell r="R202">
            <v>2545.263</v>
          </cell>
          <cell r="S202">
            <v>2817.235</v>
          </cell>
          <cell r="T202">
            <v>5475.603</v>
          </cell>
        </row>
        <row r="203">
          <cell r="A203">
            <v>73</v>
          </cell>
          <cell r="B203">
            <v>921</v>
          </cell>
          <cell r="C203" t="str">
            <v>South-central Asia</v>
          </cell>
          <cell r="K203" t="str">
            <v>both sexes</v>
          </cell>
          <cell r="L203" t="str">
            <v>1995-2000</v>
          </cell>
          <cell r="M203">
            <v>62671.523</v>
          </cell>
          <cell r="N203">
            <v>18947.282</v>
          </cell>
          <cell r="O203">
            <v>3376.879</v>
          </cell>
          <cell r="P203">
            <v>3718.2119999999995</v>
          </cell>
          <cell r="Q203">
            <v>4484.148999999999</v>
          </cell>
          <cell r="R203">
            <v>7581.368999999999</v>
          </cell>
          <cell r="S203">
            <v>8821.302</v>
          </cell>
          <cell r="T203">
            <v>15742.33</v>
          </cell>
        </row>
        <row r="204">
          <cell r="A204">
            <v>100</v>
          </cell>
          <cell r="B204">
            <v>922</v>
          </cell>
          <cell r="C204" t="str">
            <v>Western Asia</v>
          </cell>
          <cell r="K204" t="str">
            <v>both sexes</v>
          </cell>
          <cell r="L204" t="str">
            <v>1995-2000</v>
          </cell>
          <cell r="M204">
            <v>5849.432</v>
          </cell>
          <cell r="N204">
            <v>1627.11</v>
          </cell>
          <cell r="O204">
            <v>162.815</v>
          </cell>
          <cell r="P204">
            <v>321.324</v>
          </cell>
          <cell r="Q204">
            <v>397.969</v>
          </cell>
          <cell r="R204">
            <v>685.617</v>
          </cell>
          <cell r="S204">
            <v>864.492</v>
          </cell>
          <cell r="T204">
            <v>1790.105</v>
          </cell>
        </row>
        <row r="205">
          <cell r="A205">
            <v>120</v>
          </cell>
          <cell r="B205">
            <v>923</v>
          </cell>
          <cell r="C205" t="str">
            <v>Eastern Europe</v>
          </cell>
          <cell r="K205" t="str">
            <v>both sexes</v>
          </cell>
          <cell r="L205" t="str">
            <v>1995-2000</v>
          </cell>
          <cell r="M205">
            <v>19999.496</v>
          </cell>
          <cell r="N205">
            <v>345.844</v>
          </cell>
          <cell r="O205">
            <v>102.30199999999999</v>
          </cell>
          <cell r="P205">
            <v>523.904</v>
          </cell>
          <cell r="Q205">
            <v>1464.069</v>
          </cell>
          <cell r="R205">
            <v>3127.091</v>
          </cell>
          <cell r="S205">
            <v>4213.617</v>
          </cell>
          <cell r="T205">
            <v>10222.669</v>
          </cell>
        </row>
        <row r="206">
          <cell r="A206">
            <v>131</v>
          </cell>
          <cell r="B206">
            <v>924</v>
          </cell>
          <cell r="C206" t="str">
            <v>Northern Europe (7)</v>
          </cell>
          <cell r="K206" t="str">
            <v>both sexes</v>
          </cell>
          <cell r="L206" t="str">
            <v>1995-2000</v>
          </cell>
          <cell r="M206">
            <v>5104.143</v>
          </cell>
          <cell r="N206">
            <v>50.485</v>
          </cell>
          <cell r="O206">
            <v>11.341999999999999</v>
          </cell>
          <cell r="P206">
            <v>56.589</v>
          </cell>
          <cell r="Q206">
            <v>134</v>
          </cell>
          <cell r="R206">
            <v>444.969</v>
          </cell>
          <cell r="S206">
            <v>763.067</v>
          </cell>
          <cell r="T206">
            <v>3643.6910000000003</v>
          </cell>
        </row>
        <row r="207">
          <cell r="A207">
            <v>142</v>
          </cell>
          <cell r="B207">
            <v>925</v>
          </cell>
          <cell r="C207" t="str">
            <v>Southern Europe (8)</v>
          </cell>
          <cell r="K207" t="str">
            <v>both sexes</v>
          </cell>
          <cell r="L207" t="str">
            <v>1995-2000</v>
          </cell>
          <cell r="M207">
            <v>7052.6</v>
          </cell>
          <cell r="N207">
            <v>90.928</v>
          </cell>
          <cell r="O207">
            <v>17.86</v>
          </cell>
          <cell r="P207">
            <v>106.74</v>
          </cell>
          <cell r="Q207">
            <v>193.33100000000002</v>
          </cell>
          <cell r="R207">
            <v>593.5070000000001</v>
          </cell>
          <cell r="S207">
            <v>1130.212</v>
          </cell>
          <cell r="T207">
            <v>4920.022</v>
          </cell>
        </row>
        <row r="208">
          <cell r="A208">
            <v>154</v>
          </cell>
          <cell r="B208">
            <v>926</v>
          </cell>
          <cell r="C208" t="str">
            <v>Western Europe (9)</v>
          </cell>
          <cell r="K208" t="str">
            <v>both sexes</v>
          </cell>
          <cell r="L208" t="str">
            <v>1995-2000</v>
          </cell>
          <cell r="M208">
            <v>9085.678</v>
          </cell>
          <cell r="N208">
            <v>70.82</v>
          </cell>
          <cell r="O208">
            <v>16.698999999999998</v>
          </cell>
          <cell r="P208">
            <v>112.744</v>
          </cell>
          <cell r="Q208">
            <v>290.06</v>
          </cell>
          <cell r="R208">
            <v>827.7180000000001</v>
          </cell>
          <cell r="S208">
            <v>1345.136</v>
          </cell>
          <cell r="T208">
            <v>6422.500999999999</v>
          </cell>
        </row>
        <row r="209">
          <cell r="A209">
            <v>201</v>
          </cell>
          <cell r="B209">
            <v>927</v>
          </cell>
          <cell r="C209" t="str">
            <v>Australia/New Zealand</v>
          </cell>
          <cell r="K209" t="str">
            <v>both sexes</v>
          </cell>
          <cell r="L209" t="str">
            <v>1995-2000</v>
          </cell>
          <cell r="M209">
            <v>846.455</v>
          </cell>
          <cell r="N209">
            <v>11.264</v>
          </cell>
          <cell r="O209">
            <v>2.681</v>
          </cell>
          <cell r="P209">
            <v>16.561</v>
          </cell>
          <cell r="Q209">
            <v>29.234</v>
          </cell>
          <cell r="R209">
            <v>74.491</v>
          </cell>
          <cell r="S209">
            <v>114.824</v>
          </cell>
          <cell r="T209">
            <v>597.4</v>
          </cell>
        </row>
        <row r="210">
          <cell r="A210">
            <v>204</v>
          </cell>
          <cell r="B210">
            <v>928</v>
          </cell>
          <cell r="C210" t="str">
            <v>Melanesia</v>
          </cell>
          <cell r="K210" t="str">
            <v>both sexes</v>
          </cell>
          <cell r="L210" t="str">
            <v>1995-2000</v>
          </cell>
          <cell r="M210">
            <v>260.78</v>
          </cell>
          <cell r="N210">
            <v>66.289</v>
          </cell>
          <cell r="O210">
            <v>9.009</v>
          </cell>
          <cell r="P210">
            <v>23.049</v>
          </cell>
          <cell r="Q210">
            <v>27.957</v>
          </cell>
          <cell r="R210">
            <v>44.618</v>
          </cell>
          <cell r="S210">
            <v>41.303</v>
          </cell>
          <cell r="T210">
            <v>48.555</v>
          </cell>
        </row>
        <row r="211">
          <cell r="A211">
            <v>184</v>
          </cell>
          <cell r="B211">
            <v>931</v>
          </cell>
          <cell r="C211" t="str">
            <v>South America (11)</v>
          </cell>
          <cell r="K211" t="str">
            <v>both sexes</v>
          </cell>
          <cell r="L211" t="str">
            <v>1995-2000</v>
          </cell>
          <cell r="M211">
            <v>11349.463</v>
          </cell>
          <cell r="N211">
            <v>1654.996</v>
          </cell>
          <cell r="O211">
            <v>233.488</v>
          </cell>
          <cell r="P211">
            <v>765.5509999999999</v>
          </cell>
          <cell r="Q211">
            <v>1166.4119999999998</v>
          </cell>
          <cell r="R211">
            <v>1698.0860000000002</v>
          </cell>
          <cell r="S211">
            <v>1679.144</v>
          </cell>
          <cell r="T211">
            <v>4151.786</v>
          </cell>
        </row>
        <row r="212">
          <cell r="A212">
            <v>64</v>
          </cell>
          <cell r="B212">
            <v>935</v>
          </cell>
          <cell r="C212" t="str">
            <v>Asia</v>
          </cell>
          <cell r="K212" t="str">
            <v>both sexes</v>
          </cell>
          <cell r="L212" t="str">
            <v>1995-2000</v>
          </cell>
          <cell r="M212">
            <v>137458.513</v>
          </cell>
          <cell r="N212">
            <v>29260.95</v>
          </cell>
          <cell r="O212">
            <v>4751.556</v>
          </cell>
          <cell r="P212">
            <v>7062.849</v>
          </cell>
          <cell r="Q212">
            <v>9457.218</v>
          </cell>
          <cell r="R212">
            <v>17319.146</v>
          </cell>
          <cell r="S212">
            <v>22418.75</v>
          </cell>
          <cell r="T212">
            <v>47188.044</v>
          </cell>
        </row>
        <row r="213">
          <cell r="A213">
            <v>4</v>
          </cell>
          <cell r="B213">
            <v>941</v>
          </cell>
          <cell r="C213" t="str">
            <v>Least developed countries (#)</v>
          </cell>
          <cell r="K213" t="str">
            <v>both sexes</v>
          </cell>
          <cell r="L213" t="str">
            <v>1995-2000</v>
          </cell>
          <cell r="M213">
            <v>44190.325</v>
          </cell>
          <cell r="N213">
            <v>18343.772</v>
          </cell>
          <cell r="O213">
            <v>3500.885</v>
          </cell>
          <cell r="P213">
            <v>4152.452</v>
          </cell>
          <cell r="Q213">
            <v>4870.4619999999995</v>
          </cell>
          <cell r="R213">
            <v>4670.491</v>
          </cell>
          <cell r="S213">
            <v>3429.844</v>
          </cell>
          <cell r="T213">
            <v>5222.419000000001</v>
          </cell>
        </row>
        <row r="214">
          <cell r="A214">
            <v>210</v>
          </cell>
          <cell r="B214">
            <v>954</v>
          </cell>
          <cell r="C214" t="str">
            <v>Micronesia (14)</v>
          </cell>
          <cell r="K214" t="str">
            <v>both sexes</v>
          </cell>
          <cell r="L214" t="str">
            <v>1995-2000</v>
          </cell>
          <cell r="M214">
            <v>13.191</v>
          </cell>
          <cell r="N214">
            <v>3.438</v>
          </cell>
          <cell r="O214">
            <v>0.454</v>
          </cell>
          <cell r="P214">
            <v>1.161</v>
          </cell>
          <cell r="Q214">
            <v>1.21</v>
          </cell>
          <cell r="R214">
            <v>1.686</v>
          </cell>
          <cell r="S214">
            <v>1.749</v>
          </cell>
          <cell r="T214">
            <v>3.493</v>
          </cell>
        </row>
        <row r="215">
          <cell r="A215">
            <v>212</v>
          </cell>
          <cell r="B215">
            <v>957</v>
          </cell>
          <cell r="C215" t="str">
            <v>Polynesia (15)</v>
          </cell>
          <cell r="K215" t="str">
            <v>both sexes</v>
          </cell>
          <cell r="L215" t="str">
            <v>1995-2000</v>
          </cell>
          <cell r="M215">
            <v>14.674</v>
          </cell>
          <cell r="N215">
            <v>1.603</v>
          </cell>
          <cell r="O215">
            <v>0.239</v>
          </cell>
          <cell r="P215">
            <v>0.8140000000000001</v>
          </cell>
          <cell r="Q215">
            <v>1.012</v>
          </cell>
          <cell r="R215">
            <v>2.396</v>
          </cell>
          <cell r="S215">
            <v>3.097</v>
          </cell>
          <cell r="T215">
            <v>5.513</v>
          </cell>
        </row>
        <row r="216">
          <cell r="A216">
            <v>74</v>
          </cell>
          <cell r="B216">
            <v>4</v>
          </cell>
          <cell r="C216" t="str">
            <v>Afghanistan</v>
          </cell>
          <cell r="D216">
            <v>0</v>
          </cell>
          <cell r="E216">
            <v>3</v>
          </cell>
          <cell r="F216" t="str">
            <v>Emro</v>
          </cell>
          <cell r="G216">
            <v>8</v>
          </cell>
          <cell r="H216" t="str">
            <v>mec</v>
          </cell>
          <cell r="I216">
            <v>1</v>
          </cell>
          <cell r="J216" t="str">
            <v>low and middle</v>
          </cell>
          <cell r="K216" t="str">
            <v>females</v>
          </cell>
          <cell r="L216" t="str">
            <v>1995-2000</v>
          </cell>
          <cell r="M216">
            <v>1047.189</v>
          </cell>
          <cell r="N216">
            <v>633.954</v>
          </cell>
          <cell r="O216">
            <v>58.926</v>
          </cell>
          <cell r="P216">
            <v>78.078</v>
          </cell>
          <cell r="Q216">
            <v>61.81100000000001</v>
          </cell>
          <cell r="R216">
            <v>61.242000000000004</v>
          </cell>
          <cell r="S216">
            <v>62.537</v>
          </cell>
          <cell r="T216">
            <v>90.641</v>
          </cell>
        </row>
        <row r="217">
          <cell r="A217">
            <v>143</v>
          </cell>
          <cell r="B217">
            <v>8</v>
          </cell>
          <cell r="C217" t="str">
            <v>Albania</v>
          </cell>
          <cell r="D217">
            <v>0</v>
          </cell>
          <cell r="E217">
            <v>4</v>
          </cell>
          <cell r="F217" t="str">
            <v>Euro</v>
          </cell>
          <cell r="G217">
            <v>2</v>
          </cell>
          <cell r="H217" t="str">
            <v>fse</v>
          </cell>
          <cell r="I217">
            <v>1</v>
          </cell>
          <cell r="J217" t="str">
            <v>low and middle</v>
          </cell>
          <cell r="K217" t="str">
            <v>females</v>
          </cell>
          <cell r="L217" t="str">
            <v>1995-2000</v>
          </cell>
          <cell r="M217">
            <v>38.027</v>
          </cell>
          <cell r="N217">
            <v>6.014</v>
          </cell>
          <cell r="O217">
            <v>0.7110000000000001</v>
          </cell>
          <cell r="P217">
            <v>0.933</v>
          </cell>
          <cell r="Q217">
            <v>1.542</v>
          </cell>
          <cell r="R217">
            <v>2.7359999999999998</v>
          </cell>
          <cell r="S217">
            <v>4.513999999999999</v>
          </cell>
          <cell r="T217">
            <v>21.576999999999998</v>
          </cell>
        </row>
        <row r="218">
          <cell r="A218">
            <v>34</v>
          </cell>
          <cell r="B218">
            <v>12</v>
          </cell>
          <cell r="C218" t="str">
            <v>Algeria</v>
          </cell>
          <cell r="D218">
            <v>0</v>
          </cell>
          <cell r="E218">
            <v>1</v>
          </cell>
          <cell r="F218" t="str">
            <v>Afro</v>
          </cell>
          <cell r="G218">
            <v>8</v>
          </cell>
          <cell r="H218" t="str">
            <v>mec</v>
          </cell>
          <cell r="I218">
            <v>1</v>
          </cell>
          <cell r="J218" t="str">
            <v>low and middle</v>
          </cell>
          <cell r="K218" t="str">
            <v>females</v>
          </cell>
          <cell r="L218" t="str">
            <v>1995-2000</v>
          </cell>
          <cell r="M218">
            <v>385.009</v>
          </cell>
          <cell r="N218">
            <v>96.695</v>
          </cell>
          <cell r="O218">
            <v>11.288</v>
          </cell>
          <cell r="P218">
            <v>19.491</v>
          </cell>
          <cell r="Q218">
            <v>24.192</v>
          </cell>
          <cell r="R218">
            <v>33.775</v>
          </cell>
          <cell r="S218">
            <v>51.712</v>
          </cell>
          <cell r="T218">
            <v>147.856</v>
          </cell>
        </row>
        <row r="219">
          <cell r="A219">
            <v>25</v>
          </cell>
          <cell r="B219">
            <v>24</v>
          </cell>
          <cell r="C219" t="str">
            <v>Angola</v>
          </cell>
          <cell r="D219">
            <v>0</v>
          </cell>
          <cell r="E219">
            <v>1</v>
          </cell>
          <cell r="F219" t="str">
            <v>Afro</v>
          </cell>
          <cell r="G219">
            <v>6</v>
          </cell>
          <cell r="H219" t="str">
            <v>ssa</v>
          </cell>
          <cell r="I219">
            <v>1</v>
          </cell>
          <cell r="J219" t="str">
            <v>low and middle</v>
          </cell>
          <cell r="K219" t="str">
            <v>females</v>
          </cell>
          <cell r="L219" t="str">
            <v>1995-2000</v>
          </cell>
          <cell r="M219">
            <v>534.515</v>
          </cell>
          <cell r="N219">
            <v>281.101</v>
          </cell>
          <cell r="O219">
            <v>51.77</v>
          </cell>
          <cell r="P219">
            <v>43.082</v>
          </cell>
          <cell r="Q219">
            <v>37.558</v>
          </cell>
          <cell r="R219">
            <v>35.257000000000005</v>
          </cell>
          <cell r="S219">
            <v>32.622</v>
          </cell>
          <cell r="T219">
            <v>53.125</v>
          </cell>
        </row>
        <row r="220">
          <cell r="A220">
            <v>102</v>
          </cell>
          <cell r="B220">
            <v>31</v>
          </cell>
          <cell r="C220" t="str">
            <v>Azerbaijan</v>
          </cell>
          <cell r="D220">
            <v>0</v>
          </cell>
          <cell r="E220">
            <v>4</v>
          </cell>
          <cell r="F220" t="str">
            <v>Euro</v>
          </cell>
          <cell r="G220">
            <v>8</v>
          </cell>
          <cell r="H220" t="str">
            <v>mec</v>
          </cell>
          <cell r="I220">
            <v>1</v>
          </cell>
          <cell r="J220" t="str">
            <v>low and middle</v>
          </cell>
          <cell r="K220" t="str">
            <v>females</v>
          </cell>
          <cell r="L220" t="str">
            <v>1995-2000</v>
          </cell>
          <cell r="M220">
            <v>116.29</v>
          </cell>
          <cell r="N220">
            <v>13.992</v>
          </cell>
          <cell r="O220">
            <v>2.061</v>
          </cell>
          <cell r="P220">
            <v>2.9480000000000004</v>
          </cell>
          <cell r="Q220">
            <v>6.568</v>
          </cell>
          <cell r="R220">
            <v>11.564</v>
          </cell>
          <cell r="S220">
            <v>21.798000000000002</v>
          </cell>
          <cell r="T220">
            <v>57.358999999999995</v>
          </cell>
        </row>
        <row r="221">
          <cell r="A221">
            <v>185</v>
          </cell>
          <cell r="B221">
            <v>32</v>
          </cell>
          <cell r="C221" t="str">
            <v>Argentina</v>
          </cell>
          <cell r="D221">
            <v>0</v>
          </cell>
          <cell r="E221">
            <v>2</v>
          </cell>
          <cell r="F221" t="str">
            <v>Amro</v>
          </cell>
          <cell r="G221">
            <v>7</v>
          </cell>
          <cell r="H221" t="str">
            <v>lac</v>
          </cell>
          <cell r="I221">
            <v>1</v>
          </cell>
          <cell r="J221" t="str">
            <v>low and middle</v>
          </cell>
          <cell r="K221" t="str">
            <v>females</v>
          </cell>
          <cell r="L221" t="str">
            <v>1995-2000</v>
          </cell>
          <cell r="M221">
            <v>657.011</v>
          </cell>
          <cell r="N221">
            <v>39.415</v>
          </cell>
          <cell r="O221">
            <v>3.964</v>
          </cell>
          <cell r="P221">
            <v>12.241999999999999</v>
          </cell>
          <cell r="Q221">
            <v>24.704</v>
          </cell>
          <cell r="R221">
            <v>58.839</v>
          </cell>
          <cell r="S221">
            <v>83.915</v>
          </cell>
          <cell r="T221">
            <v>433.932</v>
          </cell>
        </row>
        <row r="222">
          <cell r="A222">
            <v>202</v>
          </cell>
          <cell r="B222">
            <v>36</v>
          </cell>
          <cell r="C222" t="str">
            <v>Australia (13)</v>
          </cell>
          <cell r="D222">
            <v>0</v>
          </cell>
          <cell r="E222">
            <v>6</v>
          </cell>
          <cell r="F222" t="str">
            <v>Wpro</v>
          </cell>
          <cell r="G222">
            <v>1</v>
          </cell>
          <cell r="H222" t="str">
            <v>eme</v>
          </cell>
          <cell r="I222">
            <v>4</v>
          </cell>
          <cell r="J222" t="str">
            <v>high</v>
          </cell>
          <cell r="K222" t="str">
            <v>females</v>
          </cell>
          <cell r="L222" t="str">
            <v>1995-2000</v>
          </cell>
          <cell r="M222">
            <v>333.617</v>
          </cell>
          <cell r="N222">
            <v>3.724</v>
          </cell>
          <cell r="O222">
            <v>0.806</v>
          </cell>
          <cell r="P222">
            <v>3.222</v>
          </cell>
          <cell r="Q222">
            <v>7.742000000000001</v>
          </cell>
          <cell r="R222">
            <v>21.592</v>
          </cell>
          <cell r="S222">
            <v>32.203</v>
          </cell>
          <cell r="T222">
            <v>264.32800000000003</v>
          </cell>
        </row>
        <row r="223">
          <cell r="A223">
            <v>155</v>
          </cell>
          <cell r="B223">
            <v>40</v>
          </cell>
          <cell r="C223" t="str">
            <v>Austria</v>
          </cell>
          <cell r="D223">
            <v>0</v>
          </cell>
          <cell r="E223">
            <v>4</v>
          </cell>
          <cell r="F223" t="str">
            <v>Euro</v>
          </cell>
          <cell r="G223">
            <v>1</v>
          </cell>
          <cell r="H223" t="str">
            <v>eme</v>
          </cell>
          <cell r="I223">
            <v>4</v>
          </cell>
          <cell r="J223" t="str">
            <v>high</v>
          </cell>
          <cell r="K223" t="str">
            <v>females</v>
          </cell>
          <cell r="L223" t="str">
            <v>1995-2000</v>
          </cell>
          <cell r="M223">
            <v>214.832</v>
          </cell>
          <cell r="N223">
            <v>1.364</v>
          </cell>
          <cell r="O223">
            <v>0.227</v>
          </cell>
          <cell r="P223">
            <v>1.203</v>
          </cell>
          <cell r="Q223">
            <v>3.843</v>
          </cell>
          <cell r="R223">
            <v>11.786999999999999</v>
          </cell>
          <cell r="S223">
            <v>18.786</v>
          </cell>
          <cell r="T223">
            <v>177.62200000000004</v>
          </cell>
        </row>
        <row r="224">
          <cell r="A224">
            <v>164</v>
          </cell>
          <cell r="B224">
            <v>44</v>
          </cell>
          <cell r="C224" t="str">
            <v>Bahamas</v>
          </cell>
          <cell r="D224">
            <v>0</v>
          </cell>
          <cell r="E224">
            <v>2</v>
          </cell>
          <cell r="F224" t="str">
            <v>Amro</v>
          </cell>
          <cell r="G224">
            <v>7</v>
          </cell>
          <cell r="H224" t="str">
            <v>lac</v>
          </cell>
          <cell r="I224">
            <v>4</v>
          </cell>
          <cell r="J224" t="str">
            <v>high</v>
          </cell>
          <cell r="K224" t="str">
            <v>females</v>
          </cell>
          <cell r="L224" t="str">
            <v>1995-2000</v>
          </cell>
          <cell r="M224">
            <v>3.131</v>
          </cell>
          <cell r="N224">
            <v>0.25</v>
          </cell>
          <cell r="O224">
            <v>0.023</v>
          </cell>
          <cell r="P224">
            <v>0.121</v>
          </cell>
          <cell r="Q224">
            <v>0.321</v>
          </cell>
          <cell r="R224">
            <v>0.459</v>
          </cell>
          <cell r="S224">
            <v>0.45299999999999996</v>
          </cell>
          <cell r="T224">
            <v>1.5039999999999998</v>
          </cell>
        </row>
        <row r="225">
          <cell r="A225">
            <v>103</v>
          </cell>
          <cell r="B225">
            <v>48</v>
          </cell>
          <cell r="C225" t="str">
            <v>Bahrain</v>
          </cell>
          <cell r="D225">
            <v>0</v>
          </cell>
          <cell r="E225">
            <v>3</v>
          </cell>
          <cell r="F225" t="str">
            <v>Emro</v>
          </cell>
          <cell r="G225">
            <v>8</v>
          </cell>
          <cell r="H225" t="str">
            <v>mec</v>
          </cell>
          <cell r="I225">
            <v>1</v>
          </cell>
          <cell r="J225" t="str">
            <v>low and middle</v>
          </cell>
          <cell r="K225" t="str">
            <v>females</v>
          </cell>
          <cell r="L225" t="str">
            <v>1995-2000</v>
          </cell>
          <cell r="M225">
            <v>3.679</v>
          </cell>
          <cell r="N225">
            <v>0.505</v>
          </cell>
          <cell r="O225">
            <v>0.055</v>
          </cell>
          <cell r="P225">
            <v>0.147</v>
          </cell>
          <cell r="Q225">
            <v>0.373</v>
          </cell>
          <cell r="R225">
            <v>0.516</v>
          </cell>
          <cell r="S225">
            <v>0.605</v>
          </cell>
          <cell r="T225">
            <v>1.4780000000000002</v>
          </cell>
        </row>
        <row r="226">
          <cell r="A226">
            <v>75</v>
          </cell>
          <cell r="B226">
            <v>50</v>
          </cell>
          <cell r="C226" t="str">
            <v>Bangladesh</v>
          </cell>
          <cell r="D226">
            <v>0</v>
          </cell>
          <cell r="E226">
            <v>5</v>
          </cell>
          <cell r="F226" t="str">
            <v>Searo</v>
          </cell>
          <cell r="G226">
            <v>5</v>
          </cell>
          <cell r="H226" t="str">
            <v>oai</v>
          </cell>
          <cell r="I226">
            <v>1</v>
          </cell>
          <cell r="J226" t="str">
            <v>low and middle</v>
          </cell>
          <cell r="K226" t="str">
            <v>females</v>
          </cell>
          <cell r="L226" t="str">
            <v>1995-2000</v>
          </cell>
          <cell r="M226">
            <v>2909.57</v>
          </cell>
          <cell r="N226">
            <v>954.59</v>
          </cell>
          <cell r="O226">
            <v>166.544</v>
          </cell>
          <cell r="P226">
            <v>335.584</v>
          </cell>
          <cell r="Q226">
            <v>298.225</v>
          </cell>
          <cell r="R226">
            <v>310.57399999999996</v>
          </cell>
          <cell r="S226">
            <v>278.989</v>
          </cell>
          <cell r="T226">
            <v>565.064</v>
          </cell>
        </row>
        <row r="227">
          <cell r="A227">
            <v>101</v>
          </cell>
          <cell r="B227">
            <v>51</v>
          </cell>
          <cell r="C227" t="str">
            <v>Armenia</v>
          </cell>
          <cell r="D227">
            <v>0</v>
          </cell>
          <cell r="E227">
            <v>4</v>
          </cell>
          <cell r="F227" t="str">
            <v>Euro</v>
          </cell>
          <cell r="G227">
            <v>8</v>
          </cell>
          <cell r="H227" t="str">
            <v>mec</v>
          </cell>
          <cell r="I227">
            <v>1</v>
          </cell>
          <cell r="J227" t="str">
            <v>low and middle</v>
          </cell>
          <cell r="K227" t="str">
            <v>females</v>
          </cell>
          <cell r="L227" t="str">
            <v>1995-2000</v>
          </cell>
          <cell r="M227">
            <v>63.762</v>
          </cell>
          <cell r="N227">
            <v>3.556</v>
          </cell>
          <cell r="O227">
            <v>0.526</v>
          </cell>
          <cell r="P227">
            <v>1.295</v>
          </cell>
          <cell r="Q227">
            <v>3.8970000000000002</v>
          </cell>
          <cell r="R227">
            <v>6.649</v>
          </cell>
          <cell r="S227">
            <v>13.208</v>
          </cell>
          <cell r="T227">
            <v>34.631</v>
          </cell>
        </row>
        <row r="228">
          <cell r="A228">
            <v>165</v>
          </cell>
          <cell r="B228">
            <v>52</v>
          </cell>
          <cell r="C228" t="str">
            <v>Barbados</v>
          </cell>
          <cell r="D228">
            <v>0</v>
          </cell>
          <cell r="E228">
            <v>2</v>
          </cell>
          <cell r="F228" t="str">
            <v>Amro</v>
          </cell>
          <cell r="G228">
            <v>7</v>
          </cell>
          <cell r="H228" t="str">
            <v>lac</v>
          </cell>
          <cell r="I228">
            <v>1</v>
          </cell>
          <cell r="J228" t="str">
            <v>low and middle</v>
          </cell>
          <cell r="K228" t="str">
            <v>females</v>
          </cell>
          <cell r="L228" t="str">
            <v>1995-2000</v>
          </cell>
          <cell r="M228">
            <v>5.836</v>
          </cell>
          <cell r="N228">
            <v>0.124</v>
          </cell>
          <cell r="O228">
            <v>0.014</v>
          </cell>
          <cell r="P228">
            <v>0.055</v>
          </cell>
          <cell r="Q228">
            <v>0.184</v>
          </cell>
          <cell r="R228">
            <v>0.361</v>
          </cell>
          <cell r="S228">
            <v>0.572</v>
          </cell>
          <cell r="T228">
            <v>4.526</v>
          </cell>
        </row>
        <row r="229">
          <cell r="A229">
            <v>156</v>
          </cell>
          <cell r="B229">
            <v>56</v>
          </cell>
          <cell r="C229" t="str">
            <v>Belgium</v>
          </cell>
          <cell r="D229">
            <v>0</v>
          </cell>
          <cell r="E229">
            <v>4</v>
          </cell>
          <cell r="F229" t="str">
            <v>Euro</v>
          </cell>
          <cell r="G229">
            <v>1</v>
          </cell>
          <cell r="H229" t="str">
            <v>eme</v>
          </cell>
          <cell r="I229">
            <v>4</v>
          </cell>
          <cell r="J229" t="str">
            <v>high</v>
          </cell>
          <cell r="K229" t="str">
            <v>females</v>
          </cell>
          <cell r="L229" t="str">
            <v>1995-2000</v>
          </cell>
          <cell r="M229">
            <v>258.849</v>
          </cell>
          <cell r="N229">
            <v>2.038</v>
          </cell>
          <cell r="O229">
            <v>0.386</v>
          </cell>
          <cell r="P229">
            <v>1.656</v>
          </cell>
          <cell r="Q229">
            <v>5.181</v>
          </cell>
          <cell r="R229">
            <v>14.11</v>
          </cell>
          <cell r="S229">
            <v>26.441</v>
          </cell>
          <cell r="T229">
            <v>209.03699999999995</v>
          </cell>
        </row>
        <row r="230">
          <cell r="A230">
            <v>76</v>
          </cell>
          <cell r="B230">
            <v>64</v>
          </cell>
          <cell r="C230" t="str">
            <v>Bhutan</v>
          </cell>
          <cell r="D230">
            <v>0</v>
          </cell>
          <cell r="E230">
            <v>5</v>
          </cell>
          <cell r="F230" t="str">
            <v>Searo</v>
          </cell>
          <cell r="G230">
            <v>5</v>
          </cell>
          <cell r="H230" t="str">
            <v>oai</v>
          </cell>
          <cell r="I230">
            <v>1</v>
          </cell>
          <cell r="J230" t="str">
            <v>low and middle</v>
          </cell>
          <cell r="K230" t="str">
            <v>females</v>
          </cell>
          <cell r="L230" t="str">
            <v>1995-2000</v>
          </cell>
          <cell r="M230">
            <v>46.282</v>
          </cell>
          <cell r="N230">
            <v>17.006</v>
          </cell>
          <cell r="O230">
            <v>3.129</v>
          </cell>
          <cell r="P230">
            <v>3.621</v>
          </cell>
          <cell r="Q230">
            <v>3.6289999999999996</v>
          </cell>
          <cell r="R230">
            <v>4.301</v>
          </cell>
          <cell r="S230">
            <v>4.666</v>
          </cell>
          <cell r="T230">
            <v>9.93</v>
          </cell>
        </row>
        <row r="231">
          <cell r="A231">
            <v>186</v>
          </cell>
          <cell r="B231">
            <v>68</v>
          </cell>
          <cell r="C231" t="str">
            <v>Bolivia</v>
          </cell>
          <cell r="D231">
            <v>0</v>
          </cell>
          <cell r="E231">
            <v>2</v>
          </cell>
          <cell r="F231" t="str">
            <v>Amro</v>
          </cell>
          <cell r="G231">
            <v>7</v>
          </cell>
          <cell r="H231" t="str">
            <v>lac</v>
          </cell>
          <cell r="I231">
            <v>1</v>
          </cell>
          <cell r="J231" t="str">
            <v>low and middle</v>
          </cell>
          <cell r="K231" t="str">
            <v>females</v>
          </cell>
          <cell r="L231" t="str">
            <v>1995-2000</v>
          </cell>
          <cell r="M231">
            <v>170.453</v>
          </cell>
          <cell r="N231">
            <v>53.981</v>
          </cell>
          <cell r="O231">
            <v>10.217</v>
          </cell>
          <cell r="P231">
            <v>14.181000000000001</v>
          </cell>
          <cell r="Q231">
            <v>13.941</v>
          </cell>
          <cell r="R231">
            <v>18.221</v>
          </cell>
          <cell r="S231">
            <v>18.875</v>
          </cell>
          <cell r="T231">
            <v>41.03699999999999</v>
          </cell>
        </row>
        <row r="232">
          <cell r="A232">
            <v>144</v>
          </cell>
          <cell r="B232">
            <v>70</v>
          </cell>
          <cell r="C232" t="str">
            <v>Bosnia and Herzegovina</v>
          </cell>
          <cell r="D232">
            <v>0</v>
          </cell>
          <cell r="E232">
            <v>4</v>
          </cell>
          <cell r="F232" t="str">
            <v>Euro</v>
          </cell>
          <cell r="G232">
            <v>2</v>
          </cell>
          <cell r="H232" t="str">
            <v>fse</v>
          </cell>
          <cell r="I232">
            <v>1</v>
          </cell>
          <cell r="J232" t="str">
            <v>low and middle</v>
          </cell>
          <cell r="K232" t="str">
            <v>females</v>
          </cell>
          <cell r="L232" t="str">
            <v>1995-2000</v>
          </cell>
          <cell r="M232">
            <v>65.045</v>
          </cell>
          <cell r="N232">
            <v>1.499</v>
          </cell>
          <cell r="O232">
            <v>0.266</v>
          </cell>
          <cell r="P232">
            <v>0.82</v>
          </cell>
          <cell r="Q232">
            <v>2.4130000000000003</v>
          </cell>
          <cell r="R232">
            <v>7.231999999999999</v>
          </cell>
          <cell r="S232">
            <v>14.698</v>
          </cell>
          <cell r="T232">
            <v>38.117000000000004</v>
          </cell>
        </row>
        <row r="233">
          <cell r="A233">
            <v>42</v>
          </cell>
          <cell r="B233">
            <v>72</v>
          </cell>
          <cell r="C233" t="str">
            <v>Botswana</v>
          </cell>
          <cell r="D233">
            <v>0</v>
          </cell>
          <cell r="E233">
            <v>1</v>
          </cell>
          <cell r="F233" t="str">
            <v>Afro</v>
          </cell>
          <cell r="G233">
            <v>6</v>
          </cell>
          <cell r="H233" t="str">
            <v>ssa</v>
          </cell>
          <cell r="I233">
            <v>1</v>
          </cell>
          <cell r="J233" t="str">
            <v>low and middle</v>
          </cell>
          <cell r="K233" t="str">
            <v>females</v>
          </cell>
          <cell r="L233" t="str">
            <v>1995-2000</v>
          </cell>
          <cell r="M233">
            <v>58.597</v>
          </cell>
          <cell r="N233">
            <v>12.802</v>
          </cell>
          <cell r="O233">
            <v>2.1559999999999997</v>
          </cell>
          <cell r="P233">
            <v>7.059</v>
          </cell>
          <cell r="Q233">
            <v>14.411999999999999</v>
          </cell>
          <cell r="R233">
            <v>10.816</v>
          </cell>
          <cell r="S233">
            <v>4.66</v>
          </cell>
          <cell r="T233">
            <v>6.692</v>
          </cell>
        </row>
        <row r="234">
          <cell r="A234">
            <v>187</v>
          </cell>
          <cell r="B234">
            <v>76</v>
          </cell>
          <cell r="C234" t="str">
            <v>Brazil</v>
          </cell>
          <cell r="D234">
            <v>0</v>
          </cell>
          <cell r="E234">
            <v>2</v>
          </cell>
          <cell r="F234" t="str">
            <v>Amro</v>
          </cell>
          <cell r="G234">
            <v>7</v>
          </cell>
          <cell r="H234" t="str">
            <v>lac</v>
          </cell>
          <cell r="I234">
            <v>1</v>
          </cell>
          <cell r="J234" t="str">
            <v>low and middle</v>
          </cell>
          <cell r="K234" t="str">
            <v>females</v>
          </cell>
          <cell r="L234" t="str">
            <v>1995-2000</v>
          </cell>
          <cell r="M234">
            <v>2485.038</v>
          </cell>
          <cell r="N234">
            <v>339.509</v>
          </cell>
          <cell r="O234">
            <v>43.044</v>
          </cell>
          <cell r="P234">
            <v>113.251</v>
          </cell>
          <cell r="Q234">
            <v>233.586</v>
          </cell>
          <cell r="R234">
            <v>375.852</v>
          </cell>
          <cell r="S234">
            <v>377.473</v>
          </cell>
          <cell r="T234">
            <v>1002.3230000000001</v>
          </cell>
        </row>
        <row r="235">
          <cell r="A235">
            <v>176</v>
          </cell>
          <cell r="B235">
            <v>84</v>
          </cell>
          <cell r="C235" t="str">
            <v>Belize</v>
          </cell>
          <cell r="D235">
            <v>0</v>
          </cell>
          <cell r="E235">
            <v>2</v>
          </cell>
          <cell r="F235" t="str">
            <v>Amro</v>
          </cell>
          <cell r="G235">
            <v>7</v>
          </cell>
          <cell r="H235" t="str">
            <v>lac</v>
          </cell>
          <cell r="I235">
            <v>1</v>
          </cell>
          <cell r="J235" t="str">
            <v>low and middle</v>
          </cell>
          <cell r="K235" t="str">
            <v>females</v>
          </cell>
          <cell r="L235" t="str">
            <v>1995-2000</v>
          </cell>
          <cell r="M235">
            <v>2.238</v>
          </cell>
          <cell r="N235">
            <v>0.635</v>
          </cell>
          <cell r="O235">
            <v>0.052000000000000005</v>
          </cell>
          <cell r="P235">
            <v>0.075</v>
          </cell>
          <cell r="Q235">
            <v>0.10600000000000001</v>
          </cell>
          <cell r="R235">
            <v>0.147</v>
          </cell>
          <cell r="S235">
            <v>0.25</v>
          </cell>
          <cell r="T235">
            <v>0.973</v>
          </cell>
        </row>
        <row r="236">
          <cell r="A236">
            <v>208</v>
          </cell>
          <cell r="B236">
            <v>90</v>
          </cell>
          <cell r="C236" t="str">
            <v>Solomon Islands</v>
          </cell>
          <cell r="D236">
            <v>0</v>
          </cell>
          <cell r="E236">
            <v>6</v>
          </cell>
          <cell r="F236" t="str">
            <v>Wpro</v>
          </cell>
          <cell r="G236">
            <v>5</v>
          </cell>
          <cell r="H236" t="str">
            <v>oai</v>
          </cell>
          <cell r="I236">
            <v>1</v>
          </cell>
          <cell r="J236" t="str">
            <v>low and middle</v>
          </cell>
          <cell r="K236" t="str">
            <v>females</v>
          </cell>
          <cell r="L236" t="str">
            <v>1995-2000</v>
          </cell>
          <cell r="M236">
            <v>3.359</v>
          </cell>
          <cell r="N236">
            <v>0.77</v>
          </cell>
          <cell r="O236">
            <v>0.076</v>
          </cell>
          <cell r="P236">
            <v>0.17099999999999999</v>
          </cell>
          <cell r="Q236">
            <v>0.221</v>
          </cell>
          <cell r="R236">
            <v>0.42</v>
          </cell>
          <cell r="S236">
            <v>0.512</v>
          </cell>
          <cell r="T236">
            <v>1.1889999999999998</v>
          </cell>
        </row>
        <row r="237">
          <cell r="A237">
            <v>89</v>
          </cell>
          <cell r="B237">
            <v>96</v>
          </cell>
          <cell r="C237" t="str">
            <v>Brunei Darussalam</v>
          </cell>
          <cell r="D237">
            <v>0</v>
          </cell>
          <cell r="E237">
            <v>6</v>
          </cell>
          <cell r="F237" t="str">
            <v>Wpro</v>
          </cell>
          <cell r="G237">
            <v>5</v>
          </cell>
          <cell r="H237" t="str">
            <v>oai</v>
          </cell>
          <cell r="I237">
            <v>4</v>
          </cell>
          <cell r="J237" t="str">
            <v>high</v>
          </cell>
          <cell r="K237" t="str">
            <v>females</v>
          </cell>
          <cell r="L237" t="str">
            <v>1995-2000</v>
          </cell>
          <cell r="M237">
            <v>1.826</v>
          </cell>
          <cell r="N237">
            <v>0.19</v>
          </cell>
          <cell r="O237">
            <v>0.031</v>
          </cell>
          <cell r="P237">
            <v>0.041</v>
          </cell>
          <cell r="Q237">
            <v>0.11699999999999999</v>
          </cell>
          <cell r="R237">
            <v>0.24200000000000002</v>
          </cell>
          <cell r="S237">
            <v>0.30900000000000005</v>
          </cell>
          <cell r="T237">
            <v>0.896</v>
          </cell>
        </row>
        <row r="238">
          <cell r="A238">
            <v>122</v>
          </cell>
          <cell r="B238">
            <v>100</v>
          </cell>
          <cell r="C238" t="str">
            <v>Bulgaria</v>
          </cell>
          <cell r="D238">
            <v>0</v>
          </cell>
          <cell r="E238">
            <v>4</v>
          </cell>
          <cell r="F238" t="str">
            <v>Euro</v>
          </cell>
          <cell r="G238">
            <v>2</v>
          </cell>
          <cell r="H238" t="str">
            <v>fse</v>
          </cell>
          <cell r="I238">
            <v>1</v>
          </cell>
          <cell r="J238" t="str">
            <v>low and middle</v>
          </cell>
          <cell r="K238" t="str">
            <v>females</v>
          </cell>
          <cell r="L238" t="str">
            <v>1995-2000</v>
          </cell>
          <cell r="M238">
            <v>259.288</v>
          </cell>
          <cell r="N238">
            <v>3.03</v>
          </cell>
          <cell r="O238">
            <v>0.817</v>
          </cell>
          <cell r="P238">
            <v>2.449</v>
          </cell>
          <cell r="Q238">
            <v>5.989</v>
          </cell>
          <cell r="R238">
            <v>20.375</v>
          </cell>
          <cell r="S238">
            <v>42.655</v>
          </cell>
          <cell r="T238">
            <v>183.973</v>
          </cell>
        </row>
        <row r="239">
          <cell r="A239">
            <v>95</v>
          </cell>
          <cell r="B239">
            <v>104</v>
          </cell>
          <cell r="C239" t="str">
            <v>Myanmar</v>
          </cell>
          <cell r="D239">
            <v>0</v>
          </cell>
          <cell r="E239">
            <v>5</v>
          </cell>
          <cell r="F239" t="str">
            <v>Searo</v>
          </cell>
          <cell r="G239">
            <v>5</v>
          </cell>
          <cell r="H239" t="str">
            <v>oai</v>
          </cell>
          <cell r="I239">
            <v>1</v>
          </cell>
          <cell r="J239" t="str">
            <v>low and middle</v>
          </cell>
          <cell r="K239" t="str">
            <v>females</v>
          </cell>
          <cell r="L239" t="str">
            <v>1995-2000</v>
          </cell>
          <cell r="M239">
            <v>982.906</v>
          </cell>
          <cell r="N239">
            <v>238.858</v>
          </cell>
          <cell r="O239">
            <v>38.843</v>
          </cell>
          <cell r="P239">
            <v>61.346000000000004</v>
          </cell>
          <cell r="Q239">
            <v>77.229</v>
          </cell>
          <cell r="R239">
            <v>120.99199999999999</v>
          </cell>
          <cell r="S239">
            <v>165.263</v>
          </cell>
          <cell r="T239">
            <v>280.375</v>
          </cell>
        </row>
        <row r="240">
          <cell r="A240">
            <v>7</v>
          </cell>
          <cell r="B240">
            <v>108</v>
          </cell>
          <cell r="C240" t="str">
            <v>Burundi</v>
          </cell>
          <cell r="D240">
            <v>0</v>
          </cell>
          <cell r="E240">
            <v>1</v>
          </cell>
          <cell r="F240" t="str">
            <v>Afro</v>
          </cell>
          <cell r="G240">
            <v>6</v>
          </cell>
          <cell r="H240" t="str">
            <v>ssa</v>
          </cell>
          <cell r="I240">
            <v>1</v>
          </cell>
          <cell r="J240" t="str">
            <v>low and middle</v>
          </cell>
          <cell r="K240" t="str">
            <v>females</v>
          </cell>
          <cell r="L240" t="str">
            <v>1995-2000</v>
          </cell>
          <cell r="M240">
            <v>316.651</v>
          </cell>
          <cell r="N240">
            <v>118.354</v>
          </cell>
          <cell r="O240">
            <v>32.872</v>
          </cell>
          <cell r="P240">
            <v>32.296</v>
          </cell>
          <cell r="Q240">
            <v>45.658</v>
          </cell>
          <cell r="R240">
            <v>33.038</v>
          </cell>
          <cell r="S240">
            <v>19.688000000000002</v>
          </cell>
          <cell r="T240">
            <v>34.745</v>
          </cell>
        </row>
        <row r="241">
          <cell r="A241">
            <v>121</v>
          </cell>
          <cell r="B241">
            <v>112</v>
          </cell>
          <cell r="C241" t="str">
            <v>Belarus</v>
          </cell>
          <cell r="D241">
            <v>0</v>
          </cell>
          <cell r="E241">
            <v>4</v>
          </cell>
          <cell r="F241" t="str">
            <v>Euro</v>
          </cell>
          <cell r="G241">
            <v>2</v>
          </cell>
          <cell r="H241" t="str">
            <v>fse</v>
          </cell>
          <cell r="I241">
            <v>1</v>
          </cell>
          <cell r="J241" t="str">
            <v>low and middle</v>
          </cell>
          <cell r="K241" t="str">
            <v>females</v>
          </cell>
          <cell r="L241" t="str">
            <v>1995-2000</v>
          </cell>
          <cell r="M241">
            <v>332.265</v>
          </cell>
          <cell r="N241">
            <v>5.083</v>
          </cell>
          <cell r="O241">
            <v>1.263</v>
          </cell>
          <cell r="P241">
            <v>3.7489999999999997</v>
          </cell>
          <cell r="Q241">
            <v>10.676</v>
          </cell>
          <cell r="R241">
            <v>28.933999999999997</v>
          </cell>
          <cell r="S241">
            <v>57.82</v>
          </cell>
          <cell r="T241">
            <v>224.74</v>
          </cell>
        </row>
        <row r="242">
          <cell r="A242">
            <v>90</v>
          </cell>
          <cell r="B242">
            <v>116</v>
          </cell>
          <cell r="C242" t="str">
            <v>Cambodia</v>
          </cell>
          <cell r="D242">
            <v>0</v>
          </cell>
          <cell r="E242">
            <v>6</v>
          </cell>
          <cell r="F242" t="str">
            <v>Wpro</v>
          </cell>
          <cell r="G242">
            <v>5</v>
          </cell>
          <cell r="H242" t="str">
            <v>oai</v>
          </cell>
          <cell r="I242">
            <v>1</v>
          </cell>
          <cell r="J242" t="str">
            <v>low and middle</v>
          </cell>
          <cell r="K242" t="str">
            <v>females</v>
          </cell>
          <cell r="L242" t="str">
            <v>1995-2000</v>
          </cell>
          <cell r="M242">
            <v>334.1</v>
          </cell>
          <cell r="N242">
            <v>116.862</v>
          </cell>
          <cell r="O242">
            <v>23.845</v>
          </cell>
          <cell r="P242">
            <v>28.951</v>
          </cell>
          <cell r="Q242">
            <v>39.086</v>
          </cell>
          <cell r="R242">
            <v>39.647000000000006</v>
          </cell>
          <cell r="S242">
            <v>34.067</v>
          </cell>
          <cell r="T242">
            <v>51.642</v>
          </cell>
        </row>
        <row r="243">
          <cell r="A243">
            <v>26</v>
          </cell>
          <cell r="B243">
            <v>120</v>
          </cell>
          <cell r="C243" t="str">
            <v>Cameroon</v>
          </cell>
          <cell r="D243">
            <v>0</v>
          </cell>
          <cell r="E243">
            <v>1</v>
          </cell>
          <cell r="F243" t="str">
            <v>Afro</v>
          </cell>
          <cell r="G243">
            <v>6</v>
          </cell>
          <cell r="H243" t="str">
            <v>ssa</v>
          </cell>
          <cell r="I243">
            <v>1</v>
          </cell>
          <cell r="J243" t="str">
            <v>low and middle</v>
          </cell>
          <cell r="K243" t="str">
            <v>females</v>
          </cell>
          <cell r="L243" t="str">
            <v>1995-2000</v>
          </cell>
          <cell r="M243">
            <v>424.486</v>
          </cell>
          <cell r="N243">
            <v>151.011</v>
          </cell>
          <cell r="O243">
            <v>33.51</v>
          </cell>
          <cell r="P243">
            <v>38.632</v>
          </cell>
          <cell r="Q243">
            <v>48.277</v>
          </cell>
          <cell r="R243">
            <v>45.282000000000004</v>
          </cell>
          <cell r="S243">
            <v>36.205</v>
          </cell>
          <cell r="T243">
            <v>71.56900000000002</v>
          </cell>
        </row>
        <row r="244">
          <cell r="A244">
            <v>198</v>
          </cell>
          <cell r="B244">
            <v>124</v>
          </cell>
          <cell r="C244" t="str">
            <v>Canada</v>
          </cell>
          <cell r="D244">
            <v>0</v>
          </cell>
          <cell r="E244">
            <v>2</v>
          </cell>
          <cell r="F244" t="str">
            <v>Amro</v>
          </cell>
          <cell r="G244">
            <v>1</v>
          </cell>
          <cell r="H244" t="str">
            <v>eme</v>
          </cell>
          <cell r="I244">
            <v>4</v>
          </cell>
          <cell r="J244" t="str">
            <v>high</v>
          </cell>
          <cell r="K244" t="str">
            <v>females</v>
          </cell>
          <cell r="L244" t="str">
            <v>1995-2000</v>
          </cell>
          <cell r="M244">
            <v>509</v>
          </cell>
          <cell r="N244">
            <v>5.66</v>
          </cell>
          <cell r="O244">
            <v>1.234</v>
          </cell>
          <cell r="P244">
            <v>4.962</v>
          </cell>
          <cell r="Q244">
            <v>14.424</v>
          </cell>
          <cell r="R244">
            <v>39.758</v>
          </cell>
          <cell r="S244">
            <v>59.83</v>
          </cell>
          <cell r="T244">
            <v>383.132</v>
          </cell>
        </row>
        <row r="245">
          <cell r="A245">
            <v>50</v>
          </cell>
          <cell r="B245">
            <v>132</v>
          </cell>
          <cell r="C245" t="str">
            <v>Cape Verde</v>
          </cell>
          <cell r="D245">
            <v>0</v>
          </cell>
          <cell r="E245">
            <v>1</v>
          </cell>
          <cell r="F245" t="str">
            <v>Afro</v>
          </cell>
          <cell r="G245">
            <v>6</v>
          </cell>
          <cell r="H245" t="str">
            <v>ssa</v>
          </cell>
          <cell r="I245">
            <v>1</v>
          </cell>
          <cell r="J245" t="str">
            <v>low and middle</v>
          </cell>
          <cell r="K245" t="str">
            <v>females</v>
          </cell>
          <cell r="L245" t="str">
            <v>1995-2000</v>
          </cell>
          <cell r="M245">
            <v>6.556</v>
          </cell>
          <cell r="N245">
            <v>1.905</v>
          </cell>
          <cell r="O245">
            <v>0.102</v>
          </cell>
          <cell r="P245">
            <v>0.235</v>
          </cell>
          <cell r="Q245">
            <v>0.374</v>
          </cell>
          <cell r="R245">
            <v>0.42400000000000004</v>
          </cell>
          <cell r="S245">
            <v>0.914</v>
          </cell>
          <cell r="T245">
            <v>2.602</v>
          </cell>
        </row>
        <row r="246">
          <cell r="A246">
            <v>27</v>
          </cell>
          <cell r="B246">
            <v>140</v>
          </cell>
          <cell r="C246" t="str">
            <v>Central African Republic</v>
          </cell>
          <cell r="D246">
            <v>0</v>
          </cell>
          <cell r="E246">
            <v>1</v>
          </cell>
          <cell r="F246" t="str">
            <v>Afro</v>
          </cell>
          <cell r="G246">
            <v>6</v>
          </cell>
          <cell r="H246" t="str">
            <v>ssa</v>
          </cell>
          <cell r="I246">
            <v>1</v>
          </cell>
          <cell r="J246" t="str">
            <v>low and middle</v>
          </cell>
          <cell r="K246" t="str">
            <v>females</v>
          </cell>
          <cell r="L246" t="str">
            <v>1995-2000</v>
          </cell>
          <cell r="M246">
            <v>155.322</v>
          </cell>
          <cell r="N246">
            <v>46.704</v>
          </cell>
          <cell r="O246">
            <v>13.109</v>
          </cell>
          <cell r="P246">
            <v>15.963000000000001</v>
          </cell>
          <cell r="Q246">
            <v>24.152</v>
          </cell>
          <cell r="R246">
            <v>19.811</v>
          </cell>
          <cell r="S246">
            <v>12.875</v>
          </cell>
          <cell r="T246">
            <v>22.707999999999995</v>
          </cell>
        </row>
        <row r="247">
          <cell r="A247">
            <v>84</v>
          </cell>
          <cell r="B247">
            <v>144</v>
          </cell>
          <cell r="C247" t="str">
            <v>Sri Lanka</v>
          </cell>
          <cell r="D247">
            <v>0</v>
          </cell>
          <cell r="E247">
            <v>5</v>
          </cell>
          <cell r="F247" t="str">
            <v>Searo</v>
          </cell>
          <cell r="G247">
            <v>5</v>
          </cell>
          <cell r="H247" t="str">
            <v>oai</v>
          </cell>
          <cell r="I247">
            <v>1</v>
          </cell>
          <cell r="J247" t="str">
            <v>low and middle</v>
          </cell>
          <cell r="K247" t="str">
            <v>females</v>
          </cell>
          <cell r="L247" t="str">
            <v>1995-2000</v>
          </cell>
          <cell r="M247">
            <v>226.414</v>
          </cell>
          <cell r="N247">
            <v>16.011</v>
          </cell>
          <cell r="O247">
            <v>2.7760000000000002</v>
          </cell>
          <cell r="P247">
            <v>8.628</v>
          </cell>
          <cell r="Q247">
            <v>13.286</v>
          </cell>
          <cell r="R247">
            <v>26.95</v>
          </cell>
          <cell r="S247">
            <v>38.685</v>
          </cell>
          <cell r="T247">
            <v>120.078</v>
          </cell>
        </row>
        <row r="248">
          <cell r="A248">
            <v>28</v>
          </cell>
          <cell r="B248">
            <v>148</v>
          </cell>
          <cell r="C248" t="str">
            <v>Chad</v>
          </cell>
          <cell r="D248">
            <v>0</v>
          </cell>
          <cell r="E248">
            <v>1</v>
          </cell>
          <cell r="F248" t="str">
            <v>Afro</v>
          </cell>
          <cell r="G248">
            <v>6</v>
          </cell>
          <cell r="H248" t="str">
            <v>ssa</v>
          </cell>
          <cell r="I248">
            <v>1</v>
          </cell>
          <cell r="J248" t="str">
            <v>low and middle</v>
          </cell>
          <cell r="K248" t="str">
            <v>females</v>
          </cell>
          <cell r="L248" t="str">
            <v>1995-2000</v>
          </cell>
          <cell r="M248">
            <v>305.513</v>
          </cell>
          <cell r="N248">
            <v>131.552</v>
          </cell>
          <cell r="O248">
            <v>31.872</v>
          </cell>
          <cell r="P248">
            <v>26.148000000000003</v>
          </cell>
          <cell r="Q248">
            <v>29.549</v>
          </cell>
          <cell r="R248">
            <v>26.463</v>
          </cell>
          <cell r="S248">
            <v>22.045</v>
          </cell>
          <cell r="T248">
            <v>37.884</v>
          </cell>
        </row>
        <row r="249">
          <cell r="A249">
            <v>188</v>
          </cell>
          <cell r="B249">
            <v>152</v>
          </cell>
          <cell r="C249" t="str">
            <v>Chile</v>
          </cell>
          <cell r="D249">
            <v>0</v>
          </cell>
          <cell r="E249">
            <v>2</v>
          </cell>
          <cell r="F249" t="str">
            <v>Amro</v>
          </cell>
          <cell r="G249">
            <v>7</v>
          </cell>
          <cell r="H249" t="str">
            <v>lac</v>
          </cell>
          <cell r="I249">
            <v>1</v>
          </cell>
          <cell r="J249" t="str">
            <v>low and middle</v>
          </cell>
          <cell r="K249" t="str">
            <v>females</v>
          </cell>
          <cell r="L249" t="str">
            <v>1995-2000</v>
          </cell>
          <cell r="M249">
            <v>192.567</v>
          </cell>
          <cell r="N249">
            <v>9.938</v>
          </cell>
          <cell r="O249">
            <v>1.459</v>
          </cell>
          <cell r="P249">
            <v>3.728</v>
          </cell>
          <cell r="Q249">
            <v>9.116999999999999</v>
          </cell>
          <cell r="R249">
            <v>21.646</v>
          </cell>
          <cell r="S249">
            <v>28.902</v>
          </cell>
          <cell r="T249">
            <v>117.77699999999999</v>
          </cell>
        </row>
        <row r="250">
          <cell r="A250">
            <v>66</v>
          </cell>
          <cell r="B250">
            <v>156</v>
          </cell>
          <cell r="C250" t="str">
            <v>China (5)</v>
          </cell>
          <cell r="D250">
            <v>0</v>
          </cell>
          <cell r="E250">
            <v>6</v>
          </cell>
          <cell r="F250" t="str">
            <v>Wpro</v>
          </cell>
          <cell r="G250">
            <v>4</v>
          </cell>
          <cell r="H250" t="str">
            <v>chn</v>
          </cell>
          <cell r="I250">
            <v>5</v>
          </cell>
          <cell r="J250" t="str">
            <v>chn</v>
          </cell>
          <cell r="K250" t="str">
            <v>females</v>
          </cell>
          <cell r="L250" t="str">
            <v>1995-2000</v>
          </cell>
          <cell r="M250">
            <v>19110.344</v>
          </cell>
          <cell r="N250">
            <v>2598.67</v>
          </cell>
          <cell r="O250">
            <v>186.881</v>
          </cell>
          <cell r="P250">
            <v>547.013</v>
          </cell>
          <cell r="Q250">
            <v>913.2620000000001</v>
          </cell>
          <cell r="R250">
            <v>1978.7529999999997</v>
          </cell>
          <cell r="S250">
            <v>3115.5910000000003</v>
          </cell>
          <cell r="T250">
            <v>9770.174</v>
          </cell>
        </row>
        <row r="251">
          <cell r="A251">
            <v>189</v>
          </cell>
          <cell r="B251">
            <v>170</v>
          </cell>
          <cell r="C251" t="str">
            <v>Colombia</v>
          </cell>
          <cell r="D251">
            <v>0</v>
          </cell>
          <cell r="E251">
            <v>2</v>
          </cell>
          <cell r="F251" t="str">
            <v>Amro</v>
          </cell>
          <cell r="G251">
            <v>7</v>
          </cell>
          <cell r="H251" t="str">
            <v>lac</v>
          </cell>
          <cell r="I251">
            <v>1</v>
          </cell>
          <cell r="J251" t="str">
            <v>low and middle</v>
          </cell>
          <cell r="K251" t="str">
            <v>females</v>
          </cell>
          <cell r="L251" t="str">
            <v>1995-2000</v>
          </cell>
          <cell r="M251">
            <v>500.412</v>
          </cell>
          <cell r="N251">
            <v>85.136</v>
          </cell>
          <cell r="O251">
            <v>9.681999999999999</v>
          </cell>
          <cell r="P251">
            <v>24.409</v>
          </cell>
          <cell r="Q251">
            <v>36.187999999999995</v>
          </cell>
          <cell r="R251">
            <v>60.584</v>
          </cell>
          <cell r="S251">
            <v>69.135</v>
          </cell>
          <cell r="T251">
            <v>215.278</v>
          </cell>
        </row>
        <row r="252">
          <cell r="A252">
            <v>8</v>
          </cell>
          <cell r="B252">
            <v>174</v>
          </cell>
          <cell r="C252" t="str">
            <v>Comoros</v>
          </cell>
          <cell r="D252">
            <v>0</v>
          </cell>
          <cell r="E252">
            <v>1</v>
          </cell>
          <cell r="F252" t="str">
            <v>Afro</v>
          </cell>
          <cell r="G252">
            <v>6</v>
          </cell>
          <cell r="H252" t="str">
            <v>ssa</v>
          </cell>
          <cell r="I252">
            <v>1</v>
          </cell>
          <cell r="J252" t="str">
            <v>low and middle</v>
          </cell>
          <cell r="K252" t="str">
            <v>females</v>
          </cell>
          <cell r="L252" t="str">
            <v>1995-2000</v>
          </cell>
          <cell r="M252">
            <v>14.583</v>
          </cell>
          <cell r="N252">
            <v>5.804</v>
          </cell>
          <cell r="O252">
            <v>0.819</v>
          </cell>
          <cell r="P252">
            <v>1.459</v>
          </cell>
          <cell r="Q252">
            <v>1.256</v>
          </cell>
          <cell r="R252">
            <v>1.408</v>
          </cell>
          <cell r="S252">
            <v>1.365</v>
          </cell>
          <cell r="T252">
            <v>2.4720000000000004</v>
          </cell>
        </row>
        <row r="253">
          <cell r="A253">
            <v>29</v>
          </cell>
          <cell r="B253">
            <v>178</v>
          </cell>
          <cell r="C253" t="str">
            <v>Congo</v>
          </cell>
          <cell r="D253">
            <v>0</v>
          </cell>
          <cell r="E253">
            <v>1</v>
          </cell>
          <cell r="F253" t="str">
            <v>Afro</v>
          </cell>
          <cell r="G253">
            <v>6</v>
          </cell>
          <cell r="H253" t="str">
            <v>ssa</v>
          </cell>
          <cell r="I253">
            <v>1</v>
          </cell>
          <cell r="J253" t="str">
            <v>low and middle</v>
          </cell>
          <cell r="K253" t="str">
            <v>females</v>
          </cell>
          <cell r="L253" t="str">
            <v>1995-2000</v>
          </cell>
          <cell r="M253">
            <v>101.951</v>
          </cell>
          <cell r="N253">
            <v>34.916</v>
          </cell>
          <cell r="O253">
            <v>7.838</v>
          </cell>
          <cell r="P253">
            <v>10.254000000000001</v>
          </cell>
          <cell r="Q253">
            <v>15.123</v>
          </cell>
          <cell r="R253">
            <v>12.137</v>
          </cell>
          <cell r="S253">
            <v>7.5920000000000005</v>
          </cell>
          <cell r="T253">
            <v>14.091000000000003</v>
          </cell>
        </row>
        <row r="254">
          <cell r="A254">
            <v>30</v>
          </cell>
          <cell r="B254">
            <v>180</v>
          </cell>
          <cell r="C254" t="str">
            <v>Dem. Republic of the Congo</v>
          </cell>
          <cell r="D254">
            <v>0</v>
          </cell>
          <cell r="E254">
            <v>1</v>
          </cell>
          <cell r="F254" t="str">
            <v>Afro</v>
          </cell>
          <cell r="G254">
            <v>6</v>
          </cell>
          <cell r="H254" t="str">
            <v>ssa</v>
          </cell>
          <cell r="I254">
            <v>1</v>
          </cell>
          <cell r="J254" t="str">
            <v>low and middle</v>
          </cell>
          <cell r="K254" t="str">
            <v>females</v>
          </cell>
          <cell r="L254" t="str">
            <v>1995-2000</v>
          </cell>
          <cell r="M254">
            <v>1715.883</v>
          </cell>
          <cell r="N254">
            <v>728.853</v>
          </cell>
          <cell r="O254">
            <v>157.602</v>
          </cell>
          <cell r="P254">
            <v>151.349</v>
          </cell>
          <cell r="Q254">
            <v>187.377</v>
          </cell>
          <cell r="R254">
            <v>164.585</v>
          </cell>
          <cell r="S254">
            <v>120.265</v>
          </cell>
          <cell r="T254">
            <v>205.852</v>
          </cell>
        </row>
        <row r="255">
          <cell r="A255">
            <v>177</v>
          </cell>
          <cell r="B255">
            <v>188</v>
          </cell>
          <cell r="C255" t="str">
            <v>Costa Rica</v>
          </cell>
          <cell r="D255">
            <v>0</v>
          </cell>
          <cell r="E255">
            <v>2</v>
          </cell>
          <cell r="F255" t="str">
            <v>Amro</v>
          </cell>
          <cell r="G255">
            <v>7</v>
          </cell>
          <cell r="H255" t="str">
            <v>lac</v>
          </cell>
          <cell r="I255">
            <v>1</v>
          </cell>
          <cell r="J255" t="str">
            <v>low and middle</v>
          </cell>
          <cell r="K255" t="str">
            <v>females</v>
          </cell>
          <cell r="L255" t="str">
            <v>1995-2000</v>
          </cell>
          <cell r="M255">
            <v>31.822</v>
          </cell>
          <cell r="N255">
            <v>2.784</v>
          </cell>
          <cell r="O255">
            <v>0.441</v>
          </cell>
          <cell r="P255">
            <v>0.998</v>
          </cell>
          <cell r="Q255">
            <v>1.9780000000000002</v>
          </cell>
          <cell r="R255">
            <v>3.5669999999999997</v>
          </cell>
          <cell r="S255">
            <v>4.413</v>
          </cell>
          <cell r="T255">
            <v>17.641000000000002</v>
          </cell>
        </row>
        <row r="256">
          <cell r="A256">
            <v>145</v>
          </cell>
          <cell r="B256">
            <v>191</v>
          </cell>
          <cell r="C256" t="str">
            <v>Croatia</v>
          </cell>
          <cell r="D256">
            <v>0</v>
          </cell>
          <cell r="E256">
            <v>4</v>
          </cell>
          <cell r="F256" t="str">
            <v>Euro</v>
          </cell>
          <cell r="G256">
            <v>2</v>
          </cell>
          <cell r="H256" t="str">
            <v>fse</v>
          </cell>
          <cell r="I256">
            <v>1</v>
          </cell>
          <cell r="J256" t="str">
            <v>low and middle</v>
          </cell>
          <cell r="K256" t="str">
            <v>females</v>
          </cell>
          <cell r="L256" t="str">
            <v>1995-2000</v>
          </cell>
          <cell r="M256">
            <v>125.279</v>
          </cell>
          <cell r="N256">
            <v>1.295</v>
          </cell>
          <cell r="O256">
            <v>0.296</v>
          </cell>
          <cell r="P256">
            <v>0.883</v>
          </cell>
          <cell r="Q256">
            <v>2.706</v>
          </cell>
          <cell r="R256">
            <v>9.626000000000001</v>
          </cell>
          <cell r="S256">
            <v>20.675</v>
          </cell>
          <cell r="T256">
            <v>89.798</v>
          </cell>
        </row>
        <row r="257">
          <cell r="A257">
            <v>166</v>
          </cell>
          <cell r="B257">
            <v>192</v>
          </cell>
          <cell r="C257" t="str">
            <v>Cuba</v>
          </cell>
          <cell r="D257">
            <v>0</v>
          </cell>
          <cell r="E257">
            <v>2</v>
          </cell>
          <cell r="F257" t="str">
            <v>Amro</v>
          </cell>
          <cell r="G257">
            <v>7</v>
          </cell>
          <cell r="H257" t="str">
            <v>lac</v>
          </cell>
          <cell r="I257">
            <v>1</v>
          </cell>
          <cell r="J257" t="str">
            <v>low and middle</v>
          </cell>
          <cell r="K257" t="str">
            <v>females</v>
          </cell>
          <cell r="L257" t="str">
            <v>1995-2000</v>
          </cell>
          <cell r="M257">
            <v>178.393</v>
          </cell>
          <cell r="N257">
            <v>3.558</v>
          </cell>
          <cell r="O257">
            <v>1.1989999999999998</v>
          </cell>
          <cell r="P257">
            <v>5.675</v>
          </cell>
          <cell r="Q257">
            <v>9.322</v>
          </cell>
          <cell r="R257">
            <v>20.957</v>
          </cell>
          <cell r="S257">
            <v>24.333</v>
          </cell>
          <cell r="T257">
            <v>113.34899999999999</v>
          </cell>
        </row>
        <row r="258">
          <cell r="A258">
            <v>104</v>
          </cell>
          <cell r="B258">
            <v>196</v>
          </cell>
          <cell r="C258" t="str">
            <v>Cyprus</v>
          </cell>
          <cell r="D258">
            <v>0</v>
          </cell>
          <cell r="E258">
            <v>3</v>
          </cell>
          <cell r="F258" t="str">
            <v>Emro</v>
          </cell>
          <cell r="G258">
            <v>8</v>
          </cell>
          <cell r="H258" t="str">
            <v>mec</v>
          </cell>
          <cell r="I258">
            <v>4</v>
          </cell>
          <cell r="J258" t="str">
            <v>high</v>
          </cell>
          <cell r="K258" t="str">
            <v>females</v>
          </cell>
          <cell r="L258" t="str">
            <v>1995-2000</v>
          </cell>
          <cell r="M258">
            <v>13.247</v>
          </cell>
          <cell r="N258">
            <v>0.242</v>
          </cell>
          <cell r="O258">
            <v>0.038000000000000006</v>
          </cell>
          <cell r="P258">
            <v>0.17</v>
          </cell>
          <cell r="Q258">
            <v>0.317</v>
          </cell>
          <cell r="R258">
            <v>1.014</v>
          </cell>
          <cell r="S258">
            <v>1.483</v>
          </cell>
          <cell r="T258">
            <v>9.982999999999999</v>
          </cell>
        </row>
        <row r="259">
          <cell r="A259">
            <v>123</v>
          </cell>
          <cell r="B259">
            <v>203</v>
          </cell>
          <cell r="C259" t="str">
            <v>Czech Republic</v>
          </cell>
          <cell r="D259">
            <v>0</v>
          </cell>
          <cell r="E259">
            <v>4</v>
          </cell>
          <cell r="F259" t="str">
            <v>Euro</v>
          </cell>
          <cell r="G259">
            <v>2</v>
          </cell>
          <cell r="H259" t="str">
            <v>fse</v>
          </cell>
          <cell r="I259">
            <v>1</v>
          </cell>
          <cell r="J259" t="str">
            <v>low and middle</v>
          </cell>
          <cell r="K259" t="str">
            <v>females</v>
          </cell>
          <cell r="L259" t="str">
            <v>1995-2000</v>
          </cell>
          <cell r="M259">
            <v>279.121</v>
          </cell>
          <cell r="N259">
            <v>1.71</v>
          </cell>
          <cell r="O259">
            <v>0.591</v>
          </cell>
          <cell r="P259">
            <v>2.053</v>
          </cell>
          <cell r="Q259">
            <v>5.185</v>
          </cell>
          <cell r="R259">
            <v>21.612</v>
          </cell>
          <cell r="S259">
            <v>36.497</v>
          </cell>
          <cell r="T259">
            <v>211.47300000000004</v>
          </cell>
        </row>
        <row r="260">
          <cell r="A260">
            <v>48</v>
          </cell>
          <cell r="B260">
            <v>204</v>
          </cell>
          <cell r="C260" t="str">
            <v>Benin</v>
          </cell>
          <cell r="D260">
            <v>0</v>
          </cell>
          <cell r="E260">
            <v>1</v>
          </cell>
          <cell r="F260" t="str">
            <v>Afro</v>
          </cell>
          <cell r="G260">
            <v>6</v>
          </cell>
          <cell r="H260" t="str">
            <v>ssa</v>
          </cell>
          <cell r="I260">
            <v>1</v>
          </cell>
          <cell r="J260" t="str">
            <v>low and middle</v>
          </cell>
          <cell r="K260" t="str">
            <v>females</v>
          </cell>
          <cell r="L260" t="str">
            <v>1995-2000</v>
          </cell>
          <cell r="M260">
            <v>173.3</v>
          </cell>
          <cell r="N260">
            <v>74.037</v>
          </cell>
          <cell r="O260">
            <v>18.302</v>
          </cell>
          <cell r="P260">
            <v>15.648</v>
          </cell>
          <cell r="Q260">
            <v>17.394000000000002</v>
          </cell>
          <cell r="R260">
            <v>14.155</v>
          </cell>
          <cell r="S260">
            <v>11.206</v>
          </cell>
          <cell r="T260">
            <v>22.558</v>
          </cell>
        </row>
        <row r="261">
          <cell r="A261">
            <v>132</v>
          </cell>
          <cell r="B261">
            <v>208</v>
          </cell>
          <cell r="C261" t="str">
            <v>Denmark</v>
          </cell>
          <cell r="D261">
            <v>0</v>
          </cell>
          <cell r="E261">
            <v>4</v>
          </cell>
          <cell r="F261" t="str">
            <v>Euro</v>
          </cell>
          <cell r="G261">
            <v>1</v>
          </cell>
          <cell r="H261" t="str">
            <v>eme</v>
          </cell>
          <cell r="I261">
            <v>4</v>
          </cell>
          <cell r="J261" t="str">
            <v>high</v>
          </cell>
          <cell r="K261" t="str">
            <v>females</v>
          </cell>
          <cell r="L261" t="str">
            <v>1995-2000</v>
          </cell>
          <cell r="M261">
            <v>153.093</v>
          </cell>
          <cell r="N261">
            <v>1.183</v>
          </cell>
          <cell r="O261">
            <v>0.21400000000000002</v>
          </cell>
          <cell r="P261">
            <v>0.842</v>
          </cell>
          <cell r="Q261">
            <v>3.06</v>
          </cell>
          <cell r="R261">
            <v>13.71</v>
          </cell>
          <cell r="S261">
            <v>17.995</v>
          </cell>
          <cell r="T261">
            <v>116.08900000000001</v>
          </cell>
        </row>
        <row r="262">
          <cell r="A262">
            <v>167</v>
          </cell>
          <cell r="B262">
            <v>214</v>
          </cell>
          <cell r="C262" t="str">
            <v>Dominican Republic</v>
          </cell>
          <cell r="D262">
            <v>0</v>
          </cell>
          <cell r="E262">
            <v>2</v>
          </cell>
          <cell r="F262" t="str">
            <v>Amro</v>
          </cell>
          <cell r="G262">
            <v>7</v>
          </cell>
          <cell r="H262" t="str">
            <v>lac</v>
          </cell>
          <cell r="I262">
            <v>1</v>
          </cell>
          <cell r="J262" t="str">
            <v>low and middle</v>
          </cell>
          <cell r="K262" t="str">
            <v>females</v>
          </cell>
          <cell r="L262" t="str">
            <v>1995-2000</v>
          </cell>
          <cell r="M262">
            <v>94.394</v>
          </cell>
          <cell r="N262">
            <v>19.808</v>
          </cell>
          <cell r="O262">
            <v>2.89</v>
          </cell>
          <cell r="P262">
            <v>5.236</v>
          </cell>
          <cell r="Q262">
            <v>8.164</v>
          </cell>
          <cell r="R262">
            <v>11.137</v>
          </cell>
          <cell r="S262">
            <v>12.69</v>
          </cell>
          <cell r="T262">
            <v>34.469</v>
          </cell>
        </row>
        <row r="263">
          <cell r="A263">
            <v>190</v>
          </cell>
          <cell r="B263">
            <v>218</v>
          </cell>
          <cell r="C263" t="str">
            <v>Ecuador</v>
          </cell>
          <cell r="D263">
            <v>0</v>
          </cell>
          <cell r="E263">
            <v>2</v>
          </cell>
          <cell r="F263" t="str">
            <v>Amro</v>
          </cell>
          <cell r="G263">
            <v>7</v>
          </cell>
          <cell r="H263" t="str">
            <v>lac</v>
          </cell>
          <cell r="I263">
            <v>1</v>
          </cell>
          <cell r="J263" t="str">
            <v>low and middle</v>
          </cell>
          <cell r="K263" t="str">
            <v>females</v>
          </cell>
          <cell r="L263" t="str">
            <v>1995-2000</v>
          </cell>
          <cell r="M263">
            <v>160.185</v>
          </cell>
          <cell r="N263">
            <v>40.336</v>
          </cell>
          <cell r="O263">
            <v>4.7219999999999995</v>
          </cell>
          <cell r="P263">
            <v>9.83</v>
          </cell>
          <cell r="Q263">
            <v>12.409</v>
          </cell>
          <cell r="R263">
            <v>16.48</v>
          </cell>
          <cell r="S263">
            <v>17.947000000000003</v>
          </cell>
          <cell r="T263">
            <v>58.461</v>
          </cell>
        </row>
        <row r="264">
          <cell r="A264">
            <v>178</v>
          </cell>
          <cell r="B264">
            <v>222</v>
          </cell>
          <cell r="C264" t="str">
            <v>El Salvador</v>
          </cell>
          <cell r="D264">
            <v>0</v>
          </cell>
          <cell r="E264">
            <v>2</v>
          </cell>
          <cell r="F264" t="str">
            <v>Amro</v>
          </cell>
          <cell r="G264">
            <v>7</v>
          </cell>
          <cell r="H264" t="str">
            <v>lac</v>
          </cell>
          <cell r="I264">
            <v>1</v>
          </cell>
          <cell r="J264" t="str">
            <v>low and middle</v>
          </cell>
          <cell r="K264" t="str">
            <v>females</v>
          </cell>
          <cell r="L264" t="str">
            <v>1995-2000</v>
          </cell>
          <cell r="M264">
            <v>82.934</v>
          </cell>
          <cell r="N264">
            <v>15.03</v>
          </cell>
          <cell r="O264">
            <v>2.248</v>
          </cell>
          <cell r="P264">
            <v>6.291</v>
          </cell>
          <cell r="Q264">
            <v>7.468999999999999</v>
          </cell>
          <cell r="R264">
            <v>9.781</v>
          </cell>
          <cell r="S264">
            <v>10.339</v>
          </cell>
          <cell r="T264">
            <v>31.776</v>
          </cell>
        </row>
        <row r="265">
          <cell r="A265">
            <v>31</v>
          </cell>
          <cell r="B265">
            <v>226</v>
          </cell>
          <cell r="C265" t="str">
            <v>Equatorial Guinea</v>
          </cell>
          <cell r="D265">
            <v>0</v>
          </cell>
          <cell r="E265">
            <v>1</v>
          </cell>
          <cell r="F265" t="str">
            <v>Afro</v>
          </cell>
          <cell r="G265">
            <v>6</v>
          </cell>
          <cell r="H265" t="str">
            <v>ssa</v>
          </cell>
          <cell r="I265">
            <v>1</v>
          </cell>
          <cell r="J265" t="str">
            <v>low and middle</v>
          </cell>
          <cell r="K265" t="str">
            <v>females</v>
          </cell>
          <cell r="L265" t="str">
            <v>1995-2000</v>
          </cell>
          <cell r="M265">
            <v>16.691</v>
          </cell>
          <cell r="N265">
            <v>7.31</v>
          </cell>
          <cell r="O265">
            <v>1.396</v>
          </cell>
          <cell r="P265">
            <v>1.347</v>
          </cell>
          <cell r="Q265">
            <v>1.309</v>
          </cell>
          <cell r="R265">
            <v>1.327</v>
          </cell>
          <cell r="S265">
            <v>1.366</v>
          </cell>
          <cell r="T265">
            <v>2.6359999999999997</v>
          </cell>
        </row>
        <row r="266">
          <cell r="A266">
            <v>11</v>
          </cell>
          <cell r="B266">
            <v>231</v>
          </cell>
          <cell r="C266" t="str">
            <v>Ethiopia</v>
          </cell>
          <cell r="D266">
            <v>0</v>
          </cell>
          <cell r="E266">
            <v>1</v>
          </cell>
          <cell r="F266" t="str">
            <v>Afro</v>
          </cell>
          <cell r="G266">
            <v>6</v>
          </cell>
          <cell r="H266" t="str">
            <v>ssa</v>
          </cell>
          <cell r="I266">
            <v>1</v>
          </cell>
          <cell r="J266" t="str">
            <v>low and middle</v>
          </cell>
          <cell r="K266" t="str">
            <v>females</v>
          </cell>
          <cell r="L266" t="str">
            <v>1995-2000</v>
          </cell>
          <cell r="M266">
            <v>2829.905</v>
          </cell>
          <cell r="N266">
            <v>1153.869</v>
          </cell>
          <cell r="O266">
            <v>265.86</v>
          </cell>
          <cell r="P266">
            <v>267.685</v>
          </cell>
          <cell r="Q266">
            <v>375.39</v>
          </cell>
          <cell r="R266">
            <v>298.51800000000003</v>
          </cell>
          <cell r="S266">
            <v>182.53199999999998</v>
          </cell>
          <cell r="T266">
            <v>286.05100000000004</v>
          </cell>
        </row>
        <row r="267">
          <cell r="A267">
            <v>10</v>
          </cell>
          <cell r="B267">
            <v>232</v>
          </cell>
          <cell r="C267" t="str">
            <v>Eritrea</v>
          </cell>
          <cell r="D267">
            <v>0</v>
          </cell>
          <cell r="E267">
            <v>1</v>
          </cell>
          <cell r="F267" t="str">
            <v>Afro</v>
          </cell>
          <cell r="G267">
            <v>6</v>
          </cell>
          <cell r="H267" t="str">
            <v>ssa</v>
          </cell>
          <cell r="I267">
            <v>1</v>
          </cell>
          <cell r="J267" t="str">
            <v>low and middle</v>
          </cell>
          <cell r="K267" t="str">
            <v>females</v>
          </cell>
          <cell r="L267" t="str">
            <v>1995-2000</v>
          </cell>
          <cell r="M267">
            <v>120.968</v>
          </cell>
          <cell r="N267">
            <v>49.423</v>
          </cell>
          <cell r="O267">
            <v>10.34</v>
          </cell>
          <cell r="P267">
            <v>11.704</v>
          </cell>
          <cell r="Q267">
            <v>13.27</v>
          </cell>
          <cell r="R267">
            <v>12.462</v>
          </cell>
          <cell r="S267">
            <v>9.372</v>
          </cell>
          <cell r="T267">
            <v>14.396999999999998</v>
          </cell>
        </row>
        <row r="268">
          <cell r="A268">
            <v>133</v>
          </cell>
          <cell r="B268">
            <v>233</v>
          </cell>
          <cell r="C268" t="str">
            <v>Estonia</v>
          </cell>
          <cell r="D268">
            <v>0</v>
          </cell>
          <cell r="E268">
            <v>4</v>
          </cell>
          <cell r="F268" t="str">
            <v>Euro</v>
          </cell>
          <cell r="G268">
            <v>2</v>
          </cell>
          <cell r="H268" t="str">
            <v>fse</v>
          </cell>
          <cell r="I268">
            <v>1</v>
          </cell>
          <cell r="J268" t="str">
            <v>low and middle</v>
          </cell>
          <cell r="K268" t="str">
            <v>females</v>
          </cell>
          <cell r="L268" t="str">
            <v>1995-2000</v>
          </cell>
          <cell r="M268">
            <v>48.937</v>
          </cell>
          <cell r="N268">
            <v>0.564</v>
          </cell>
          <cell r="O268">
            <v>0.17</v>
          </cell>
          <cell r="P268">
            <v>0.509</v>
          </cell>
          <cell r="Q268">
            <v>1.27</v>
          </cell>
          <cell r="R268">
            <v>3.8409999999999997</v>
          </cell>
          <cell r="S268">
            <v>7.9079999999999995</v>
          </cell>
          <cell r="T268">
            <v>34.675</v>
          </cell>
        </row>
        <row r="269">
          <cell r="A269">
            <v>205</v>
          </cell>
          <cell r="B269">
            <v>242</v>
          </cell>
          <cell r="C269" t="str">
            <v>Fiji</v>
          </cell>
          <cell r="D269">
            <v>0</v>
          </cell>
          <cell r="E269">
            <v>6</v>
          </cell>
          <cell r="F269" t="str">
            <v>Wpro</v>
          </cell>
          <cell r="G269">
            <v>5</v>
          </cell>
          <cell r="H269" t="str">
            <v>oai</v>
          </cell>
          <cell r="I269">
            <v>1</v>
          </cell>
          <cell r="J269" t="str">
            <v>low and middle</v>
          </cell>
          <cell r="K269" t="str">
            <v>females</v>
          </cell>
          <cell r="L269" t="str">
            <v>1995-2000</v>
          </cell>
          <cell r="M269">
            <v>7.564</v>
          </cell>
          <cell r="N269">
            <v>0.764</v>
          </cell>
          <cell r="O269">
            <v>0.094</v>
          </cell>
          <cell r="P269">
            <v>0.266</v>
          </cell>
          <cell r="Q269">
            <v>0.483</v>
          </cell>
          <cell r="R269">
            <v>1.1179999999999999</v>
          </cell>
          <cell r="S269">
            <v>1.421</v>
          </cell>
          <cell r="T269">
            <v>3.418</v>
          </cell>
        </row>
        <row r="270">
          <cell r="A270">
            <v>134</v>
          </cell>
          <cell r="B270">
            <v>246</v>
          </cell>
          <cell r="C270" t="str">
            <v>Finland</v>
          </cell>
          <cell r="D270">
            <v>0</v>
          </cell>
          <cell r="E270">
            <v>4</v>
          </cell>
          <cell r="F270" t="str">
            <v>Euro</v>
          </cell>
          <cell r="G270">
            <v>1</v>
          </cell>
          <cell r="H270" t="str">
            <v>eme</v>
          </cell>
          <cell r="I270">
            <v>4</v>
          </cell>
          <cell r="J270" t="str">
            <v>high</v>
          </cell>
          <cell r="K270" t="str">
            <v>females</v>
          </cell>
          <cell r="L270" t="str">
            <v>1995-2000</v>
          </cell>
          <cell r="M270">
            <v>125.008</v>
          </cell>
          <cell r="N270">
            <v>0.92</v>
          </cell>
          <cell r="O270">
            <v>0.169</v>
          </cell>
          <cell r="P270">
            <v>0.821</v>
          </cell>
          <cell r="Q270">
            <v>2.2039999999999997</v>
          </cell>
          <cell r="R270">
            <v>7.225</v>
          </cell>
          <cell r="S270">
            <v>12.461</v>
          </cell>
          <cell r="T270">
            <v>101.208</v>
          </cell>
        </row>
        <row r="271">
          <cell r="A271">
            <v>157</v>
          </cell>
          <cell r="B271">
            <v>250</v>
          </cell>
          <cell r="C271" t="str">
            <v>France</v>
          </cell>
          <cell r="D271">
            <v>0</v>
          </cell>
          <cell r="E271">
            <v>4</v>
          </cell>
          <cell r="F271" t="str">
            <v>Euro</v>
          </cell>
          <cell r="G271">
            <v>1</v>
          </cell>
          <cell r="H271" t="str">
            <v>eme</v>
          </cell>
          <cell r="I271">
            <v>4</v>
          </cell>
          <cell r="J271" t="str">
            <v>high</v>
          </cell>
          <cell r="K271" t="str">
            <v>females</v>
          </cell>
          <cell r="L271" t="str">
            <v>1995-2000</v>
          </cell>
          <cell r="M271">
            <v>1302.882</v>
          </cell>
          <cell r="N271">
            <v>11.687</v>
          </cell>
          <cell r="O271">
            <v>2.487</v>
          </cell>
          <cell r="P271">
            <v>11.984</v>
          </cell>
          <cell r="Q271">
            <v>31.365</v>
          </cell>
          <cell r="R271">
            <v>73.591</v>
          </cell>
          <cell r="S271">
            <v>114.98</v>
          </cell>
          <cell r="T271">
            <v>1056.788</v>
          </cell>
        </row>
        <row r="272">
          <cell r="A272">
            <v>213</v>
          </cell>
          <cell r="B272">
            <v>258</v>
          </cell>
          <cell r="C272" t="str">
            <v>French Polynesia</v>
          </cell>
          <cell r="G272">
            <v>5</v>
          </cell>
          <cell r="H272" t="str">
            <v>oai</v>
          </cell>
          <cell r="I272">
            <v>4</v>
          </cell>
          <cell r="J272" t="str">
            <v>high</v>
          </cell>
          <cell r="K272" t="str">
            <v>females</v>
          </cell>
          <cell r="L272" t="str">
            <v>1995-2000</v>
          </cell>
          <cell r="M272">
            <v>2.164</v>
          </cell>
          <cell r="N272">
            <v>0.179</v>
          </cell>
          <cell r="O272">
            <v>0.032</v>
          </cell>
          <cell r="P272">
            <v>0.074</v>
          </cell>
          <cell r="Q272">
            <v>0.15200000000000002</v>
          </cell>
          <cell r="R272">
            <v>0.36</v>
          </cell>
          <cell r="S272">
            <v>0.44</v>
          </cell>
          <cell r="T272">
            <v>0.927</v>
          </cell>
        </row>
        <row r="273">
          <cell r="A273">
            <v>9</v>
          </cell>
          <cell r="B273">
            <v>262</v>
          </cell>
          <cell r="C273" t="str">
            <v>Djibouti</v>
          </cell>
          <cell r="D273">
            <v>0</v>
          </cell>
          <cell r="E273">
            <v>3</v>
          </cell>
          <cell r="F273" t="str">
            <v>Emro</v>
          </cell>
          <cell r="G273">
            <v>6</v>
          </cell>
          <cell r="H273" t="str">
            <v>ssa</v>
          </cell>
          <cell r="I273">
            <v>1</v>
          </cell>
          <cell r="J273" t="str">
            <v>low and middle</v>
          </cell>
          <cell r="K273" t="str">
            <v>females</v>
          </cell>
          <cell r="L273" t="str">
            <v>1995-2000</v>
          </cell>
          <cell r="M273">
            <v>21.989</v>
          </cell>
          <cell r="N273">
            <v>9.408</v>
          </cell>
          <cell r="O273">
            <v>1.943</v>
          </cell>
          <cell r="P273">
            <v>2.073</v>
          </cell>
          <cell r="Q273">
            <v>1.9729999999999999</v>
          </cell>
          <cell r="R273">
            <v>2.015</v>
          </cell>
          <cell r="S273">
            <v>1.791</v>
          </cell>
          <cell r="T273">
            <v>2.7859999999999996</v>
          </cell>
        </row>
        <row r="274">
          <cell r="A274">
            <v>32</v>
          </cell>
          <cell r="B274">
            <v>266</v>
          </cell>
          <cell r="C274" t="str">
            <v>Gabon</v>
          </cell>
          <cell r="D274">
            <v>0</v>
          </cell>
          <cell r="E274">
            <v>1</v>
          </cell>
          <cell r="F274" t="str">
            <v>Afro</v>
          </cell>
          <cell r="G274">
            <v>6</v>
          </cell>
          <cell r="H274" t="str">
            <v>ssa</v>
          </cell>
          <cell r="I274">
            <v>1</v>
          </cell>
          <cell r="J274" t="str">
            <v>low and middle</v>
          </cell>
          <cell r="K274" t="str">
            <v>females</v>
          </cell>
          <cell r="L274" t="str">
            <v>1995-2000</v>
          </cell>
          <cell r="M274">
            <v>44.861</v>
          </cell>
          <cell r="N274">
            <v>13.746</v>
          </cell>
          <cell r="O274">
            <v>2.976</v>
          </cell>
          <cell r="P274">
            <v>3.322</v>
          </cell>
          <cell r="Q274">
            <v>4.3309999999999995</v>
          </cell>
          <cell r="R274">
            <v>5.077</v>
          </cell>
          <cell r="S274">
            <v>4.6080000000000005</v>
          </cell>
          <cell r="T274">
            <v>10.801</v>
          </cell>
        </row>
        <row r="275">
          <cell r="A275">
            <v>106</v>
          </cell>
          <cell r="B275">
            <v>268</v>
          </cell>
          <cell r="C275" t="str">
            <v>Georgia</v>
          </cell>
          <cell r="D275">
            <v>0</v>
          </cell>
          <cell r="E275">
            <v>4</v>
          </cell>
          <cell r="F275" t="str">
            <v>Euro</v>
          </cell>
          <cell r="G275">
            <v>8</v>
          </cell>
          <cell r="H275" t="str">
            <v>mec</v>
          </cell>
          <cell r="I275">
            <v>1</v>
          </cell>
          <cell r="J275" t="str">
            <v>low and middle</v>
          </cell>
          <cell r="K275" t="str">
            <v>females</v>
          </cell>
          <cell r="L275" t="str">
            <v>1995-2000</v>
          </cell>
          <cell r="M275">
            <v>116.683</v>
          </cell>
          <cell r="N275">
            <v>3.391</v>
          </cell>
          <cell r="O275">
            <v>0.42</v>
          </cell>
          <cell r="P275">
            <v>1.3679999999999999</v>
          </cell>
          <cell r="Q275">
            <v>3.289</v>
          </cell>
          <cell r="R275">
            <v>9.164</v>
          </cell>
          <cell r="S275">
            <v>20.433999999999997</v>
          </cell>
          <cell r="T275">
            <v>78.617</v>
          </cell>
        </row>
        <row r="276">
          <cell r="A276">
            <v>52</v>
          </cell>
          <cell r="B276">
            <v>270</v>
          </cell>
          <cell r="C276" t="str">
            <v>Gambia</v>
          </cell>
          <cell r="D276">
            <v>0</v>
          </cell>
          <cell r="E276">
            <v>1</v>
          </cell>
          <cell r="F276" t="str">
            <v>Afro</v>
          </cell>
          <cell r="G276">
            <v>6</v>
          </cell>
          <cell r="H276" t="str">
            <v>ssa</v>
          </cell>
          <cell r="I276">
            <v>1</v>
          </cell>
          <cell r="J276" t="str">
            <v>low and middle</v>
          </cell>
          <cell r="K276" t="str">
            <v>females</v>
          </cell>
          <cell r="L276" t="str">
            <v>1995-2000</v>
          </cell>
          <cell r="M276">
            <v>49.912</v>
          </cell>
          <cell r="N276">
            <v>23.344</v>
          </cell>
          <cell r="O276">
            <v>4.4</v>
          </cell>
          <cell r="P276">
            <v>4.409000000000001</v>
          </cell>
          <cell r="Q276">
            <v>4.822</v>
          </cell>
          <cell r="R276">
            <v>4.316999999999999</v>
          </cell>
          <cell r="S276">
            <v>3.5469999999999997</v>
          </cell>
          <cell r="T276">
            <v>5.073</v>
          </cell>
        </row>
        <row r="277">
          <cell r="A277">
            <v>105</v>
          </cell>
          <cell r="B277">
            <v>274</v>
          </cell>
          <cell r="C277" t="str">
            <v>Gaza Strip</v>
          </cell>
          <cell r="G277">
            <v>8</v>
          </cell>
          <cell r="H277" t="str">
            <v>mec</v>
          </cell>
          <cell r="I277">
            <v>1</v>
          </cell>
          <cell r="J277" t="str">
            <v>low and middle</v>
          </cell>
          <cell r="K277" t="str">
            <v>females</v>
          </cell>
          <cell r="L277" t="str">
            <v>1995-2000</v>
          </cell>
          <cell r="M277">
            <v>9.843</v>
          </cell>
          <cell r="N277">
            <v>2.804</v>
          </cell>
          <cell r="O277">
            <v>0.229</v>
          </cell>
          <cell r="P277">
            <v>0.43600000000000005</v>
          </cell>
          <cell r="Q277">
            <v>0.482</v>
          </cell>
          <cell r="R277">
            <v>0.9219999999999999</v>
          </cell>
          <cell r="S277">
            <v>1.433</v>
          </cell>
          <cell r="T277">
            <v>3.5369999999999995</v>
          </cell>
        </row>
        <row r="278">
          <cell r="A278">
            <v>158</v>
          </cell>
          <cell r="B278">
            <v>276</v>
          </cell>
          <cell r="C278" t="str">
            <v>Germany</v>
          </cell>
          <cell r="D278">
            <v>0</v>
          </cell>
          <cell r="E278">
            <v>4</v>
          </cell>
          <cell r="F278" t="str">
            <v>Euro</v>
          </cell>
          <cell r="G278">
            <v>1</v>
          </cell>
          <cell r="H278" t="str">
            <v>eme</v>
          </cell>
          <cell r="I278">
            <v>4</v>
          </cell>
          <cell r="J278" t="str">
            <v>high</v>
          </cell>
          <cell r="K278" t="str">
            <v>females</v>
          </cell>
          <cell r="L278" t="str">
            <v>1995-2000</v>
          </cell>
          <cell r="M278">
            <v>2351.09</v>
          </cell>
          <cell r="N278">
            <v>10.788</v>
          </cell>
          <cell r="O278">
            <v>2.6020000000000003</v>
          </cell>
          <cell r="P278">
            <v>11.689</v>
          </cell>
          <cell r="Q278">
            <v>42.343</v>
          </cell>
          <cell r="R278">
            <v>132.62099999999998</v>
          </cell>
          <cell r="S278">
            <v>238.483</v>
          </cell>
          <cell r="T278">
            <v>1912.564</v>
          </cell>
        </row>
        <row r="279">
          <cell r="A279">
            <v>53</v>
          </cell>
          <cell r="B279">
            <v>288</v>
          </cell>
          <cell r="C279" t="str">
            <v>Ghana</v>
          </cell>
          <cell r="D279">
            <v>0</v>
          </cell>
          <cell r="E279">
            <v>1</v>
          </cell>
          <cell r="F279" t="str">
            <v>Afro</v>
          </cell>
          <cell r="G279">
            <v>6</v>
          </cell>
          <cell r="H279" t="str">
            <v>ssa</v>
          </cell>
          <cell r="I279">
            <v>1</v>
          </cell>
          <cell r="J279" t="str">
            <v>low and middle</v>
          </cell>
          <cell r="K279" t="str">
            <v>females</v>
          </cell>
          <cell r="L279" t="str">
            <v>1995-2000</v>
          </cell>
          <cell r="M279">
            <v>419.161</v>
          </cell>
          <cell r="N279">
            <v>166.088</v>
          </cell>
          <cell r="O279">
            <v>32.448</v>
          </cell>
          <cell r="P279">
            <v>37.354</v>
          </cell>
          <cell r="Q279">
            <v>35.157</v>
          </cell>
          <cell r="R279">
            <v>37.403</v>
          </cell>
          <cell r="S279">
            <v>36.224000000000004</v>
          </cell>
          <cell r="T279">
            <v>74.48700000000001</v>
          </cell>
        </row>
        <row r="280">
          <cell r="A280">
            <v>146</v>
          </cell>
          <cell r="B280">
            <v>300</v>
          </cell>
          <cell r="C280" t="str">
            <v>Greece</v>
          </cell>
          <cell r="D280">
            <v>0</v>
          </cell>
          <cell r="E280">
            <v>4</v>
          </cell>
          <cell r="F280" t="str">
            <v>Euro</v>
          </cell>
          <cell r="G280">
            <v>1</v>
          </cell>
          <cell r="H280" t="str">
            <v>eme</v>
          </cell>
          <cell r="I280">
            <v>4</v>
          </cell>
          <cell r="J280" t="str">
            <v>high</v>
          </cell>
          <cell r="K280" t="str">
            <v>females</v>
          </cell>
          <cell r="L280" t="str">
            <v>1995-2000</v>
          </cell>
          <cell r="M280">
            <v>240.309</v>
          </cell>
          <cell r="N280">
            <v>2.042</v>
          </cell>
          <cell r="O280">
            <v>0.26</v>
          </cell>
          <cell r="P280">
            <v>1.66</v>
          </cell>
          <cell r="Q280">
            <v>3.495</v>
          </cell>
          <cell r="R280">
            <v>11.582</v>
          </cell>
          <cell r="S280">
            <v>26.918999999999997</v>
          </cell>
          <cell r="T280">
            <v>194.351</v>
          </cell>
        </row>
        <row r="281">
          <cell r="A281">
            <v>168</v>
          </cell>
          <cell r="B281">
            <v>312</v>
          </cell>
          <cell r="C281" t="str">
            <v>Guadeloupe</v>
          </cell>
          <cell r="G281">
            <v>7</v>
          </cell>
          <cell r="H281" t="str">
            <v>lac</v>
          </cell>
          <cell r="I281">
            <v>1</v>
          </cell>
          <cell r="J281" t="str">
            <v>low and middle</v>
          </cell>
          <cell r="K281" t="str">
            <v>females</v>
          </cell>
          <cell r="L281" t="str">
            <v>1995-2000</v>
          </cell>
          <cell r="M281">
            <v>5.703</v>
          </cell>
          <cell r="N281">
            <v>0.159</v>
          </cell>
          <cell r="O281">
            <v>0.017</v>
          </cell>
          <cell r="P281">
            <v>0.094</v>
          </cell>
          <cell r="Q281">
            <v>0.369</v>
          </cell>
          <cell r="R281">
            <v>0.455</v>
          </cell>
          <cell r="S281">
            <v>0.704</v>
          </cell>
          <cell r="T281">
            <v>3.905</v>
          </cell>
        </row>
        <row r="282">
          <cell r="A282">
            <v>211</v>
          </cell>
          <cell r="B282">
            <v>316</v>
          </cell>
          <cell r="C282" t="str">
            <v>Guam</v>
          </cell>
          <cell r="G282">
            <v>5</v>
          </cell>
          <cell r="H282" t="str">
            <v>oai</v>
          </cell>
          <cell r="I282">
            <v>4</v>
          </cell>
          <cell r="J282" t="str">
            <v>high</v>
          </cell>
          <cell r="K282" t="str">
            <v>females</v>
          </cell>
          <cell r="L282" t="str">
            <v>1995-2000</v>
          </cell>
          <cell r="M282">
            <v>1.452</v>
          </cell>
          <cell r="N282">
            <v>0.126</v>
          </cell>
          <cell r="O282">
            <v>0.018000000000000002</v>
          </cell>
          <cell r="P282">
            <v>0.058</v>
          </cell>
          <cell r="Q282">
            <v>0.128</v>
          </cell>
          <cell r="R282">
            <v>0.23700000000000002</v>
          </cell>
          <cell r="S282">
            <v>0.273</v>
          </cell>
          <cell r="T282">
            <v>0.6120000000000001</v>
          </cell>
        </row>
        <row r="283">
          <cell r="A283">
            <v>179</v>
          </cell>
          <cell r="B283">
            <v>320</v>
          </cell>
          <cell r="C283" t="str">
            <v>Guatemala</v>
          </cell>
          <cell r="D283">
            <v>0</v>
          </cell>
          <cell r="E283">
            <v>2</v>
          </cell>
          <cell r="F283" t="str">
            <v>Amro</v>
          </cell>
          <cell r="G283">
            <v>7</v>
          </cell>
          <cell r="H283" t="str">
            <v>lac</v>
          </cell>
          <cell r="I283">
            <v>1</v>
          </cell>
          <cell r="J283" t="str">
            <v>low and middle</v>
          </cell>
          <cell r="K283" t="str">
            <v>females</v>
          </cell>
          <cell r="L283" t="str">
            <v>1995-2000</v>
          </cell>
          <cell r="M283">
            <v>169.445</v>
          </cell>
          <cell r="N283">
            <v>54.071</v>
          </cell>
          <cell r="O283">
            <v>7.477</v>
          </cell>
          <cell r="P283">
            <v>13.192</v>
          </cell>
          <cell r="Q283">
            <v>15.343</v>
          </cell>
          <cell r="R283">
            <v>18.441</v>
          </cell>
          <cell r="S283">
            <v>19.861</v>
          </cell>
          <cell r="T283">
            <v>41.06</v>
          </cell>
        </row>
        <row r="284">
          <cell r="A284">
            <v>54</v>
          </cell>
          <cell r="B284">
            <v>324</v>
          </cell>
          <cell r="C284" t="str">
            <v>Guinea</v>
          </cell>
          <cell r="D284">
            <v>0</v>
          </cell>
          <cell r="E284">
            <v>1</v>
          </cell>
          <cell r="F284" t="str">
            <v>Afro</v>
          </cell>
          <cell r="G284">
            <v>6</v>
          </cell>
          <cell r="H284" t="str">
            <v>ssa</v>
          </cell>
          <cell r="I284">
            <v>1</v>
          </cell>
          <cell r="J284" t="str">
            <v>low and middle</v>
          </cell>
          <cell r="K284" t="str">
            <v>females</v>
          </cell>
          <cell r="L284" t="str">
            <v>1995-2000</v>
          </cell>
          <cell r="M284">
            <v>314.594</v>
          </cell>
          <cell r="N284">
            <v>155.7</v>
          </cell>
          <cell r="O284">
            <v>32.517</v>
          </cell>
          <cell r="P284">
            <v>29.058</v>
          </cell>
          <cell r="Q284">
            <v>25.611</v>
          </cell>
          <cell r="R284">
            <v>22.278000000000002</v>
          </cell>
          <cell r="S284">
            <v>19.679000000000002</v>
          </cell>
          <cell r="T284">
            <v>29.751</v>
          </cell>
        </row>
        <row r="285">
          <cell r="A285">
            <v>191</v>
          </cell>
          <cell r="B285">
            <v>328</v>
          </cell>
          <cell r="C285" t="str">
            <v>Guyana</v>
          </cell>
          <cell r="D285">
            <v>0</v>
          </cell>
          <cell r="E285">
            <v>2</v>
          </cell>
          <cell r="F285" t="str">
            <v>Amro</v>
          </cell>
          <cell r="G285">
            <v>7</v>
          </cell>
          <cell r="H285" t="str">
            <v>lac</v>
          </cell>
          <cell r="I285">
            <v>1</v>
          </cell>
          <cell r="J285" t="str">
            <v>low and middle</v>
          </cell>
          <cell r="K285" t="str">
            <v>females</v>
          </cell>
          <cell r="L285" t="str">
            <v>1995-2000</v>
          </cell>
          <cell r="M285">
            <v>13.504</v>
          </cell>
          <cell r="N285">
            <v>2.965</v>
          </cell>
          <cell r="O285">
            <v>0.368</v>
          </cell>
          <cell r="P285">
            <v>0.775</v>
          </cell>
          <cell r="Q285">
            <v>1.335</v>
          </cell>
          <cell r="R285">
            <v>1.678</v>
          </cell>
          <cell r="S285">
            <v>1.9160000000000001</v>
          </cell>
          <cell r="T285">
            <v>4.467</v>
          </cell>
        </row>
        <row r="286">
          <cell r="A286">
            <v>169</v>
          </cell>
          <cell r="B286">
            <v>332</v>
          </cell>
          <cell r="C286" t="str">
            <v>Haiti</v>
          </cell>
          <cell r="D286">
            <v>0</v>
          </cell>
          <cell r="E286">
            <v>2</v>
          </cell>
          <cell r="F286" t="str">
            <v>Amro</v>
          </cell>
          <cell r="G286">
            <v>7</v>
          </cell>
          <cell r="H286" t="str">
            <v>lac</v>
          </cell>
          <cell r="I286">
            <v>1</v>
          </cell>
          <cell r="J286" t="str">
            <v>low and middle</v>
          </cell>
          <cell r="K286" t="str">
            <v>females</v>
          </cell>
          <cell r="L286" t="str">
            <v>1995-2000</v>
          </cell>
          <cell r="M286">
            <v>230.511</v>
          </cell>
          <cell r="N286">
            <v>60.781</v>
          </cell>
          <cell r="O286">
            <v>14.8</v>
          </cell>
          <cell r="P286">
            <v>22.257</v>
          </cell>
          <cell r="Q286">
            <v>28.802</v>
          </cell>
          <cell r="R286">
            <v>31.915</v>
          </cell>
          <cell r="S286">
            <v>25.457</v>
          </cell>
          <cell r="T286">
            <v>46.499</v>
          </cell>
        </row>
        <row r="287">
          <cell r="A287">
            <v>180</v>
          </cell>
          <cell r="B287">
            <v>340</v>
          </cell>
          <cell r="C287" t="str">
            <v>Honduras</v>
          </cell>
          <cell r="D287">
            <v>0</v>
          </cell>
          <cell r="E287">
            <v>2</v>
          </cell>
          <cell r="F287" t="str">
            <v>Amro</v>
          </cell>
          <cell r="G287">
            <v>7</v>
          </cell>
          <cell r="H287" t="str">
            <v>lac</v>
          </cell>
          <cell r="I287">
            <v>1</v>
          </cell>
          <cell r="J287" t="str">
            <v>low and middle</v>
          </cell>
          <cell r="K287" t="str">
            <v>females</v>
          </cell>
          <cell r="L287" t="str">
            <v>1995-2000</v>
          </cell>
          <cell r="M287">
            <v>72.552</v>
          </cell>
          <cell r="N287">
            <v>21.717</v>
          </cell>
          <cell r="O287">
            <v>3.6180000000000003</v>
          </cell>
          <cell r="P287">
            <v>6.209</v>
          </cell>
          <cell r="Q287">
            <v>7.1610000000000005</v>
          </cell>
          <cell r="R287">
            <v>7.270999999999999</v>
          </cell>
          <cell r="S287">
            <v>7.013</v>
          </cell>
          <cell r="T287">
            <v>19.563</v>
          </cell>
        </row>
        <row r="288">
          <cell r="A288">
            <v>67</v>
          </cell>
          <cell r="B288">
            <v>344</v>
          </cell>
          <cell r="C288" t="str">
            <v>China, Hong Kong SAR (6)</v>
          </cell>
          <cell r="G288">
            <v>5</v>
          </cell>
          <cell r="H288" t="str">
            <v>oai</v>
          </cell>
          <cell r="I288">
            <v>4</v>
          </cell>
          <cell r="J288" t="str">
            <v>high</v>
          </cell>
          <cell r="K288" t="str">
            <v>females</v>
          </cell>
          <cell r="L288" t="str">
            <v>1995-2000</v>
          </cell>
          <cell r="M288">
            <v>81.885</v>
          </cell>
          <cell r="N288">
            <v>1.069</v>
          </cell>
          <cell r="O288">
            <v>0.289</v>
          </cell>
          <cell r="P288">
            <v>1.034</v>
          </cell>
          <cell r="Q288">
            <v>2.98</v>
          </cell>
          <cell r="R288">
            <v>6.058</v>
          </cell>
          <cell r="S288">
            <v>12.059000000000001</v>
          </cell>
          <cell r="T288">
            <v>58.396</v>
          </cell>
        </row>
        <row r="289">
          <cell r="A289">
            <v>124</v>
          </cell>
          <cell r="B289">
            <v>348</v>
          </cell>
          <cell r="C289" t="str">
            <v>Hungary</v>
          </cell>
          <cell r="D289">
            <v>0</v>
          </cell>
          <cell r="E289">
            <v>4</v>
          </cell>
          <cell r="F289" t="str">
            <v>Euro</v>
          </cell>
          <cell r="G289">
            <v>2</v>
          </cell>
          <cell r="H289" t="str">
            <v>fse</v>
          </cell>
          <cell r="I289">
            <v>1</v>
          </cell>
          <cell r="J289" t="str">
            <v>low and middle</v>
          </cell>
          <cell r="K289" t="str">
            <v>females</v>
          </cell>
          <cell r="L289" t="str">
            <v>1995-2000</v>
          </cell>
          <cell r="M289">
            <v>336.093</v>
          </cell>
          <cell r="N289">
            <v>2.583</v>
          </cell>
          <cell r="O289">
            <v>0.489</v>
          </cell>
          <cell r="P289">
            <v>2.127</v>
          </cell>
          <cell r="Q289">
            <v>10.622</v>
          </cell>
          <cell r="R289">
            <v>34.444</v>
          </cell>
          <cell r="S289">
            <v>52.283</v>
          </cell>
          <cell r="T289">
            <v>233.545</v>
          </cell>
        </row>
        <row r="290">
          <cell r="A290">
            <v>135</v>
          </cell>
          <cell r="B290">
            <v>352</v>
          </cell>
          <cell r="C290" t="str">
            <v>Iceland</v>
          </cell>
          <cell r="D290">
            <v>0</v>
          </cell>
          <cell r="E290">
            <v>4</v>
          </cell>
          <cell r="F290" t="str">
            <v>Euro</v>
          </cell>
          <cell r="G290">
            <v>1</v>
          </cell>
          <cell r="H290" t="str">
            <v>eme</v>
          </cell>
          <cell r="I290">
            <v>4</v>
          </cell>
          <cell r="J290" t="str">
            <v>high</v>
          </cell>
          <cell r="K290" t="str">
            <v>females</v>
          </cell>
          <cell r="L290" t="str">
            <v>1995-2000</v>
          </cell>
          <cell r="M290">
            <v>4.365</v>
          </cell>
          <cell r="N290">
            <v>0.062</v>
          </cell>
          <cell r="O290">
            <v>0.013000000000000001</v>
          </cell>
          <cell r="P290">
            <v>0.04</v>
          </cell>
          <cell r="Q290">
            <v>0.10700000000000001</v>
          </cell>
          <cell r="R290">
            <v>0.32599999999999996</v>
          </cell>
          <cell r="S290">
            <v>0.47600000000000003</v>
          </cell>
          <cell r="T290">
            <v>3.3409999999999997</v>
          </cell>
        </row>
        <row r="291">
          <cell r="A291">
            <v>77</v>
          </cell>
          <cell r="B291">
            <v>356</v>
          </cell>
          <cell r="C291" t="str">
            <v>India</v>
          </cell>
          <cell r="D291">
            <v>0</v>
          </cell>
          <cell r="E291">
            <v>5</v>
          </cell>
          <cell r="F291" t="str">
            <v>Searo</v>
          </cell>
          <cell r="G291">
            <v>3</v>
          </cell>
          <cell r="H291" t="str">
            <v>ind</v>
          </cell>
          <cell r="I291">
            <v>6</v>
          </cell>
          <cell r="J291" t="str">
            <v>ind</v>
          </cell>
          <cell r="K291" t="str">
            <v>females</v>
          </cell>
          <cell r="L291" t="str">
            <v>1995-2000</v>
          </cell>
          <cell r="M291">
            <v>21035.725</v>
          </cell>
          <cell r="N291">
            <v>6184.709</v>
          </cell>
          <cell r="O291">
            <v>1393.649</v>
          </cell>
          <cell r="P291">
            <v>1276.9080000000001</v>
          </cell>
          <cell r="Q291">
            <v>1295.949</v>
          </cell>
          <cell r="R291">
            <v>2217.504</v>
          </cell>
          <cell r="S291">
            <v>2884.4049999999997</v>
          </cell>
          <cell r="T291">
            <v>5782.601</v>
          </cell>
        </row>
        <row r="292">
          <cell r="A292">
            <v>92</v>
          </cell>
          <cell r="B292">
            <v>360</v>
          </cell>
          <cell r="C292" t="str">
            <v>Indonesia</v>
          </cell>
          <cell r="D292">
            <v>0</v>
          </cell>
          <cell r="E292">
            <v>5</v>
          </cell>
          <cell r="F292" t="str">
            <v>Searo</v>
          </cell>
          <cell r="G292">
            <v>5</v>
          </cell>
          <cell r="H292" t="str">
            <v>oai</v>
          </cell>
          <cell r="I292">
            <v>1</v>
          </cell>
          <cell r="J292" t="str">
            <v>low and middle</v>
          </cell>
          <cell r="K292" t="str">
            <v>females</v>
          </cell>
          <cell r="L292" t="str">
            <v>1995-2000</v>
          </cell>
          <cell r="M292">
            <v>3600.388</v>
          </cell>
          <cell r="N292">
            <v>647.136</v>
          </cell>
          <cell r="O292">
            <v>96.55199999999999</v>
          </cell>
          <cell r="P292">
            <v>264.024</v>
          </cell>
          <cell r="Q292">
            <v>333.064</v>
          </cell>
          <cell r="R292">
            <v>489.507</v>
          </cell>
          <cell r="S292">
            <v>575.789</v>
          </cell>
          <cell r="T292">
            <v>1194.3159999999998</v>
          </cell>
        </row>
        <row r="293">
          <cell r="A293">
            <v>78</v>
          </cell>
          <cell r="B293">
            <v>364</v>
          </cell>
          <cell r="C293" t="str">
            <v>Iran (Islamic Republic of)</v>
          </cell>
          <cell r="D293">
            <v>0</v>
          </cell>
          <cell r="E293">
            <v>3</v>
          </cell>
          <cell r="F293" t="str">
            <v>Emro</v>
          </cell>
          <cell r="G293">
            <v>8</v>
          </cell>
          <cell r="H293" t="str">
            <v>mec</v>
          </cell>
          <cell r="I293">
            <v>1</v>
          </cell>
          <cell r="J293" t="str">
            <v>low and middle</v>
          </cell>
          <cell r="K293" t="str">
            <v>females</v>
          </cell>
          <cell r="L293" t="str">
            <v>1995-2000</v>
          </cell>
          <cell r="M293">
            <v>844.632</v>
          </cell>
          <cell r="N293">
            <v>191.466</v>
          </cell>
          <cell r="O293">
            <v>46.098</v>
          </cell>
          <cell r="P293">
            <v>59.835</v>
          </cell>
          <cell r="Q293">
            <v>59.31399999999999</v>
          </cell>
          <cell r="R293">
            <v>90.60400000000001</v>
          </cell>
          <cell r="S293">
            <v>132.02100000000002</v>
          </cell>
          <cell r="T293">
            <v>265.294</v>
          </cell>
        </row>
        <row r="294">
          <cell r="A294">
            <v>107</v>
          </cell>
          <cell r="B294">
            <v>368</v>
          </cell>
          <cell r="C294" t="str">
            <v>Iraq</v>
          </cell>
          <cell r="D294">
            <v>0</v>
          </cell>
          <cell r="E294">
            <v>3</v>
          </cell>
          <cell r="F294" t="str">
            <v>Emro</v>
          </cell>
          <cell r="G294">
            <v>8</v>
          </cell>
          <cell r="H294" t="str">
            <v>mec</v>
          </cell>
          <cell r="I294">
            <v>1</v>
          </cell>
          <cell r="J294" t="str">
            <v>low and middle</v>
          </cell>
          <cell r="K294" t="str">
            <v>females</v>
          </cell>
          <cell r="L294" t="str">
            <v>1995-2000</v>
          </cell>
          <cell r="M294">
            <v>429.661</v>
          </cell>
          <cell r="N294">
            <v>211.934</v>
          </cell>
          <cell r="O294">
            <v>13.68</v>
          </cell>
          <cell r="P294">
            <v>22.641</v>
          </cell>
          <cell r="Q294">
            <v>28.537000000000003</v>
          </cell>
          <cell r="R294">
            <v>40.411</v>
          </cell>
          <cell r="S294">
            <v>38.319</v>
          </cell>
          <cell r="T294">
            <v>74.139</v>
          </cell>
        </row>
        <row r="295">
          <cell r="A295">
            <v>136</v>
          </cell>
          <cell r="B295">
            <v>372</v>
          </cell>
          <cell r="C295" t="str">
            <v>Ireland</v>
          </cell>
          <cell r="D295">
            <v>0</v>
          </cell>
          <cell r="E295">
            <v>4</v>
          </cell>
          <cell r="F295" t="str">
            <v>Euro</v>
          </cell>
          <cell r="G295">
            <v>1</v>
          </cell>
          <cell r="H295" t="str">
            <v>eme</v>
          </cell>
          <cell r="I295">
            <v>4</v>
          </cell>
          <cell r="J295" t="str">
            <v>high</v>
          </cell>
          <cell r="K295" t="str">
            <v>females</v>
          </cell>
          <cell r="L295" t="str">
            <v>1995-2000</v>
          </cell>
          <cell r="M295">
            <v>72.825</v>
          </cell>
          <cell r="N295">
            <v>0.952</v>
          </cell>
          <cell r="O295">
            <v>0.15</v>
          </cell>
          <cell r="P295">
            <v>0.593</v>
          </cell>
          <cell r="Q295">
            <v>1.282</v>
          </cell>
          <cell r="R295">
            <v>5.056</v>
          </cell>
          <cell r="S295">
            <v>8.612</v>
          </cell>
          <cell r="T295">
            <v>56.18</v>
          </cell>
        </row>
        <row r="296">
          <cell r="A296">
            <v>108</v>
          </cell>
          <cell r="B296">
            <v>376</v>
          </cell>
          <cell r="C296" t="str">
            <v>Israel</v>
          </cell>
          <cell r="D296">
            <v>0</v>
          </cell>
          <cell r="E296">
            <v>4</v>
          </cell>
          <cell r="F296" t="str">
            <v>Euro</v>
          </cell>
          <cell r="G296">
            <v>8</v>
          </cell>
          <cell r="H296" t="str">
            <v>mec</v>
          </cell>
          <cell r="I296">
            <v>4</v>
          </cell>
          <cell r="J296" t="str">
            <v>high</v>
          </cell>
          <cell r="K296" t="str">
            <v>females</v>
          </cell>
          <cell r="L296" t="str">
            <v>1995-2000</v>
          </cell>
          <cell r="M296">
            <v>88.224</v>
          </cell>
          <cell r="N296">
            <v>2.664</v>
          </cell>
          <cell r="O296">
            <v>0.406</v>
          </cell>
          <cell r="P296">
            <v>0.905</v>
          </cell>
          <cell r="Q296">
            <v>2.154</v>
          </cell>
          <cell r="R296">
            <v>6.165</v>
          </cell>
          <cell r="S296">
            <v>11.911000000000001</v>
          </cell>
          <cell r="T296">
            <v>64.019</v>
          </cell>
        </row>
        <row r="297">
          <cell r="A297">
            <v>147</v>
          </cell>
          <cell r="B297">
            <v>380</v>
          </cell>
          <cell r="C297" t="str">
            <v>Italy</v>
          </cell>
          <cell r="D297">
            <v>0</v>
          </cell>
          <cell r="E297">
            <v>4</v>
          </cell>
          <cell r="F297" t="str">
            <v>Euro</v>
          </cell>
          <cell r="G297">
            <v>1</v>
          </cell>
          <cell r="H297" t="str">
            <v>eme</v>
          </cell>
          <cell r="I297">
            <v>4</v>
          </cell>
          <cell r="J297" t="str">
            <v>high</v>
          </cell>
          <cell r="K297" t="str">
            <v>females</v>
          </cell>
          <cell r="L297" t="str">
            <v>1995-2000</v>
          </cell>
          <cell r="M297">
            <v>1439.72</v>
          </cell>
          <cell r="N297">
            <v>10.409</v>
          </cell>
          <cell r="O297">
            <v>2.475</v>
          </cell>
          <cell r="P297">
            <v>8.217</v>
          </cell>
          <cell r="Q297">
            <v>21.826</v>
          </cell>
          <cell r="R297">
            <v>75.017</v>
          </cell>
          <cell r="S297">
            <v>150.49099999999999</v>
          </cell>
          <cell r="T297">
            <v>1171.285</v>
          </cell>
        </row>
        <row r="298">
          <cell r="A298">
            <v>51</v>
          </cell>
          <cell r="B298">
            <v>384</v>
          </cell>
          <cell r="C298" t="str">
            <v>Cote d'Ivoire</v>
          </cell>
          <cell r="D298">
            <v>0</v>
          </cell>
          <cell r="E298">
            <v>1</v>
          </cell>
          <cell r="F298" t="str">
            <v>Afro</v>
          </cell>
          <cell r="G298">
            <v>6</v>
          </cell>
          <cell r="H298" t="str">
            <v>ssa</v>
          </cell>
          <cell r="I298">
            <v>1</v>
          </cell>
          <cell r="J298" t="str">
            <v>low and middle</v>
          </cell>
          <cell r="K298" t="str">
            <v>females</v>
          </cell>
          <cell r="L298" t="str">
            <v>1995-2000</v>
          </cell>
          <cell r="M298">
            <v>539.633</v>
          </cell>
          <cell r="N298">
            <v>171.895</v>
          </cell>
          <cell r="O298">
            <v>46.174</v>
          </cell>
          <cell r="P298">
            <v>62.345</v>
          </cell>
          <cell r="Q298">
            <v>94.1</v>
          </cell>
          <cell r="R298">
            <v>71.559</v>
          </cell>
          <cell r="S298">
            <v>39.104</v>
          </cell>
          <cell r="T298">
            <v>54.455999999999996</v>
          </cell>
        </row>
        <row r="299">
          <cell r="A299">
            <v>170</v>
          </cell>
          <cell r="B299">
            <v>388</v>
          </cell>
          <cell r="C299" t="str">
            <v>Jamaica</v>
          </cell>
          <cell r="D299">
            <v>0</v>
          </cell>
          <cell r="E299">
            <v>2</v>
          </cell>
          <cell r="F299" t="str">
            <v>Amro</v>
          </cell>
          <cell r="G299">
            <v>7</v>
          </cell>
          <cell r="H299" t="str">
            <v>lac</v>
          </cell>
          <cell r="I299">
            <v>1</v>
          </cell>
          <cell r="J299" t="str">
            <v>low and middle</v>
          </cell>
          <cell r="K299" t="str">
            <v>females</v>
          </cell>
          <cell r="L299" t="str">
            <v>1995-2000</v>
          </cell>
          <cell r="M299">
            <v>36.043</v>
          </cell>
          <cell r="N299">
            <v>3.409</v>
          </cell>
          <cell r="O299">
            <v>0.354</v>
          </cell>
          <cell r="P299">
            <v>0.657</v>
          </cell>
          <cell r="Q299">
            <v>1.3639999999999999</v>
          </cell>
          <cell r="R299">
            <v>2.459</v>
          </cell>
          <cell r="S299">
            <v>4.058</v>
          </cell>
          <cell r="T299">
            <v>23.741999999999997</v>
          </cell>
        </row>
        <row r="300">
          <cell r="A300">
            <v>69</v>
          </cell>
          <cell r="B300">
            <v>392</v>
          </cell>
          <cell r="C300" t="str">
            <v>Japan</v>
          </cell>
          <cell r="D300">
            <v>0</v>
          </cell>
          <cell r="E300">
            <v>6</v>
          </cell>
          <cell r="F300" t="str">
            <v>Wpro</v>
          </cell>
          <cell r="G300">
            <v>1</v>
          </cell>
          <cell r="H300" t="str">
            <v>eme</v>
          </cell>
          <cell r="I300">
            <v>4</v>
          </cell>
          <cell r="J300" t="str">
            <v>high</v>
          </cell>
          <cell r="K300" t="str">
            <v>females</v>
          </cell>
          <cell r="L300" t="str">
            <v>1995-2000</v>
          </cell>
          <cell r="M300">
            <v>2373.875</v>
          </cell>
          <cell r="N300">
            <v>16.138</v>
          </cell>
          <cell r="O300">
            <v>3.691</v>
          </cell>
          <cell r="P300">
            <v>17.785</v>
          </cell>
          <cell r="Q300">
            <v>42.561</v>
          </cell>
          <cell r="R300">
            <v>169.81099999999998</v>
          </cell>
          <cell r="S300">
            <v>260.76</v>
          </cell>
          <cell r="T300">
            <v>1863.1290000000001</v>
          </cell>
        </row>
        <row r="301">
          <cell r="A301">
            <v>79</v>
          </cell>
          <cell r="B301">
            <v>398</v>
          </cell>
          <cell r="C301" t="str">
            <v>Kazakhstan</v>
          </cell>
          <cell r="D301">
            <v>0</v>
          </cell>
          <cell r="E301">
            <v>4</v>
          </cell>
          <cell r="F301" t="str">
            <v>Euro</v>
          </cell>
          <cell r="G301">
            <v>8</v>
          </cell>
          <cell r="H301" t="str">
            <v>mec</v>
          </cell>
          <cell r="I301">
            <v>1</v>
          </cell>
          <cell r="J301" t="str">
            <v>low and middle</v>
          </cell>
          <cell r="K301" t="str">
            <v>females</v>
          </cell>
          <cell r="L301" t="str">
            <v>1995-2000</v>
          </cell>
          <cell r="M301">
            <v>323.416</v>
          </cell>
          <cell r="N301">
            <v>26.479</v>
          </cell>
          <cell r="O301">
            <v>3.31</v>
          </cell>
          <cell r="P301">
            <v>9.321</v>
          </cell>
          <cell r="Q301">
            <v>17.194</v>
          </cell>
          <cell r="R301">
            <v>36.561</v>
          </cell>
          <cell r="S301">
            <v>55.808</v>
          </cell>
          <cell r="T301">
            <v>174.74300000000002</v>
          </cell>
        </row>
        <row r="302">
          <cell r="A302">
            <v>109</v>
          </cell>
          <cell r="B302">
            <v>400</v>
          </cell>
          <cell r="C302" t="str">
            <v>Jordan</v>
          </cell>
          <cell r="D302">
            <v>0</v>
          </cell>
          <cell r="E302">
            <v>3</v>
          </cell>
          <cell r="F302" t="str">
            <v>Emro</v>
          </cell>
          <cell r="G302">
            <v>8</v>
          </cell>
          <cell r="H302" t="str">
            <v>mec</v>
          </cell>
          <cell r="I302">
            <v>1</v>
          </cell>
          <cell r="J302" t="str">
            <v>low and middle</v>
          </cell>
          <cell r="K302" t="str">
            <v>females</v>
          </cell>
          <cell r="L302" t="str">
            <v>1995-2000</v>
          </cell>
          <cell r="M302">
            <v>64.695</v>
          </cell>
          <cell r="N302">
            <v>16.207</v>
          </cell>
          <cell r="O302">
            <v>1.834</v>
          </cell>
          <cell r="P302">
            <v>4.018000000000001</v>
          </cell>
          <cell r="Q302">
            <v>4.769</v>
          </cell>
          <cell r="R302">
            <v>7.683</v>
          </cell>
          <cell r="S302">
            <v>8.84</v>
          </cell>
          <cell r="T302">
            <v>21.343999999999998</v>
          </cell>
        </row>
        <row r="303">
          <cell r="A303">
            <v>12</v>
          </cell>
          <cell r="B303">
            <v>404</v>
          </cell>
          <cell r="C303" t="str">
            <v>Kenya</v>
          </cell>
          <cell r="D303">
            <v>0</v>
          </cell>
          <cell r="E303">
            <v>1</v>
          </cell>
          <cell r="F303" t="str">
            <v>Afro</v>
          </cell>
          <cell r="G303">
            <v>6</v>
          </cell>
          <cell r="H303" t="str">
            <v>ssa</v>
          </cell>
          <cell r="I303">
            <v>1</v>
          </cell>
          <cell r="J303" t="str">
            <v>low and middle</v>
          </cell>
          <cell r="K303" t="str">
            <v>females</v>
          </cell>
          <cell r="L303" t="str">
            <v>1995-2000</v>
          </cell>
          <cell r="M303">
            <v>857.695</v>
          </cell>
          <cell r="N303">
            <v>250.001</v>
          </cell>
          <cell r="O303">
            <v>66.856</v>
          </cell>
          <cell r="P303">
            <v>101.071</v>
          </cell>
          <cell r="Q303">
            <v>151.584</v>
          </cell>
          <cell r="R303">
            <v>108.895</v>
          </cell>
          <cell r="S303">
            <v>57.84</v>
          </cell>
          <cell r="T303">
            <v>121.448</v>
          </cell>
        </row>
        <row r="304">
          <cell r="A304">
            <v>68</v>
          </cell>
          <cell r="B304">
            <v>408</v>
          </cell>
          <cell r="C304" t="str">
            <v>Dem. People's Rep. of Korea</v>
          </cell>
          <cell r="D304">
            <v>0</v>
          </cell>
          <cell r="E304">
            <v>5</v>
          </cell>
          <cell r="F304" t="str">
            <v>Searo</v>
          </cell>
          <cell r="G304">
            <v>5</v>
          </cell>
          <cell r="H304" t="str">
            <v>oai</v>
          </cell>
          <cell r="I304">
            <v>1</v>
          </cell>
          <cell r="J304" t="str">
            <v>low and middle</v>
          </cell>
          <cell r="K304" t="str">
            <v>females</v>
          </cell>
          <cell r="L304" t="str">
            <v>1995-2000</v>
          </cell>
          <cell r="M304">
            <v>298.092</v>
          </cell>
          <cell r="N304">
            <v>28.935</v>
          </cell>
          <cell r="O304">
            <v>1.95</v>
          </cell>
          <cell r="P304">
            <v>7.769</v>
          </cell>
          <cell r="Q304">
            <v>18.262</v>
          </cell>
          <cell r="R304">
            <v>37.316</v>
          </cell>
          <cell r="S304">
            <v>53.125</v>
          </cell>
          <cell r="T304">
            <v>150.735</v>
          </cell>
        </row>
        <row r="305">
          <cell r="A305">
            <v>72</v>
          </cell>
          <cell r="B305">
            <v>410</v>
          </cell>
          <cell r="C305" t="str">
            <v>Republic of Korea</v>
          </cell>
          <cell r="D305">
            <v>0</v>
          </cell>
          <cell r="E305">
            <v>6</v>
          </cell>
          <cell r="F305" t="str">
            <v>Wpro</v>
          </cell>
          <cell r="G305">
            <v>5</v>
          </cell>
          <cell r="H305" t="str">
            <v>oai</v>
          </cell>
          <cell r="I305">
            <v>4</v>
          </cell>
          <cell r="J305" t="str">
            <v>high</v>
          </cell>
          <cell r="K305" t="str">
            <v>females</v>
          </cell>
          <cell r="L305" t="str">
            <v>1995-2000</v>
          </cell>
          <cell r="M305">
            <v>628.444</v>
          </cell>
          <cell r="N305">
            <v>21.641</v>
          </cell>
          <cell r="O305">
            <v>6.074</v>
          </cell>
          <cell r="P305">
            <v>19.319</v>
          </cell>
          <cell r="Q305">
            <v>40.745999999999995</v>
          </cell>
          <cell r="R305">
            <v>78.865</v>
          </cell>
          <cell r="S305">
            <v>111.09299999999999</v>
          </cell>
          <cell r="T305">
            <v>350.706</v>
          </cell>
        </row>
        <row r="306">
          <cell r="A306">
            <v>110</v>
          </cell>
          <cell r="B306">
            <v>414</v>
          </cell>
          <cell r="C306" t="str">
            <v>Kuwait</v>
          </cell>
          <cell r="D306">
            <v>0</v>
          </cell>
          <cell r="E306">
            <v>3</v>
          </cell>
          <cell r="F306" t="str">
            <v>Emro</v>
          </cell>
          <cell r="G306">
            <v>8</v>
          </cell>
          <cell r="H306" t="str">
            <v>mec</v>
          </cell>
          <cell r="I306">
            <v>4</v>
          </cell>
          <cell r="J306" t="str">
            <v>high</v>
          </cell>
          <cell r="K306" t="str">
            <v>females</v>
          </cell>
          <cell r="L306" t="str">
            <v>1995-2000</v>
          </cell>
          <cell r="M306">
            <v>8.026</v>
          </cell>
          <cell r="N306">
            <v>1.428</v>
          </cell>
          <cell r="O306">
            <v>0.184</v>
          </cell>
          <cell r="P306">
            <v>0.268</v>
          </cell>
          <cell r="Q306">
            <v>0.581</v>
          </cell>
          <cell r="R306">
            <v>1.459</v>
          </cell>
          <cell r="S306">
            <v>1.274</v>
          </cell>
          <cell r="T306">
            <v>2.832</v>
          </cell>
        </row>
        <row r="307">
          <cell r="A307">
            <v>80</v>
          </cell>
          <cell r="B307">
            <v>417</v>
          </cell>
          <cell r="C307" t="str">
            <v>Kyrgyzstan</v>
          </cell>
          <cell r="D307">
            <v>0</v>
          </cell>
          <cell r="E307">
            <v>4</v>
          </cell>
          <cell r="F307" t="str">
            <v>Euro</v>
          </cell>
          <cell r="G307">
            <v>8</v>
          </cell>
          <cell r="H307" t="str">
            <v>mec</v>
          </cell>
          <cell r="I307">
            <v>1</v>
          </cell>
          <cell r="J307" t="str">
            <v>low and middle</v>
          </cell>
          <cell r="K307" t="str">
            <v>females</v>
          </cell>
          <cell r="L307" t="str">
            <v>1995-2000</v>
          </cell>
          <cell r="M307">
            <v>78.255</v>
          </cell>
          <cell r="N307">
            <v>12.769</v>
          </cell>
          <cell r="O307">
            <v>1.334</v>
          </cell>
          <cell r="P307">
            <v>2.7439999999999998</v>
          </cell>
          <cell r="Q307">
            <v>4.779</v>
          </cell>
          <cell r="R307">
            <v>7.0360000000000005</v>
          </cell>
          <cell r="S307">
            <v>11.815</v>
          </cell>
          <cell r="T307">
            <v>37.778000000000006</v>
          </cell>
        </row>
        <row r="308">
          <cell r="A308">
            <v>93</v>
          </cell>
          <cell r="B308">
            <v>418</v>
          </cell>
          <cell r="C308" t="str">
            <v>Lao People's Dem. Republic</v>
          </cell>
          <cell r="D308">
            <v>0</v>
          </cell>
          <cell r="E308">
            <v>6</v>
          </cell>
          <cell r="F308" t="str">
            <v>Wpro</v>
          </cell>
          <cell r="G308">
            <v>5</v>
          </cell>
          <cell r="H308" t="str">
            <v>oai</v>
          </cell>
          <cell r="I308">
            <v>1</v>
          </cell>
          <cell r="J308" t="str">
            <v>low and middle</v>
          </cell>
          <cell r="K308" t="str">
            <v>females</v>
          </cell>
          <cell r="L308" t="str">
            <v>1995-2000</v>
          </cell>
          <cell r="M308">
            <v>163.288</v>
          </cell>
          <cell r="N308">
            <v>72.603</v>
          </cell>
          <cell r="O308">
            <v>14.36</v>
          </cell>
          <cell r="P308">
            <v>13.931000000000001</v>
          </cell>
          <cell r="Q308">
            <v>13.67</v>
          </cell>
          <cell r="R308">
            <v>13.584</v>
          </cell>
          <cell r="S308">
            <v>12.966000000000001</v>
          </cell>
          <cell r="T308">
            <v>22.174</v>
          </cell>
        </row>
        <row r="309">
          <cell r="A309">
            <v>111</v>
          </cell>
          <cell r="B309">
            <v>422</v>
          </cell>
          <cell r="C309" t="str">
            <v>Lebanon</v>
          </cell>
          <cell r="D309">
            <v>0</v>
          </cell>
          <cell r="E309">
            <v>3</v>
          </cell>
          <cell r="F309" t="str">
            <v>Emro</v>
          </cell>
          <cell r="G309">
            <v>8</v>
          </cell>
          <cell r="H309" t="str">
            <v>mec</v>
          </cell>
          <cell r="I309">
            <v>1</v>
          </cell>
          <cell r="J309" t="str">
            <v>low and middle</v>
          </cell>
          <cell r="K309" t="str">
            <v>females</v>
          </cell>
          <cell r="L309" t="str">
            <v>1995-2000</v>
          </cell>
          <cell r="M309">
            <v>48.28</v>
          </cell>
          <cell r="N309">
            <v>5.75</v>
          </cell>
          <cell r="O309">
            <v>0.723</v>
          </cell>
          <cell r="P309">
            <v>2.11</v>
          </cell>
          <cell r="Q309">
            <v>3.305</v>
          </cell>
          <cell r="R309">
            <v>5.088</v>
          </cell>
          <cell r="S309">
            <v>8.131</v>
          </cell>
          <cell r="T309">
            <v>23.173</v>
          </cell>
        </row>
        <row r="310">
          <cell r="A310">
            <v>43</v>
          </cell>
          <cell r="B310">
            <v>426</v>
          </cell>
          <cell r="C310" t="str">
            <v>Lesotho</v>
          </cell>
          <cell r="D310">
            <v>0</v>
          </cell>
          <cell r="E310">
            <v>1</v>
          </cell>
          <cell r="F310" t="str">
            <v>Afro</v>
          </cell>
          <cell r="G310">
            <v>6</v>
          </cell>
          <cell r="H310" t="str">
            <v>ssa</v>
          </cell>
          <cell r="I310">
            <v>1</v>
          </cell>
          <cell r="J310" t="str">
            <v>low and middle</v>
          </cell>
          <cell r="K310" t="str">
            <v>females</v>
          </cell>
          <cell r="L310" t="str">
            <v>1995-2000</v>
          </cell>
          <cell r="M310">
            <v>61.194</v>
          </cell>
          <cell r="N310">
            <v>22.557</v>
          </cell>
          <cell r="O310">
            <v>2.778</v>
          </cell>
          <cell r="P310">
            <v>4.274</v>
          </cell>
          <cell r="Q310">
            <v>6.995</v>
          </cell>
          <cell r="R310">
            <v>6.721</v>
          </cell>
          <cell r="S310">
            <v>5.621</v>
          </cell>
          <cell r="T310">
            <v>12.248</v>
          </cell>
        </row>
        <row r="311">
          <cell r="A311">
            <v>137</v>
          </cell>
          <cell r="B311">
            <v>428</v>
          </cell>
          <cell r="C311" t="str">
            <v>Latvia</v>
          </cell>
          <cell r="D311">
            <v>0</v>
          </cell>
          <cell r="E311">
            <v>4</v>
          </cell>
          <cell r="F311" t="str">
            <v>Euro</v>
          </cell>
          <cell r="G311">
            <v>2</v>
          </cell>
          <cell r="H311" t="str">
            <v>fse</v>
          </cell>
          <cell r="I311">
            <v>1</v>
          </cell>
          <cell r="J311" t="str">
            <v>low and middle</v>
          </cell>
          <cell r="K311" t="str">
            <v>females</v>
          </cell>
          <cell r="L311" t="str">
            <v>1995-2000</v>
          </cell>
          <cell r="M311">
            <v>86.465</v>
          </cell>
          <cell r="N311">
            <v>0.986</v>
          </cell>
          <cell r="O311">
            <v>0.299</v>
          </cell>
          <cell r="P311">
            <v>0.878</v>
          </cell>
          <cell r="Q311">
            <v>2.367</v>
          </cell>
          <cell r="R311">
            <v>7.433999999999999</v>
          </cell>
          <cell r="S311">
            <v>13.591999999999999</v>
          </cell>
          <cell r="T311">
            <v>60.909</v>
          </cell>
        </row>
        <row r="312">
          <cell r="A312">
            <v>56</v>
          </cell>
          <cell r="B312">
            <v>430</v>
          </cell>
          <cell r="C312" t="str">
            <v>Liberia</v>
          </cell>
          <cell r="D312">
            <v>0</v>
          </cell>
          <cell r="E312">
            <v>1</v>
          </cell>
          <cell r="F312" t="str">
            <v>Afro</v>
          </cell>
          <cell r="G312">
            <v>6</v>
          </cell>
          <cell r="H312" t="str">
            <v>ssa</v>
          </cell>
          <cell r="I312">
            <v>1</v>
          </cell>
          <cell r="J312" t="str">
            <v>low and middle</v>
          </cell>
          <cell r="K312" t="str">
            <v>females</v>
          </cell>
          <cell r="L312" t="str">
            <v>1995-2000</v>
          </cell>
          <cell r="M312">
            <v>103.667</v>
          </cell>
          <cell r="N312">
            <v>45.995</v>
          </cell>
          <cell r="O312">
            <v>8.51</v>
          </cell>
          <cell r="P312">
            <v>10.643</v>
          </cell>
          <cell r="Q312">
            <v>8.892</v>
          </cell>
          <cell r="R312">
            <v>9.651</v>
          </cell>
          <cell r="S312">
            <v>7.788</v>
          </cell>
          <cell r="T312">
            <v>12.188</v>
          </cell>
        </row>
        <row r="313">
          <cell r="A313">
            <v>36</v>
          </cell>
          <cell r="B313">
            <v>434</v>
          </cell>
          <cell r="C313" t="str">
            <v>Libyan Arab Jamahiriya</v>
          </cell>
          <cell r="D313">
            <v>0</v>
          </cell>
          <cell r="E313">
            <v>3</v>
          </cell>
          <cell r="F313" t="str">
            <v>Emro</v>
          </cell>
          <cell r="G313">
            <v>8</v>
          </cell>
          <cell r="H313" t="str">
            <v>mec</v>
          </cell>
          <cell r="I313">
            <v>1</v>
          </cell>
          <cell r="J313" t="str">
            <v>low and middle</v>
          </cell>
          <cell r="K313" t="str">
            <v>females</v>
          </cell>
          <cell r="L313" t="str">
            <v>1995-2000</v>
          </cell>
          <cell r="M313">
            <v>49.848</v>
          </cell>
          <cell r="N313">
            <v>11.672</v>
          </cell>
          <cell r="O313">
            <v>1.061</v>
          </cell>
          <cell r="P313">
            <v>2.809</v>
          </cell>
          <cell r="Q313">
            <v>3.9360000000000004</v>
          </cell>
          <cell r="R313">
            <v>7.7010000000000005</v>
          </cell>
          <cell r="S313">
            <v>7.742</v>
          </cell>
          <cell r="T313">
            <v>14.927000000000001</v>
          </cell>
        </row>
        <row r="314">
          <cell r="A314">
            <v>138</v>
          </cell>
          <cell r="B314">
            <v>440</v>
          </cell>
          <cell r="C314" t="str">
            <v>Lithuania</v>
          </cell>
          <cell r="D314">
            <v>0</v>
          </cell>
          <cell r="E314">
            <v>4</v>
          </cell>
          <cell r="F314" t="str">
            <v>Euro</v>
          </cell>
          <cell r="G314">
            <v>2</v>
          </cell>
          <cell r="H314" t="str">
            <v>fse</v>
          </cell>
          <cell r="I314">
            <v>1</v>
          </cell>
          <cell r="J314" t="str">
            <v>low and middle</v>
          </cell>
          <cell r="K314" t="str">
            <v>females</v>
          </cell>
          <cell r="L314" t="str">
            <v>1995-2000</v>
          </cell>
          <cell r="M314">
            <v>104.231</v>
          </cell>
          <cell r="N314">
            <v>1.745</v>
          </cell>
          <cell r="O314">
            <v>0.435</v>
          </cell>
          <cell r="P314">
            <v>1.0510000000000002</v>
          </cell>
          <cell r="Q314">
            <v>3.732</v>
          </cell>
          <cell r="R314">
            <v>9.396</v>
          </cell>
          <cell r="S314">
            <v>16.613</v>
          </cell>
          <cell r="T314">
            <v>71.259</v>
          </cell>
        </row>
        <row r="315">
          <cell r="A315">
            <v>159</v>
          </cell>
          <cell r="B315">
            <v>442</v>
          </cell>
          <cell r="C315" t="str">
            <v>Luxembourg</v>
          </cell>
          <cell r="D315">
            <v>0</v>
          </cell>
          <cell r="E315">
            <v>4</v>
          </cell>
          <cell r="F315" t="str">
            <v>Euro</v>
          </cell>
          <cell r="G315">
            <v>1</v>
          </cell>
          <cell r="H315" t="str">
            <v>eme</v>
          </cell>
          <cell r="I315">
            <v>4</v>
          </cell>
          <cell r="J315" t="str">
            <v>high</v>
          </cell>
          <cell r="K315" t="str">
            <v>females</v>
          </cell>
          <cell r="L315" t="str">
            <v>1995-2000</v>
          </cell>
          <cell r="M315">
            <v>9.953</v>
          </cell>
          <cell r="N315">
            <v>0.098</v>
          </cell>
          <cell r="O315">
            <v>0.013000000000000001</v>
          </cell>
          <cell r="P315">
            <v>0.06</v>
          </cell>
          <cell r="Q315">
            <v>0.188</v>
          </cell>
          <cell r="R315">
            <v>0.609</v>
          </cell>
          <cell r="S315">
            <v>1.052</v>
          </cell>
          <cell r="T315">
            <v>7.933</v>
          </cell>
        </row>
        <row r="316">
          <cell r="A316">
            <v>70</v>
          </cell>
          <cell r="B316">
            <v>446</v>
          </cell>
          <cell r="C316" t="str">
            <v>Macau</v>
          </cell>
          <cell r="G316">
            <v>5</v>
          </cell>
          <cell r="H316" t="str">
            <v>oai</v>
          </cell>
          <cell r="I316">
            <v>4</v>
          </cell>
          <cell r="J316" t="str">
            <v>high</v>
          </cell>
          <cell r="K316" t="str">
            <v>females</v>
          </cell>
          <cell r="L316" t="str">
            <v>1995-2000</v>
          </cell>
          <cell r="M316">
            <v>4.849</v>
          </cell>
          <cell r="N316">
            <v>0.153</v>
          </cell>
          <cell r="O316">
            <v>0.017</v>
          </cell>
          <cell r="P316">
            <v>0.069</v>
          </cell>
          <cell r="Q316">
            <v>0.254</v>
          </cell>
          <cell r="R316">
            <v>0.384</v>
          </cell>
          <cell r="S316">
            <v>0.587</v>
          </cell>
          <cell r="T316">
            <v>3.385</v>
          </cell>
        </row>
        <row r="317">
          <cell r="A317">
            <v>13</v>
          </cell>
          <cell r="B317">
            <v>450</v>
          </cell>
          <cell r="C317" t="str">
            <v>Madagascar</v>
          </cell>
          <cell r="D317">
            <v>0</v>
          </cell>
          <cell r="E317">
            <v>1</v>
          </cell>
          <cell r="F317" t="str">
            <v>Afro</v>
          </cell>
          <cell r="G317">
            <v>6</v>
          </cell>
          <cell r="H317" t="str">
            <v>ssa</v>
          </cell>
          <cell r="I317">
            <v>1</v>
          </cell>
          <cell r="J317" t="str">
            <v>low and middle</v>
          </cell>
          <cell r="K317" t="str">
            <v>females</v>
          </cell>
          <cell r="L317" t="str">
            <v>1995-2000</v>
          </cell>
          <cell r="M317">
            <v>382.432</v>
          </cell>
          <cell r="N317">
            <v>163.664</v>
          </cell>
          <cell r="O317">
            <v>19.781</v>
          </cell>
          <cell r="P317">
            <v>33.363</v>
          </cell>
          <cell r="Q317">
            <v>34.457</v>
          </cell>
          <cell r="R317">
            <v>34.928000000000004</v>
          </cell>
          <cell r="S317">
            <v>33.361000000000004</v>
          </cell>
          <cell r="T317">
            <v>62.878</v>
          </cell>
        </row>
        <row r="318">
          <cell r="A318">
            <v>14</v>
          </cell>
          <cell r="B318">
            <v>454</v>
          </cell>
          <cell r="C318" t="str">
            <v>Malawi</v>
          </cell>
          <cell r="D318">
            <v>0</v>
          </cell>
          <cell r="E318">
            <v>1</v>
          </cell>
          <cell r="F318" t="str">
            <v>Afro</v>
          </cell>
          <cell r="G318">
            <v>6</v>
          </cell>
          <cell r="H318" t="str">
            <v>ssa</v>
          </cell>
          <cell r="I318">
            <v>1</v>
          </cell>
          <cell r="J318" t="str">
            <v>low and middle</v>
          </cell>
          <cell r="K318" t="str">
            <v>females</v>
          </cell>
          <cell r="L318" t="str">
            <v>1995-2000</v>
          </cell>
          <cell r="M318">
            <v>600.905</v>
          </cell>
          <cell r="N318">
            <v>266.958</v>
          </cell>
          <cell r="O318">
            <v>58.25</v>
          </cell>
          <cell r="P318">
            <v>53.150999999999996</v>
          </cell>
          <cell r="Q318">
            <v>83.285</v>
          </cell>
          <cell r="R318">
            <v>62.61200000000001</v>
          </cell>
          <cell r="S318">
            <v>32.08</v>
          </cell>
          <cell r="T318">
            <v>44.56900000000001</v>
          </cell>
        </row>
        <row r="319">
          <cell r="A319">
            <v>94</v>
          </cell>
          <cell r="B319">
            <v>458</v>
          </cell>
          <cell r="C319" t="str">
            <v>Malaysia</v>
          </cell>
          <cell r="D319">
            <v>0</v>
          </cell>
          <cell r="E319">
            <v>6</v>
          </cell>
          <cell r="F319" t="str">
            <v>Wpro</v>
          </cell>
          <cell r="G319">
            <v>5</v>
          </cell>
          <cell r="H319" t="str">
            <v>oai</v>
          </cell>
          <cell r="I319">
            <v>1</v>
          </cell>
          <cell r="J319" t="str">
            <v>low and middle</v>
          </cell>
          <cell r="K319" t="str">
            <v>females</v>
          </cell>
          <cell r="L319" t="str">
            <v>1995-2000</v>
          </cell>
          <cell r="M319">
            <v>221.364</v>
          </cell>
          <cell r="N319">
            <v>17.239</v>
          </cell>
          <cell r="O319">
            <v>3.48</v>
          </cell>
          <cell r="P319">
            <v>7.647</v>
          </cell>
          <cell r="Q319">
            <v>15.016000000000002</v>
          </cell>
          <cell r="R319">
            <v>30.079</v>
          </cell>
          <cell r="S319">
            <v>42.421</v>
          </cell>
          <cell r="T319">
            <v>105.482</v>
          </cell>
        </row>
        <row r="320">
          <cell r="A320">
            <v>81</v>
          </cell>
          <cell r="B320">
            <v>462</v>
          </cell>
          <cell r="C320" t="str">
            <v>Maldives</v>
          </cell>
          <cell r="D320">
            <v>0</v>
          </cell>
          <cell r="E320">
            <v>5</v>
          </cell>
          <cell r="F320" t="str">
            <v>Searo</v>
          </cell>
          <cell r="G320">
            <v>5</v>
          </cell>
          <cell r="H320" t="str">
            <v>oai</v>
          </cell>
          <cell r="I320">
            <v>1</v>
          </cell>
          <cell r="J320" t="str">
            <v>low and middle</v>
          </cell>
          <cell r="K320" t="str">
            <v>females</v>
          </cell>
          <cell r="L320" t="str">
            <v>1995-2000</v>
          </cell>
          <cell r="M320">
            <v>5.056</v>
          </cell>
          <cell r="N320">
            <v>1.834</v>
          </cell>
          <cell r="O320">
            <v>0.261</v>
          </cell>
          <cell r="P320">
            <v>0.43</v>
          </cell>
          <cell r="Q320">
            <v>0.42400000000000004</v>
          </cell>
          <cell r="R320">
            <v>0.473</v>
          </cell>
          <cell r="S320">
            <v>0.536</v>
          </cell>
          <cell r="T320">
            <v>1.0979999999999999</v>
          </cell>
        </row>
        <row r="321">
          <cell r="A321">
            <v>57</v>
          </cell>
          <cell r="B321">
            <v>466</v>
          </cell>
          <cell r="C321" t="str">
            <v>Mali</v>
          </cell>
          <cell r="D321">
            <v>0</v>
          </cell>
          <cell r="E321">
            <v>1</v>
          </cell>
          <cell r="F321" t="str">
            <v>Afro</v>
          </cell>
          <cell r="G321">
            <v>6</v>
          </cell>
          <cell r="H321" t="str">
            <v>ssa</v>
          </cell>
          <cell r="I321">
            <v>1</v>
          </cell>
          <cell r="J321" t="str">
            <v>low and middle</v>
          </cell>
          <cell r="K321" t="str">
            <v>females</v>
          </cell>
          <cell r="L321" t="str">
            <v>1995-2000</v>
          </cell>
          <cell r="M321">
            <v>409.874</v>
          </cell>
          <cell r="N321">
            <v>270.533</v>
          </cell>
          <cell r="O321">
            <v>26.565</v>
          </cell>
          <cell r="P321">
            <v>26.113</v>
          </cell>
          <cell r="Q321">
            <v>18.514</v>
          </cell>
          <cell r="R321">
            <v>15.724</v>
          </cell>
          <cell r="S321">
            <v>15.703</v>
          </cell>
          <cell r="T321">
            <v>36.722</v>
          </cell>
        </row>
        <row r="322">
          <cell r="A322">
            <v>148</v>
          </cell>
          <cell r="B322">
            <v>470</v>
          </cell>
          <cell r="C322" t="str">
            <v>Malta</v>
          </cell>
          <cell r="D322">
            <v>0</v>
          </cell>
          <cell r="E322">
            <v>4</v>
          </cell>
          <cell r="F322" t="str">
            <v>Euro</v>
          </cell>
          <cell r="G322">
            <v>8</v>
          </cell>
          <cell r="H322" t="str">
            <v>mec</v>
          </cell>
          <cell r="I322">
            <v>1</v>
          </cell>
          <cell r="J322" t="str">
            <v>low and middle</v>
          </cell>
          <cell r="K322" t="str">
            <v>females</v>
          </cell>
          <cell r="L322" t="str">
            <v>1995-2000</v>
          </cell>
          <cell r="M322">
            <v>7.217</v>
          </cell>
          <cell r="N322">
            <v>0.093</v>
          </cell>
          <cell r="O322">
            <v>0.013999999999999999</v>
          </cell>
          <cell r="P322">
            <v>0.035</v>
          </cell>
          <cell r="Q322">
            <v>0.11100000000000002</v>
          </cell>
          <cell r="R322">
            <v>0.5289999999999999</v>
          </cell>
          <cell r="S322">
            <v>0.96</v>
          </cell>
          <cell r="T322">
            <v>5.475</v>
          </cell>
        </row>
        <row r="323">
          <cell r="A323">
            <v>171</v>
          </cell>
          <cell r="B323">
            <v>474</v>
          </cell>
          <cell r="C323" t="str">
            <v>Martinique</v>
          </cell>
          <cell r="G323">
            <v>7</v>
          </cell>
          <cell r="H323" t="str">
            <v>lac</v>
          </cell>
          <cell r="I323">
            <v>4</v>
          </cell>
          <cell r="J323" t="str">
            <v>high</v>
          </cell>
          <cell r="K323" t="str">
            <v>females</v>
          </cell>
          <cell r="L323" t="str">
            <v>1995-2000</v>
          </cell>
          <cell r="M323">
            <v>5.635</v>
          </cell>
          <cell r="N323">
            <v>0.12</v>
          </cell>
          <cell r="O323">
            <v>0.017</v>
          </cell>
          <cell r="P323">
            <v>0.097</v>
          </cell>
          <cell r="Q323">
            <v>0.21200000000000002</v>
          </cell>
          <cell r="R323">
            <v>0.435</v>
          </cell>
          <cell r="S323">
            <v>0.722</v>
          </cell>
          <cell r="T323">
            <v>4.032</v>
          </cell>
        </row>
        <row r="324">
          <cell r="A324">
            <v>58</v>
          </cell>
          <cell r="B324">
            <v>478</v>
          </cell>
          <cell r="C324" t="str">
            <v>Mauritania</v>
          </cell>
          <cell r="D324">
            <v>0</v>
          </cell>
          <cell r="E324">
            <v>1</v>
          </cell>
          <cell r="F324" t="str">
            <v>Afro</v>
          </cell>
          <cell r="G324">
            <v>6</v>
          </cell>
          <cell r="H324" t="str">
            <v>ssa</v>
          </cell>
          <cell r="I324">
            <v>1</v>
          </cell>
          <cell r="J324" t="str">
            <v>low and middle</v>
          </cell>
          <cell r="K324" t="str">
            <v>females</v>
          </cell>
          <cell r="L324" t="str">
            <v>1995-2000</v>
          </cell>
          <cell r="M324">
            <v>79.583</v>
          </cell>
          <cell r="N324">
            <v>35.186</v>
          </cell>
          <cell r="O324">
            <v>6.747</v>
          </cell>
          <cell r="P324">
            <v>7.058000000000001</v>
          </cell>
          <cell r="Q324">
            <v>6.535</v>
          </cell>
          <cell r="R324">
            <v>6.141</v>
          </cell>
          <cell r="S324">
            <v>6.193</v>
          </cell>
          <cell r="T324">
            <v>11.723</v>
          </cell>
        </row>
        <row r="325">
          <cell r="A325">
            <v>15</v>
          </cell>
          <cell r="B325">
            <v>480</v>
          </cell>
          <cell r="C325" t="str">
            <v>Mauritius (2)</v>
          </cell>
          <cell r="D325">
            <v>0</v>
          </cell>
          <cell r="E325">
            <v>1</v>
          </cell>
          <cell r="F325" t="str">
            <v>Afro</v>
          </cell>
          <cell r="G325">
            <v>5</v>
          </cell>
          <cell r="H325" t="str">
            <v>oai</v>
          </cell>
          <cell r="I325">
            <v>1</v>
          </cell>
          <cell r="J325" t="str">
            <v>low and middle</v>
          </cell>
          <cell r="K325" t="str">
            <v>females</v>
          </cell>
          <cell r="L325" t="str">
            <v>1995-2000</v>
          </cell>
          <cell r="M325">
            <v>15.902</v>
          </cell>
          <cell r="N325">
            <v>0.628</v>
          </cell>
          <cell r="O325">
            <v>0.103</v>
          </cell>
          <cell r="P325">
            <v>0.363</v>
          </cell>
          <cell r="Q325">
            <v>0.893</v>
          </cell>
          <cell r="R325">
            <v>2.1470000000000002</v>
          </cell>
          <cell r="S325">
            <v>2.92</v>
          </cell>
          <cell r="T325">
            <v>8.848</v>
          </cell>
        </row>
        <row r="326">
          <cell r="A326">
            <v>181</v>
          </cell>
          <cell r="B326">
            <v>484</v>
          </cell>
          <cell r="C326" t="str">
            <v>Mexico</v>
          </cell>
          <cell r="D326">
            <v>0</v>
          </cell>
          <cell r="E326">
            <v>2</v>
          </cell>
          <cell r="F326" t="str">
            <v>Amro</v>
          </cell>
          <cell r="G326">
            <v>7</v>
          </cell>
          <cell r="H326" t="str">
            <v>lac</v>
          </cell>
          <cell r="I326">
            <v>1</v>
          </cell>
          <cell r="J326" t="str">
            <v>low and middle</v>
          </cell>
          <cell r="K326" t="str">
            <v>females</v>
          </cell>
          <cell r="L326" t="str">
            <v>1995-2000</v>
          </cell>
          <cell r="M326">
            <v>1046.708</v>
          </cell>
          <cell r="N326">
            <v>198.436</v>
          </cell>
          <cell r="O326">
            <v>20.214</v>
          </cell>
          <cell r="P326">
            <v>46.787</v>
          </cell>
          <cell r="Q326">
            <v>70.611</v>
          </cell>
          <cell r="R326">
            <v>125.99199999999999</v>
          </cell>
          <cell r="S326">
            <v>138.6</v>
          </cell>
          <cell r="T326">
            <v>446.068</v>
          </cell>
        </row>
        <row r="327">
          <cell r="A327">
            <v>71</v>
          </cell>
          <cell r="B327">
            <v>496</v>
          </cell>
          <cell r="C327" t="str">
            <v>Mongolia</v>
          </cell>
          <cell r="D327">
            <v>0</v>
          </cell>
          <cell r="E327">
            <v>6</v>
          </cell>
          <cell r="F327" t="str">
            <v>Wpro</v>
          </cell>
          <cell r="G327">
            <v>5</v>
          </cell>
          <cell r="H327" t="str">
            <v>oai</v>
          </cell>
          <cell r="I327">
            <v>1</v>
          </cell>
          <cell r="J327" t="str">
            <v>low and middle</v>
          </cell>
          <cell r="K327" t="str">
            <v>females</v>
          </cell>
          <cell r="L327" t="str">
            <v>1995-2000</v>
          </cell>
          <cell r="M327">
            <v>40.872</v>
          </cell>
          <cell r="N327">
            <v>10.67</v>
          </cell>
          <cell r="O327">
            <v>1.008</v>
          </cell>
          <cell r="P327">
            <v>1.569</v>
          </cell>
          <cell r="Q327">
            <v>2.907</v>
          </cell>
          <cell r="R327">
            <v>4.351</v>
          </cell>
          <cell r="S327">
            <v>5.335</v>
          </cell>
          <cell r="T327">
            <v>15.032</v>
          </cell>
        </row>
        <row r="328">
          <cell r="A328">
            <v>126</v>
          </cell>
          <cell r="B328">
            <v>498</v>
          </cell>
          <cell r="C328" t="str">
            <v>Republic of Moldova</v>
          </cell>
          <cell r="D328">
            <v>0</v>
          </cell>
          <cell r="E328">
            <v>4</v>
          </cell>
          <cell r="F328" t="str">
            <v>Euro</v>
          </cell>
          <cell r="G328">
            <v>2</v>
          </cell>
          <cell r="H328" t="str">
            <v>fse</v>
          </cell>
          <cell r="I328">
            <v>1</v>
          </cell>
          <cell r="J328" t="str">
            <v>low and middle</v>
          </cell>
          <cell r="K328" t="str">
            <v>females</v>
          </cell>
          <cell r="L328" t="str">
            <v>1995-2000</v>
          </cell>
          <cell r="M328">
            <v>114.554</v>
          </cell>
          <cell r="N328">
            <v>3.739</v>
          </cell>
          <cell r="O328">
            <v>0.719</v>
          </cell>
          <cell r="P328">
            <v>1.75</v>
          </cell>
          <cell r="Q328">
            <v>5.038</v>
          </cell>
          <cell r="R328">
            <v>15.086000000000002</v>
          </cell>
          <cell r="S328">
            <v>22.927999999999997</v>
          </cell>
          <cell r="T328">
            <v>65.294</v>
          </cell>
        </row>
        <row r="329">
          <cell r="A329">
            <v>37</v>
          </cell>
          <cell r="B329">
            <v>504</v>
          </cell>
          <cell r="C329" t="str">
            <v>Morocco</v>
          </cell>
          <cell r="D329">
            <v>0</v>
          </cell>
          <cell r="E329">
            <v>3</v>
          </cell>
          <cell r="F329" t="str">
            <v>Emro</v>
          </cell>
          <cell r="G329">
            <v>8</v>
          </cell>
          <cell r="H329" t="str">
            <v>mec</v>
          </cell>
          <cell r="I329">
            <v>1</v>
          </cell>
          <cell r="J329" t="str">
            <v>low and middle</v>
          </cell>
          <cell r="K329" t="str">
            <v>females</v>
          </cell>
          <cell r="L329" t="str">
            <v>1995-2000</v>
          </cell>
          <cell r="M329">
            <v>419.999</v>
          </cell>
          <cell r="N329">
            <v>103.338</v>
          </cell>
          <cell r="O329">
            <v>11.338000000000001</v>
          </cell>
          <cell r="P329">
            <v>26.261000000000003</v>
          </cell>
          <cell r="Q329">
            <v>30.813000000000002</v>
          </cell>
          <cell r="R329">
            <v>42.102000000000004</v>
          </cell>
          <cell r="S329">
            <v>60.159000000000006</v>
          </cell>
          <cell r="T329">
            <v>145.98800000000003</v>
          </cell>
        </row>
        <row r="330">
          <cell r="A330">
            <v>16</v>
          </cell>
          <cell r="B330">
            <v>508</v>
          </cell>
          <cell r="C330" t="str">
            <v>Mozambique</v>
          </cell>
          <cell r="D330">
            <v>0</v>
          </cell>
          <cell r="E330">
            <v>1</v>
          </cell>
          <cell r="F330" t="str">
            <v>Afro</v>
          </cell>
          <cell r="G330">
            <v>6</v>
          </cell>
          <cell r="H330" t="str">
            <v>ssa</v>
          </cell>
          <cell r="I330">
            <v>1</v>
          </cell>
          <cell r="J330" t="str">
            <v>low and middle</v>
          </cell>
          <cell r="K330" t="str">
            <v>females</v>
          </cell>
          <cell r="L330" t="str">
            <v>1995-2000</v>
          </cell>
          <cell r="M330">
            <v>840.702</v>
          </cell>
          <cell r="N330">
            <v>350.669</v>
          </cell>
          <cell r="O330">
            <v>76.92599999999999</v>
          </cell>
          <cell r="P330">
            <v>75.31700000000001</v>
          </cell>
          <cell r="Q330">
            <v>99.86</v>
          </cell>
          <cell r="R330">
            <v>85.088</v>
          </cell>
          <cell r="S330">
            <v>59.229</v>
          </cell>
          <cell r="T330">
            <v>93.61300000000001</v>
          </cell>
        </row>
        <row r="331">
          <cell r="A331">
            <v>112</v>
          </cell>
          <cell r="B331">
            <v>512</v>
          </cell>
          <cell r="C331" t="str">
            <v>Oman</v>
          </cell>
          <cell r="D331">
            <v>0</v>
          </cell>
          <cell r="E331">
            <v>3</v>
          </cell>
          <cell r="F331" t="str">
            <v>Emro</v>
          </cell>
          <cell r="G331">
            <v>8</v>
          </cell>
          <cell r="H331" t="str">
            <v>mec</v>
          </cell>
          <cell r="I331">
            <v>1</v>
          </cell>
          <cell r="J331" t="str">
            <v>low and middle</v>
          </cell>
          <cell r="K331" t="str">
            <v>females</v>
          </cell>
          <cell r="L331" t="str">
            <v>1995-2000</v>
          </cell>
          <cell r="M331">
            <v>19.002</v>
          </cell>
          <cell r="N331">
            <v>4.927</v>
          </cell>
          <cell r="O331">
            <v>0.518</v>
          </cell>
          <cell r="P331">
            <v>0.986</v>
          </cell>
          <cell r="Q331">
            <v>1.2189999999999999</v>
          </cell>
          <cell r="R331">
            <v>2.335</v>
          </cell>
          <cell r="S331">
            <v>2.521</v>
          </cell>
          <cell r="T331">
            <v>6.496</v>
          </cell>
        </row>
        <row r="332">
          <cell r="A332">
            <v>44</v>
          </cell>
          <cell r="B332">
            <v>516</v>
          </cell>
          <cell r="C332" t="str">
            <v>Namibia</v>
          </cell>
          <cell r="D332">
            <v>0</v>
          </cell>
          <cell r="E332">
            <v>1</v>
          </cell>
          <cell r="F332" t="str">
            <v>Afro</v>
          </cell>
          <cell r="G332">
            <v>6</v>
          </cell>
          <cell r="H332" t="str">
            <v>ssa</v>
          </cell>
          <cell r="I332">
            <v>1</v>
          </cell>
          <cell r="J332" t="str">
            <v>low and middle</v>
          </cell>
          <cell r="K332" t="str">
            <v>females</v>
          </cell>
          <cell r="L332" t="str">
            <v>1995-2000</v>
          </cell>
          <cell r="M332">
            <v>55.208</v>
          </cell>
          <cell r="N332">
            <v>17.008</v>
          </cell>
          <cell r="O332">
            <v>3.462</v>
          </cell>
          <cell r="P332">
            <v>5.215999999999999</v>
          </cell>
          <cell r="Q332">
            <v>8.376</v>
          </cell>
          <cell r="R332">
            <v>7.317</v>
          </cell>
          <cell r="S332">
            <v>4.775</v>
          </cell>
          <cell r="T332">
            <v>9.053999999999998</v>
          </cell>
        </row>
        <row r="333">
          <cell r="A333">
            <v>82</v>
          </cell>
          <cell r="B333">
            <v>524</v>
          </cell>
          <cell r="C333" t="str">
            <v>Nepal</v>
          </cell>
          <cell r="D333">
            <v>0</v>
          </cell>
          <cell r="E333">
            <v>5</v>
          </cell>
          <cell r="F333" t="str">
            <v>Searo</v>
          </cell>
          <cell r="G333">
            <v>5</v>
          </cell>
          <cell r="H333" t="str">
            <v>oai</v>
          </cell>
          <cell r="I333">
            <v>1</v>
          </cell>
          <cell r="J333" t="str">
            <v>low and middle</v>
          </cell>
          <cell r="K333" t="str">
            <v>females</v>
          </cell>
          <cell r="L333" t="str">
            <v>1995-2000</v>
          </cell>
          <cell r="M333">
            <v>618.429</v>
          </cell>
          <cell r="N333">
            <v>235.342</v>
          </cell>
          <cell r="O333">
            <v>33.853</v>
          </cell>
          <cell r="P333">
            <v>57.496</v>
          </cell>
          <cell r="Q333">
            <v>57.834</v>
          </cell>
          <cell r="R333">
            <v>64.488</v>
          </cell>
          <cell r="S333">
            <v>59.358000000000004</v>
          </cell>
          <cell r="T333">
            <v>110.058</v>
          </cell>
        </row>
        <row r="334">
          <cell r="A334">
            <v>160</v>
          </cell>
          <cell r="B334">
            <v>528</v>
          </cell>
          <cell r="C334" t="str">
            <v>Netherlands</v>
          </cell>
          <cell r="D334">
            <v>0</v>
          </cell>
          <cell r="E334">
            <v>4</v>
          </cell>
          <cell r="F334" t="str">
            <v>Euro</v>
          </cell>
          <cell r="G334">
            <v>1</v>
          </cell>
          <cell r="H334" t="str">
            <v>eme</v>
          </cell>
          <cell r="I334">
            <v>4</v>
          </cell>
          <cell r="J334" t="str">
            <v>high</v>
          </cell>
          <cell r="K334" t="str">
            <v>females</v>
          </cell>
          <cell r="L334" t="str">
            <v>1995-2000</v>
          </cell>
          <cell r="M334">
            <v>337.523</v>
          </cell>
          <cell r="N334">
            <v>3.24</v>
          </cell>
          <cell r="O334">
            <v>0.762</v>
          </cell>
          <cell r="P334">
            <v>2.4240000000000004</v>
          </cell>
          <cell r="Q334">
            <v>7.946</v>
          </cell>
          <cell r="R334">
            <v>23.278</v>
          </cell>
          <cell r="S334">
            <v>34.927</v>
          </cell>
          <cell r="T334">
            <v>264.94599999999997</v>
          </cell>
        </row>
        <row r="335">
          <cell r="A335">
            <v>172</v>
          </cell>
          <cell r="B335">
            <v>530</v>
          </cell>
          <cell r="C335" t="str">
            <v>Netherlands Antilles</v>
          </cell>
          <cell r="G335">
            <v>7</v>
          </cell>
          <cell r="H335" t="str">
            <v>lac</v>
          </cell>
          <cell r="I335">
            <v>4</v>
          </cell>
          <cell r="J335" t="str">
            <v>high</v>
          </cell>
          <cell r="K335" t="str">
            <v>females</v>
          </cell>
          <cell r="L335" t="str">
            <v>1995-2000</v>
          </cell>
          <cell r="M335">
            <v>3.037</v>
          </cell>
          <cell r="N335">
            <v>0.109</v>
          </cell>
          <cell r="O335">
            <v>0.011</v>
          </cell>
          <cell r="P335">
            <v>0.039</v>
          </cell>
          <cell r="Q335">
            <v>0.11599999999999999</v>
          </cell>
          <cell r="R335">
            <v>0.317</v>
          </cell>
          <cell r="S335">
            <v>0.41800000000000004</v>
          </cell>
          <cell r="T335">
            <v>2.027</v>
          </cell>
        </row>
        <row r="336">
          <cell r="A336">
            <v>206</v>
          </cell>
          <cell r="B336">
            <v>540</v>
          </cell>
          <cell r="C336" t="str">
            <v>New Caledonia</v>
          </cell>
          <cell r="G336">
            <v>5</v>
          </cell>
          <cell r="H336" t="str">
            <v>oai</v>
          </cell>
          <cell r="I336">
            <v>4</v>
          </cell>
          <cell r="J336" t="str">
            <v>high</v>
          </cell>
          <cell r="K336" t="str">
            <v>females</v>
          </cell>
          <cell r="L336" t="str">
            <v>1995-2000</v>
          </cell>
          <cell r="M336">
            <v>2.153</v>
          </cell>
          <cell r="N336">
            <v>0.17</v>
          </cell>
          <cell r="O336">
            <v>0.027999999999999997</v>
          </cell>
          <cell r="P336">
            <v>0.091</v>
          </cell>
          <cell r="Q336">
            <v>0.14</v>
          </cell>
          <cell r="R336">
            <v>0.305</v>
          </cell>
          <cell r="S336">
            <v>0.378</v>
          </cell>
          <cell r="T336">
            <v>1.041</v>
          </cell>
        </row>
        <row r="337">
          <cell r="A337">
            <v>209</v>
          </cell>
          <cell r="B337">
            <v>548</v>
          </cell>
          <cell r="C337" t="str">
            <v>Vanuatu</v>
          </cell>
          <cell r="D337">
            <v>0</v>
          </cell>
          <cell r="E337">
            <v>6</v>
          </cell>
          <cell r="F337" t="str">
            <v>Wpro</v>
          </cell>
          <cell r="G337">
            <v>5</v>
          </cell>
          <cell r="H337" t="str">
            <v>oai</v>
          </cell>
          <cell r="I337">
            <v>1</v>
          </cell>
          <cell r="J337" t="str">
            <v>low and middle</v>
          </cell>
          <cell r="K337" t="str">
            <v>females</v>
          </cell>
          <cell r="L337" t="str">
            <v>1995-2000</v>
          </cell>
          <cell r="M337">
            <v>2.316</v>
          </cell>
          <cell r="N337">
            <v>0.59</v>
          </cell>
          <cell r="O337">
            <v>0.07400000000000001</v>
          </cell>
          <cell r="P337">
            <v>0.15</v>
          </cell>
          <cell r="Q337">
            <v>0.20700000000000002</v>
          </cell>
          <cell r="R337">
            <v>0.27699999999999997</v>
          </cell>
          <cell r="S337">
            <v>0.274</v>
          </cell>
          <cell r="T337">
            <v>0.744</v>
          </cell>
        </row>
        <row r="338">
          <cell r="A338">
            <v>203</v>
          </cell>
          <cell r="B338">
            <v>554</v>
          </cell>
          <cell r="C338" t="str">
            <v>New Zealand</v>
          </cell>
          <cell r="D338">
            <v>0</v>
          </cell>
          <cell r="E338">
            <v>6</v>
          </cell>
          <cell r="F338" t="str">
            <v>Wpro</v>
          </cell>
          <cell r="G338">
            <v>1</v>
          </cell>
          <cell r="H338" t="str">
            <v>eme</v>
          </cell>
          <cell r="I338">
            <v>4</v>
          </cell>
          <cell r="J338" t="str">
            <v>high</v>
          </cell>
          <cell r="K338" t="str">
            <v>females</v>
          </cell>
          <cell r="L338" t="str">
            <v>1995-2000</v>
          </cell>
          <cell r="M338">
            <v>70.102</v>
          </cell>
          <cell r="N338">
            <v>1.14</v>
          </cell>
          <cell r="O338">
            <v>0.218</v>
          </cell>
          <cell r="P338">
            <v>1.016</v>
          </cell>
          <cell r="Q338">
            <v>1.992</v>
          </cell>
          <cell r="R338">
            <v>6.095</v>
          </cell>
          <cell r="S338">
            <v>8.176</v>
          </cell>
          <cell r="T338">
            <v>51.465</v>
          </cell>
        </row>
        <row r="339">
          <cell r="A339">
            <v>182</v>
          </cell>
          <cell r="B339">
            <v>558</v>
          </cell>
          <cell r="C339" t="str">
            <v>Nicaragua</v>
          </cell>
          <cell r="D339">
            <v>0</v>
          </cell>
          <cell r="E339">
            <v>2</v>
          </cell>
          <cell r="F339" t="str">
            <v>Amro</v>
          </cell>
          <cell r="G339">
            <v>7</v>
          </cell>
          <cell r="H339" t="str">
            <v>lac</v>
          </cell>
          <cell r="I339">
            <v>1</v>
          </cell>
          <cell r="J339" t="str">
            <v>low and middle</v>
          </cell>
          <cell r="K339" t="str">
            <v>females</v>
          </cell>
          <cell r="L339" t="str">
            <v>1995-2000</v>
          </cell>
          <cell r="M339">
            <v>62.625</v>
          </cell>
          <cell r="N339">
            <v>22.19</v>
          </cell>
          <cell r="O339">
            <v>3.219</v>
          </cell>
          <cell r="P339">
            <v>4.174</v>
          </cell>
          <cell r="Q339">
            <v>5.051</v>
          </cell>
          <cell r="R339">
            <v>6.313000000000001</v>
          </cell>
          <cell r="S339">
            <v>6.046</v>
          </cell>
          <cell r="T339">
            <v>15.631999999999998</v>
          </cell>
        </row>
        <row r="340">
          <cell r="A340">
            <v>59</v>
          </cell>
          <cell r="B340">
            <v>562</v>
          </cell>
          <cell r="C340" t="str">
            <v>Niger</v>
          </cell>
          <cell r="D340">
            <v>0</v>
          </cell>
          <cell r="E340">
            <v>1</v>
          </cell>
          <cell r="F340" t="str">
            <v>Afro</v>
          </cell>
          <cell r="G340">
            <v>6</v>
          </cell>
          <cell r="H340" t="str">
            <v>ssa</v>
          </cell>
          <cell r="I340">
            <v>1</v>
          </cell>
          <cell r="J340" t="str">
            <v>low and middle</v>
          </cell>
          <cell r="K340" t="str">
            <v>females</v>
          </cell>
          <cell r="L340" t="str">
            <v>1995-2000</v>
          </cell>
          <cell r="M340">
            <v>401.319</v>
          </cell>
          <cell r="N340">
            <v>215.107</v>
          </cell>
          <cell r="O340">
            <v>39.001000000000005</v>
          </cell>
          <cell r="P340">
            <v>33.817</v>
          </cell>
          <cell r="Q340">
            <v>29.208</v>
          </cell>
          <cell r="R340">
            <v>25.707</v>
          </cell>
          <cell r="S340">
            <v>22.673000000000002</v>
          </cell>
          <cell r="T340">
            <v>35.806</v>
          </cell>
        </row>
        <row r="341">
          <cell r="A341">
            <v>60</v>
          </cell>
          <cell r="B341">
            <v>566</v>
          </cell>
          <cell r="C341" t="str">
            <v>Nigeria</v>
          </cell>
          <cell r="D341">
            <v>0</v>
          </cell>
          <cell r="E341">
            <v>1</v>
          </cell>
          <cell r="F341" t="str">
            <v>Afro</v>
          </cell>
          <cell r="G341">
            <v>6</v>
          </cell>
          <cell r="H341" t="str">
            <v>ssa</v>
          </cell>
          <cell r="I341">
            <v>1</v>
          </cell>
          <cell r="J341" t="str">
            <v>low and middle</v>
          </cell>
          <cell r="K341" t="str">
            <v>females</v>
          </cell>
          <cell r="L341" t="str">
            <v>1995-2000</v>
          </cell>
          <cell r="M341">
            <v>3717.243</v>
          </cell>
          <cell r="N341">
            <v>1446.878</v>
          </cell>
          <cell r="O341">
            <v>411.102</v>
          </cell>
          <cell r="P341">
            <v>368.135</v>
          </cell>
          <cell r="Q341">
            <v>398.41600000000005</v>
          </cell>
          <cell r="R341">
            <v>366.149</v>
          </cell>
          <cell r="S341">
            <v>281.707</v>
          </cell>
          <cell r="T341">
            <v>444.85600000000005</v>
          </cell>
        </row>
        <row r="342">
          <cell r="A342">
            <v>139</v>
          </cell>
          <cell r="B342">
            <v>578</v>
          </cell>
          <cell r="C342" t="str">
            <v>Norway</v>
          </cell>
          <cell r="D342">
            <v>0</v>
          </cell>
          <cell r="E342">
            <v>4</v>
          </cell>
          <cell r="F342" t="str">
            <v>Euro</v>
          </cell>
          <cell r="G342">
            <v>1</v>
          </cell>
          <cell r="H342" t="str">
            <v>eme</v>
          </cell>
          <cell r="I342">
            <v>4</v>
          </cell>
          <cell r="J342" t="str">
            <v>high</v>
          </cell>
          <cell r="K342" t="str">
            <v>females</v>
          </cell>
          <cell r="L342" t="str">
            <v>1995-2000</v>
          </cell>
          <cell r="M342">
            <v>110.001</v>
          </cell>
          <cell r="N342">
            <v>0.814</v>
          </cell>
          <cell r="O342">
            <v>0.14800000000000002</v>
          </cell>
          <cell r="P342">
            <v>0.62</v>
          </cell>
          <cell r="Q342">
            <v>1.7770000000000001</v>
          </cell>
          <cell r="R342">
            <v>5.636</v>
          </cell>
          <cell r="S342">
            <v>9.258</v>
          </cell>
          <cell r="T342">
            <v>91.74799999999999</v>
          </cell>
        </row>
        <row r="343">
          <cell r="A343">
            <v>83</v>
          </cell>
          <cell r="B343">
            <v>586</v>
          </cell>
          <cell r="C343" t="str">
            <v>Pakistan</v>
          </cell>
          <cell r="D343">
            <v>0</v>
          </cell>
          <cell r="E343">
            <v>3</v>
          </cell>
          <cell r="F343" t="str">
            <v>Emro</v>
          </cell>
          <cell r="G343">
            <v>8</v>
          </cell>
          <cell r="H343" t="str">
            <v>mec</v>
          </cell>
          <cell r="I343">
            <v>1</v>
          </cell>
          <cell r="J343" t="str">
            <v>low and middle</v>
          </cell>
          <cell r="K343" t="str">
            <v>females</v>
          </cell>
          <cell r="L343" t="str">
            <v>1995-2000</v>
          </cell>
          <cell r="M343">
            <v>2634.804</v>
          </cell>
          <cell r="N343">
            <v>1322.385</v>
          </cell>
          <cell r="O343">
            <v>109.679</v>
          </cell>
          <cell r="P343">
            <v>92.95400000000001</v>
          </cell>
          <cell r="Q343">
            <v>123.554</v>
          </cell>
          <cell r="R343">
            <v>207.61399999999998</v>
          </cell>
          <cell r="S343">
            <v>274.577</v>
          </cell>
          <cell r="T343">
            <v>504.04100000000005</v>
          </cell>
        </row>
        <row r="344">
          <cell r="A344">
            <v>183</v>
          </cell>
          <cell r="B344">
            <v>591</v>
          </cell>
          <cell r="C344" t="str">
            <v>Panama</v>
          </cell>
          <cell r="D344">
            <v>0</v>
          </cell>
          <cell r="E344">
            <v>2</v>
          </cell>
          <cell r="F344" t="str">
            <v>Amro</v>
          </cell>
          <cell r="G344">
            <v>7</v>
          </cell>
          <cell r="H344" t="str">
            <v>lac</v>
          </cell>
          <cell r="I344">
            <v>1</v>
          </cell>
          <cell r="J344" t="str">
            <v>low and middle</v>
          </cell>
          <cell r="K344" t="str">
            <v>females</v>
          </cell>
          <cell r="L344" t="str">
            <v>1995-2000</v>
          </cell>
          <cell r="M344">
            <v>30.431</v>
          </cell>
          <cell r="N344">
            <v>3.97</v>
          </cell>
          <cell r="O344">
            <v>0.597</v>
          </cell>
          <cell r="P344">
            <v>1.274</v>
          </cell>
          <cell r="Q344">
            <v>2.048</v>
          </cell>
          <cell r="R344">
            <v>3.3529999999999998</v>
          </cell>
          <cell r="S344">
            <v>3.655</v>
          </cell>
          <cell r="T344">
            <v>15.534</v>
          </cell>
        </row>
        <row r="345">
          <cell r="A345">
            <v>207</v>
          </cell>
          <cell r="B345">
            <v>598</v>
          </cell>
          <cell r="C345" t="str">
            <v>Papua New Guinea</v>
          </cell>
          <cell r="D345">
            <v>0</v>
          </cell>
          <cell r="E345">
            <v>6</v>
          </cell>
          <cell r="F345" t="str">
            <v>Wpro</v>
          </cell>
          <cell r="G345">
            <v>5</v>
          </cell>
          <cell r="H345" t="str">
            <v>oai</v>
          </cell>
          <cell r="I345">
            <v>1</v>
          </cell>
          <cell r="J345" t="str">
            <v>low and middle</v>
          </cell>
          <cell r="K345" t="str">
            <v>females</v>
          </cell>
          <cell r="L345" t="str">
            <v>1995-2000</v>
          </cell>
          <cell r="M345">
            <v>105.629</v>
          </cell>
          <cell r="N345">
            <v>30.928</v>
          </cell>
          <cell r="O345">
            <v>3.971</v>
          </cell>
          <cell r="P345">
            <v>10.615</v>
          </cell>
          <cell r="Q345">
            <v>11.975999999999999</v>
          </cell>
          <cell r="R345">
            <v>17.123</v>
          </cell>
          <cell r="S345">
            <v>14.833</v>
          </cell>
          <cell r="T345">
            <v>16.183</v>
          </cell>
        </row>
        <row r="346">
          <cell r="A346">
            <v>192</v>
          </cell>
          <cell r="B346">
            <v>600</v>
          </cell>
          <cell r="C346" t="str">
            <v>Paraguay</v>
          </cell>
          <cell r="D346">
            <v>0</v>
          </cell>
          <cell r="E346">
            <v>2</v>
          </cell>
          <cell r="F346" t="str">
            <v>Amro</v>
          </cell>
          <cell r="G346">
            <v>7</v>
          </cell>
          <cell r="H346" t="str">
            <v>lac</v>
          </cell>
          <cell r="I346">
            <v>1</v>
          </cell>
          <cell r="J346" t="str">
            <v>low and middle</v>
          </cell>
          <cell r="K346" t="str">
            <v>females</v>
          </cell>
          <cell r="L346" t="str">
            <v>1995-2000</v>
          </cell>
          <cell r="M346">
            <v>65.14</v>
          </cell>
          <cell r="N346">
            <v>16.924</v>
          </cell>
          <cell r="O346">
            <v>1.722</v>
          </cell>
          <cell r="P346">
            <v>2.6580000000000004</v>
          </cell>
          <cell r="Q346">
            <v>4.093</v>
          </cell>
          <cell r="R346">
            <v>6.2059999999999995</v>
          </cell>
          <cell r="S346">
            <v>7.579000000000001</v>
          </cell>
          <cell r="T346">
            <v>25.958000000000002</v>
          </cell>
        </row>
        <row r="347">
          <cell r="A347">
            <v>193</v>
          </cell>
          <cell r="B347">
            <v>604</v>
          </cell>
          <cell r="C347" t="str">
            <v>Peru</v>
          </cell>
          <cell r="D347">
            <v>0</v>
          </cell>
          <cell r="E347">
            <v>2</v>
          </cell>
          <cell r="F347" t="str">
            <v>Amro</v>
          </cell>
          <cell r="G347">
            <v>7</v>
          </cell>
          <cell r="H347" t="str">
            <v>lac</v>
          </cell>
          <cell r="I347">
            <v>1</v>
          </cell>
          <cell r="J347" t="str">
            <v>low and middle</v>
          </cell>
          <cell r="K347" t="str">
            <v>females</v>
          </cell>
          <cell r="L347" t="str">
            <v>1995-2000</v>
          </cell>
          <cell r="M347">
            <v>357.925</v>
          </cell>
          <cell r="N347">
            <v>87.513</v>
          </cell>
          <cell r="O347">
            <v>11.597999999999999</v>
          </cell>
          <cell r="P347">
            <v>17.488999999999997</v>
          </cell>
          <cell r="Q347">
            <v>26.751</v>
          </cell>
          <cell r="R347">
            <v>40.168</v>
          </cell>
          <cell r="S347">
            <v>48.521</v>
          </cell>
          <cell r="T347">
            <v>125.885</v>
          </cell>
        </row>
        <row r="348">
          <cell r="A348">
            <v>96</v>
          </cell>
          <cell r="B348">
            <v>608</v>
          </cell>
          <cell r="C348" t="str">
            <v>Philippines</v>
          </cell>
          <cell r="D348">
            <v>0</v>
          </cell>
          <cell r="E348">
            <v>6</v>
          </cell>
          <cell r="F348" t="str">
            <v>Wpro</v>
          </cell>
          <cell r="G348">
            <v>5</v>
          </cell>
          <cell r="H348" t="str">
            <v>oai</v>
          </cell>
          <cell r="I348">
            <v>1</v>
          </cell>
          <cell r="J348" t="str">
            <v>low and middle</v>
          </cell>
          <cell r="K348" t="str">
            <v>females</v>
          </cell>
          <cell r="L348" t="str">
            <v>1995-2000</v>
          </cell>
          <cell r="M348">
            <v>960.113</v>
          </cell>
          <cell r="N348">
            <v>192.027</v>
          </cell>
          <cell r="O348">
            <v>24.570999999999998</v>
          </cell>
          <cell r="P348">
            <v>59.778</v>
          </cell>
          <cell r="Q348">
            <v>79.198</v>
          </cell>
          <cell r="R348">
            <v>121.268</v>
          </cell>
          <cell r="S348">
            <v>135.32</v>
          </cell>
          <cell r="T348">
            <v>347.951</v>
          </cell>
        </row>
        <row r="349">
          <cell r="A349">
            <v>125</v>
          </cell>
          <cell r="B349">
            <v>616</v>
          </cell>
          <cell r="C349" t="str">
            <v>Poland</v>
          </cell>
          <cell r="D349">
            <v>0</v>
          </cell>
          <cell r="E349">
            <v>4</v>
          </cell>
          <cell r="F349" t="str">
            <v>Euro</v>
          </cell>
          <cell r="G349">
            <v>2</v>
          </cell>
          <cell r="H349" t="str">
            <v>fse</v>
          </cell>
          <cell r="I349">
            <v>1</v>
          </cell>
          <cell r="J349" t="str">
            <v>low and middle</v>
          </cell>
          <cell r="K349" t="str">
            <v>females</v>
          </cell>
          <cell r="L349" t="str">
            <v>1995-2000</v>
          </cell>
          <cell r="M349">
            <v>883.227</v>
          </cell>
          <cell r="N349">
            <v>15.03</v>
          </cell>
          <cell r="O349">
            <v>2.3179999999999996</v>
          </cell>
          <cell r="P349">
            <v>7.379</v>
          </cell>
          <cell r="Q349">
            <v>25.636</v>
          </cell>
          <cell r="R349">
            <v>74.39</v>
          </cell>
          <cell r="S349">
            <v>138.037</v>
          </cell>
          <cell r="T349">
            <v>620.437</v>
          </cell>
        </row>
        <row r="350">
          <cell r="A350">
            <v>149</v>
          </cell>
          <cell r="B350">
            <v>620</v>
          </cell>
          <cell r="C350" t="str">
            <v>Portugal</v>
          </cell>
          <cell r="D350">
            <v>0</v>
          </cell>
          <cell r="E350">
            <v>4</v>
          </cell>
          <cell r="F350" t="str">
            <v>Euro</v>
          </cell>
          <cell r="G350">
            <v>1</v>
          </cell>
          <cell r="H350" t="str">
            <v>eme</v>
          </cell>
          <cell r="I350">
            <v>4</v>
          </cell>
          <cell r="J350" t="str">
            <v>high</v>
          </cell>
          <cell r="K350" t="str">
            <v>females</v>
          </cell>
          <cell r="L350" t="str">
            <v>1995-2000</v>
          </cell>
          <cell r="M350">
            <v>249.162</v>
          </cell>
          <cell r="N350">
            <v>2.632</v>
          </cell>
          <cell r="O350">
            <v>0.63</v>
          </cell>
          <cell r="P350">
            <v>2.424</v>
          </cell>
          <cell r="Q350">
            <v>5.465</v>
          </cell>
          <cell r="R350">
            <v>15.866</v>
          </cell>
          <cell r="S350">
            <v>29.906999999999996</v>
          </cell>
          <cell r="T350">
            <v>192.23799999999997</v>
          </cell>
        </row>
        <row r="351">
          <cell r="A351">
            <v>55</v>
          </cell>
          <cell r="B351">
            <v>624</v>
          </cell>
          <cell r="C351" t="str">
            <v>Guinea-Bissau</v>
          </cell>
          <cell r="D351">
            <v>0</v>
          </cell>
          <cell r="E351">
            <v>1</v>
          </cell>
          <cell r="F351" t="str">
            <v>Afro</v>
          </cell>
          <cell r="G351">
            <v>6</v>
          </cell>
          <cell r="H351" t="str">
            <v>ssa</v>
          </cell>
          <cell r="I351">
            <v>1</v>
          </cell>
          <cell r="J351" t="str">
            <v>low and middle</v>
          </cell>
          <cell r="K351" t="str">
            <v>females</v>
          </cell>
          <cell r="L351" t="str">
            <v>1995-2000</v>
          </cell>
          <cell r="M351">
            <v>55.43</v>
          </cell>
          <cell r="N351">
            <v>23.625</v>
          </cell>
          <cell r="O351">
            <v>5.827</v>
          </cell>
          <cell r="P351">
            <v>4.37</v>
          </cell>
          <cell r="Q351">
            <v>4.682</v>
          </cell>
          <cell r="R351">
            <v>4.9</v>
          </cell>
          <cell r="S351">
            <v>4.435</v>
          </cell>
          <cell r="T351">
            <v>7.591</v>
          </cell>
        </row>
        <row r="352">
          <cell r="A352">
            <v>91</v>
          </cell>
          <cell r="B352">
            <v>626</v>
          </cell>
          <cell r="C352" t="str">
            <v>East Timor</v>
          </cell>
          <cell r="K352" t="str">
            <v>females</v>
          </cell>
          <cell r="L352" t="str">
            <v>1995-2000</v>
          </cell>
          <cell r="M352">
            <v>30.207</v>
          </cell>
          <cell r="N352">
            <v>13.06</v>
          </cell>
          <cell r="O352">
            <v>2.238</v>
          </cell>
          <cell r="P352">
            <v>3.086</v>
          </cell>
          <cell r="Q352">
            <v>3.681</v>
          </cell>
          <cell r="R352">
            <v>3.2</v>
          </cell>
          <cell r="S352">
            <v>2.285</v>
          </cell>
          <cell r="T352">
            <v>2.6569999999999996</v>
          </cell>
        </row>
        <row r="353">
          <cell r="A353">
            <v>173</v>
          </cell>
          <cell r="B353">
            <v>630</v>
          </cell>
          <cell r="C353" t="str">
            <v>Puerto Rico</v>
          </cell>
          <cell r="G353">
            <v>7</v>
          </cell>
          <cell r="H353" t="str">
            <v>lac</v>
          </cell>
          <cell r="I353">
            <v>1</v>
          </cell>
          <cell r="J353" t="str">
            <v>low and middle</v>
          </cell>
          <cell r="K353" t="str">
            <v>females</v>
          </cell>
          <cell r="L353" t="str">
            <v>1995-2000</v>
          </cell>
          <cell r="M353">
            <v>64.762</v>
          </cell>
          <cell r="N353">
            <v>2.016</v>
          </cell>
          <cell r="O353">
            <v>0.202</v>
          </cell>
          <cell r="P353">
            <v>1.412</v>
          </cell>
          <cell r="Q353">
            <v>3.297</v>
          </cell>
          <cell r="R353">
            <v>6.607</v>
          </cell>
          <cell r="S353">
            <v>8.695</v>
          </cell>
          <cell r="T353">
            <v>42.533</v>
          </cell>
        </row>
        <row r="354">
          <cell r="A354">
            <v>113</v>
          </cell>
          <cell r="B354">
            <v>634</v>
          </cell>
          <cell r="C354" t="str">
            <v>Qatar</v>
          </cell>
          <cell r="D354">
            <v>0</v>
          </cell>
          <cell r="E354">
            <v>3</v>
          </cell>
          <cell r="F354" t="str">
            <v>Emro</v>
          </cell>
          <cell r="G354">
            <v>8</v>
          </cell>
          <cell r="H354" t="str">
            <v>mec</v>
          </cell>
          <cell r="I354">
            <v>4</v>
          </cell>
          <cell r="J354" t="str">
            <v>high</v>
          </cell>
          <cell r="K354" t="str">
            <v>females</v>
          </cell>
          <cell r="L354" t="str">
            <v>1995-2000</v>
          </cell>
          <cell r="M354">
            <v>2.207</v>
          </cell>
          <cell r="N354">
            <v>0.471</v>
          </cell>
          <cell r="O354">
            <v>0.044</v>
          </cell>
          <cell r="P354">
            <v>0.068</v>
          </cell>
          <cell r="Q354">
            <v>0.155</v>
          </cell>
          <cell r="R354">
            <v>0.481</v>
          </cell>
          <cell r="S354">
            <v>0.414</v>
          </cell>
          <cell r="T354">
            <v>0.574</v>
          </cell>
        </row>
        <row r="355">
          <cell r="A355">
            <v>17</v>
          </cell>
          <cell r="B355">
            <v>638</v>
          </cell>
          <cell r="C355" t="str">
            <v>Reunion</v>
          </cell>
          <cell r="G355">
            <v>5</v>
          </cell>
          <cell r="H355" t="str">
            <v>oai</v>
          </cell>
          <cell r="I355">
            <v>4</v>
          </cell>
          <cell r="J355" t="str">
            <v>high</v>
          </cell>
          <cell r="K355" t="str">
            <v>females</v>
          </cell>
          <cell r="L355" t="str">
            <v>1995-2000</v>
          </cell>
          <cell r="M355">
            <v>7.296</v>
          </cell>
          <cell r="N355">
            <v>0.279</v>
          </cell>
          <cell r="O355">
            <v>0.033</v>
          </cell>
          <cell r="P355">
            <v>0.152</v>
          </cell>
          <cell r="Q355">
            <v>0.439</v>
          </cell>
          <cell r="R355">
            <v>0.804</v>
          </cell>
          <cell r="S355">
            <v>1.207</v>
          </cell>
          <cell r="T355">
            <v>4.382000000000001</v>
          </cell>
        </row>
        <row r="356">
          <cell r="A356">
            <v>127</v>
          </cell>
          <cell r="B356">
            <v>642</v>
          </cell>
          <cell r="C356" t="str">
            <v>Romania</v>
          </cell>
          <cell r="D356">
            <v>0</v>
          </cell>
          <cell r="E356">
            <v>4</v>
          </cell>
          <cell r="F356" t="str">
            <v>Euro</v>
          </cell>
          <cell r="G356">
            <v>2</v>
          </cell>
          <cell r="H356" t="str">
            <v>fse</v>
          </cell>
          <cell r="I356">
            <v>1</v>
          </cell>
          <cell r="J356" t="str">
            <v>low and middle</v>
          </cell>
          <cell r="K356" t="str">
            <v>females</v>
          </cell>
          <cell r="L356" t="str">
            <v>1995-2000</v>
          </cell>
          <cell r="M356">
            <v>592.843</v>
          </cell>
          <cell r="N356">
            <v>13.701</v>
          </cell>
          <cell r="O356">
            <v>2.508</v>
          </cell>
          <cell r="P356">
            <v>7.183</v>
          </cell>
          <cell r="Q356">
            <v>17.756</v>
          </cell>
          <cell r="R356">
            <v>52.56</v>
          </cell>
          <cell r="S356">
            <v>103.521</v>
          </cell>
          <cell r="T356">
            <v>395.6140000000001</v>
          </cell>
        </row>
        <row r="357">
          <cell r="A357">
            <v>128</v>
          </cell>
          <cell r="B357">
            <v>643</v>
          </cell>
          <cell r="C357" t="str">
            <v>Russian Federation</v>
          </cell>
          <cell r="D357">
            <v>0</v>
          </cell>
          <cell r="E357">
            <v>4</v>
          </cell>
          <cell r="F357" t="str">
            <v>Euro</v>
          </cell>
          <cell r="G357">
            <v>2</v>
          </cell>
          <cell r="H357" t="str">
            <v>fse</v>
          </cell>
          <cell r="I357">
            <v>1</v>
          </cell>
          <cell r="J357" t="str">
            <v>low and middle</v>
          </cell>
          <cell r="K357" t="str">
            <v>females</v>
          </cell>
          <cell r="L357" t="str">
            <v>1995-2000</v>
          </cell>
          <cell r="M357">
            <v>4966.472</v>
          </cell>
          <cell r="N357">
            <v>68.127</v>
          </cell>
          <cell r="O357">
            <v>20.005</v>
          </cell>
          <cell r="P357">
            <v>69.14</v>
          </cell>
          <cell r="Q357">
            <v>205.721</v>
          </cell>
          <cell r="R357">
            <v>492.01300000000003</v>
          </cell>
          <cell r="S357">
            <v>874.355</v>
          </cell>
          <cell r="T357">
            <v>3237.111</v>
          </cell>
        </row>
        <row r="358">
          <cell r="A358">
            <v>18</v>
          </cell>
          <cell r="B358">
            <v>646</v>
          </cell>
          <cell r="C358" t="str">
            <v>Rwanda</v>
          </cell>
          <cell r="D358">
            <v>0</v>
          </cell>
          <cell r="E358">
            <v>1</v>
          </cell>
          <cell r="F358" t="str">
            <v>Afro</v>
          </cell>
          <cell r="G358">
            <v>6</v>
          </cell>
          <cell r="H358" t="str">
            <v>ssa</v>
          </cell>
          <cell r="I358">
            <v>1</v>
          </cell>
          <cell r="J358" t="str">
            <v>low and middle</v>
          </cell>
          <cell r="K358" t="str">
            <v>females</v>
          </cell>
          <cell r="L358" t="str">
            <v>1995-2000</v>
          </cell>
          <cell r="M358">
            <v>331.6</v>
          </cell>
          <cell r="N358">
            <v>139.831</v>
          </cell>
          <cell r="O358">
            <v>34.339</v>
          </cell>
          <cell r="P358">
            <v>34.275</v>
          </cell>
          <cell r="Q358">
            <v>45.489000000000004</v>
          </cell>
          <cell r="R358">
            <v>34.53</v>
          </cell>
          <cell r="S358">
            <v>18.628999999999998</v>
          </cell>
          <cell r="T358">
            <v>24.506999999999998</v>
          </cell>
        </row>
        <row r="359">
          <cell r="A359">
            <v>114</v>
          </cell>
          <cell r="B359">
            <v>682</v>
          </cell>
          <cell r="C359" t="str">
            <v>Saudi Arabia</v>
          </cell>
          <cell r="D359">
            <v>0</v>
          </cell>
          <cell r="E359">
            <v>3</v>
          </cell>
          <cell r="F359" t="str">
            <v>Emro</v>
          </cell>
          <cell r="G359">
            <v>8</v>
          </cell>
          <cell r="H359" t="str">
            <v>mec</v>
          </cell>
          <cell r="I359">
            <v>1</v>
          </cell>
          <cell r="J359" t="str">
            <v>low and middle</v>
          </cell>
          <cell r="K359" t="str">
            <v>females</v>
          </cell>
          <cell r="L359" t="str">
            <v>1995-2000</v>
          </cell>
          <cell r="M359">
            <v>163.285</v>
          </cell>
          <cell r="N359">
            <v>39.161</v>
          </cell>
          <cell r="O359">
            <v>3.807</v>
          </cell>
          <cell r="P359">
            <v>8.114</v>
          </cell>
          <cell r="Q359">
            <v>9.785</v>
          </cell>
          <cell r="R359">
            <v>19.266000000000002</v>
          </cell>
          <cell r="S359">
            <v>22.956000000000003</v>
          </cell>
          <cell r="T359">
            <v>60.196</v>
          </cell>
        </row>
        <row r="360">
          <cell r="A360">
            <v>61</v>
          </cell>
          <cell r="B360">
            <v>686</v>
          </cell>
          <cell r="C360" t="str">
            <v>Senegal</v>
          </cell>
          <cell r="D360">
            <v>0</v>
          </cell>
          <cell r="E360">
            <v>1</v>
          </cell>
          <cell r="F360" t="str">
            <v>Afro</v>
          </cell>
          <cell r="G360">
            <v>6</v>
          </cell>
          <cell r="H360" t="str">
            <v>ssa</v>
          </cell>
          <cell r="I360">
            <v>1</v>
          </cell>
          <cell r="J360" t="str">
            <v>low and middle</v>
          </cell>
          <cell r="K360" t="str">
            <v>females</v>
          </cell>
          <cell r="L360" t="str">
            <v>1995-2000</v>
          </cell>
          <cell r="M360">
            <v>272.289</v>
          </cell>
          <cell r="N360">
            <v>99.843</v>
          </cell>
          <cell r="O360">
            <v>28.912</v>
          </cell>
          <cell r="P360">
            <v>28.692999999999998</v>
          </cell>
          <cell r="Q360">
            <v>25.778</v>
          </cell>
          <cell r="R360">
            <v>23.491999999999997</v>
          </cell>
          <cell r="S360">
            <v>22.537</v>
          </cell>
          <cell r="T360">
            <v>43.034</v>
          </cell>
        </row>
        <row r="361">
          <cell r="A361">
            <v>62</v>
          </cell>
          <cell r="B361">
            <v>694</v>
          </cell>
          <cell r="C361" t="str">
            <v>Sierra Leone</v>
          </cell>
          <cell r="D361">
            <v>0</v>
          </cell>
          <cell r="E361">
            <v>1</v>
          </cell>
          <cell r="F361" t="str">
            <v>Afro</v>
          </cell>
          <cell r="G361">
            <v>6</v>
          </cell>
          <cell r="H361" t="str">
            <v>ssa</v>
          </cell>
          <cell r="I361">
            <v>1</v>
          </cell>
          <cell r="J361" t="str">
            <v>low and middle</v>
          </cell>
          <cell r="K361" t="str">
            <v>females</v>
          </cell>
          <cell r="L361" t="str">
            <v>1995-2000</v>
          </cell>
          <cell r="M361">
            <v>283.089</v>
          </cell>
          <cell r="N361">
            <v>134.014</v>
          </cell>
          <cell r="O361">
            <v>32.414</v>
          </cell>
          <cell r="P361">
            <v>25.07</v>
          </cell>
          <cell r="Q361">
            <v>27.298000000000002</v>
          </cell>
          <cell r="R361">
            <v>23.338</v>
          </cell>
          <cell r="S361">
            <v>17.764</v>
          </cell>
          <cell r="T361">
            <v>23.191000000000006</v>
          </cell>
        </row>
        <row r="362">
          <cell r="A362">
            <v>97</v>
          </cell>
          <cell r="B362">
            <v>702</v>
          </cell>
          <cell r="C362" t="str">
            <v>Singapore</v>
          </cell>
          <cell r="D362">
            <v>0</v>
          </cell>
          <cell r="E362">
            <v>6</v>
          </cell>
          <cell r="F362" t="str">
            <v>Wpro</v>
          </cell>
          <cell r="G362">
            <v>5</v>
          </cell>
          <cell r="H362" t="str">
            <v>oai</v>
          </cell>
          <cell r="I362">
            <v>4</v>
          </cell>
          <cell r="J362" t="str">
            <v>high</v>
          </cell>
          <cell r="K362" t="str">
            <v>females</v>
          </cell>
          <cell r="L362" t="str">
            <v>1995-2000</v>
          </cell>
          <cell r="M362">
            <v>38.491</v>
          </cell>
          <cell r="N362">
            <v>0.769</v>
          </cell>
          <cell r="O362">
            <v>0.214</v>
          </cell>
          <cell r="P362">
            <v>0.67</v>
          </cell>
          <cell r="Q362">
            <v>2.1719999999999997</v>
          </cell>
          <cell r="R362">
            <v>5.173</v>
          </cell>
          <cell r="S362">
            <v>7.007</v>
          </cell>
          <cell r="T362">
            <v>22.485999999999997</v>
          </cell>
        </row>
        <row r="363">
          <cell r="A363">
            <v>129</v>
          </cell>
          <cell r="B363">
            <v>703</v>
          </cell>
          <cell r="C363" t="str">
            <v>Slovakia</v>
          </cell>
          <cell r="D363">
            <v>0</v>
          </cell>
          <cell r="E363">
            <v>4</v>
          </cell>
          <cell r="F363" t="str">
            <v>Euro</v>
          </cell>
          <cell r="G363">
            <v>2</v>
          </cell>
          <cell r="H363" t="str">
            <v>fse</v>
          </cell>
          <cell r="I363">
            <v>1</v>
          </cell>
          <cell r="J363" t="str">
            <v>low and middle</v>
          </cell>
          <cell r="K363" t="str">
            <v>females</v>
          </cell>
          <cell r="L363" t="str">
            <v>1995-2000</v>
          </cell>
          <cell r="M363">
            <v>121.338</v>
          </cell>
          <cell r="N363">
            <v>1.744</v>
          </cell>
          <cell r="O363">
            <v>0.34199999999999997</v>
          </cell>
          <cell r="P363">
            <v>1.137</v>
          </cell>
          <cell r="Q363">
            <v>3.3529999999999998</v>
          </cell>
          <cell r="R363">
            <v>10.514</v>
          </cell>
          <cell r="S363">
            <v>18.681</v>
          </cell>
          <cell r="T363">
            <v>85.567</v>
          </cell>
        </row>
        <row r="364">
          <cell r="A364">
            <v>99</v>
          </cell>
          <cell r="B364">
            <v>704</v>
          </cell>
          <cell r="C364" t="str">
            <v>Viet Nam</v>
          </cell>
          <cell r="D364">
            <v>0</v>
          </cell>
          <cell r="E364">
            <v>6</v>
          </cell>
          <cell r="F364" t="str">
            <v>Wpro</v>
          </cell>
          <cell r="G364">
            <v>5</v>
          </cell>
          <cell r="H364" t="str">
            <v>oai</v>
          </cell>
          <cell r="I364">
            <v>1</v>
          </cell>
          <cell r="J364" t="str">
            <v>low and middle</v>
          </cell>
          <cell r="K364" t="str">
            <v>females</v>
          </cell>
          <cell r="L364" t="str">
            <v>1995-2000</v>
          </cell>
          <cell r="M364">
            <v>1292.852</v>
          </cell>
          <cell r="N364">
            <v>252.851</v>
          </cell>
          <cell r="O364">
            <v>66.662</v>
          </cell>
          <cell r="P364">
            <v>78.648</v>
          </cell>
          <cell r="Q364">
            <v>84.982</v>
          </cell>
          <cell r="R364">
            <v>116.137</v>
          </cell>
          <cell r="S364">
            <v>163.957</v>
          </cell>
          <cell r="T364">
            <v>529.615</v>
          </cell>
        </row>
        <row r="365">
          <cell r="A365">
            <v>150</v>
          </cell>
          <cell r="B365">
            <v>705</v>
          </cell>
          <cell r="C365" t="str">
            <v>Slovenia</v>
          </cell>
          <cell r="D365">
            <v>0</v>
          </cell>
          <cell r="E365">
            <v>4</v>
          </cell>
          <cell r="F365" t="str">
            <v>Euro</v>
          </cell>
          <cell r="G365">
            <v>2</v>
          </cell>
          <cell r="H365" t="str">
            <v>fse</v>
          </cell>
          <cell r="I365">
            <v>1</v>
          </cell>
          <cell r="J365" t="str">
            <v>low and middle</v>
          </cell>
          <cell r="K365" t="str">
            <v>females</v>
          </cell>
          <cell r="L365" t="str">
            <v>1995-2000</v>
          </cell>
          <cell r="M365">
            <v>50.239</v>
          </cell>
          <cell r="N365">
            <v>0.368</v>
          </cell>
          <cell r="O365">
            <v>0.079</v>
          </cell>
          <cell r="P365">
            <v>0.445</v>
          </cell>
          <cell r="Q365">
            <v>1.264</v>
          </cell>
          <cell r="R365">
            <v>3.7619999999999996</v>
          </cell>
          <cell r="S365">
            <v>6.853</v>
          </cell>
          <cell r="T365">
            <v>37.468</v>
          </cell>
        </row>
        <row r="366">
          <cell r="A366">
            <v>19</v>
          </cell>
          <cell r="B366">
            <v>706</v>
          </cell>
          <cell r="C366" t="str">
            <v>Somalia</v>
          </cell>
          <cell r="D366">
            <v>0</v>
          </cell>
          <cell r="E366">
            <v>3</v>
          </cell>
          <cell r="F366" t="str">
            <v>Emro</v>
          </cell>
          <cell r="G366">
            <v>6</v>
          </cell>
          <cell r="H366" t="str">
            <v>ssa</v>
          </cell>
          <cell r="I366">
            <v>1</v>
          </cell>
          <cell r="J366" t="str">
            <v>low and middle</v>
          </cell>
          <cell r="K366" t="str">
            <v>females</v>
          </cell>
          <cell r="L366" t="str">
            <v>1995-2000</v>
          </cell>
          <cell r="M366">
            <v>400.116</v>
          </cell>
          <cell r="N366">
            <v>221.782</v>
          </cell>
          <cell r="O366">
            <v>37.88</v>
          </cell>
          <cell r="P366">
            <v>33.433</v>
          </cell>
          <cell r="Q366">
            <v>28.578</v>
          </cell>
          <cell r="R366">
            <v>24.003</v>
          </cell>
          <cell r="S366">
            <v>20.685</v>
          </cell>
          <cell r="T366">
            <v>33.755</v>
          </cell>
        </row>
        <row r="367">
          <cell r="A367">
            <v>45</v>
          </cell>
          <cell r="B367">
            <v>710</v>
          </cell>
          <cell r="C367" t="str">
            <v>South Africa</v>
          </cell>
          <cell r="D367">
            <v>0</v>
          </cell>
          <cell r="E367">
            <v>1</v>
          </cell>
          <cell r="F367" t="str">
            <v>Afro</v>
          </cell>
          <cell r="G367">
            <v>6</v>
          </cell>
          <cell r="H367" t="str">
            <v>ssa</v>
          </cell>
          <cell r="I367">
            <v>1</v>
          </cell>
          <cell r="J367" t="str">
            <v>low and middle</v>
          </cell>
          <cell r="K367" t="str">
            <v>females</v>
          </cell>
          <cell r="L367" t="str">
            <v>1995-2000</v>
          </cell>
          <cell r="M367">
            <v>1080.495</v>
          </cell>
          <cell r="N367">
            <v>195.47</v>
          </cell>
          <cell r="O367">
            <v>26.523</v>
          </cell>
          <cell r="P367">
            <v>93.055</v>
          </cell>
          <cell r="Q367">
            <v>196.953</v>
          </cell>
          <cell r="R367">
            <v>203.68900000000002</v>
          </cell>
          <cell r="S367">
            <v>138.12</v>
          </cell>
          <cell r="T367">
            <v>226.685</v>
          </cell>
        </row>
        <row r="368">
          <cell r="A368">
            <v>23</v>
          </cell>
          <cell r="B368">
            <v>716</v>
          </cell>
          <cell r="C368" t="str">
            <v>Zimbabwe</v>
          </cell>
          <cell r="D368">
            <v>0</v>
          </cell>
          <cell r="E368">
            <v>1</v>
          </cell>
          <cell r="F368" t="str">
            <v>Afro</v>
          </cell>
          <cell r="G368">
            <v>6</v>
          </cell>
          <cell r="H368" t="str">
            <v>ssa</v>
          </cell>
          <cell r="I368">
            <v>1</v>
          </cell>
          <cell r="J368" t="str">
            <v>low and middle</v>
          </cell>
          <cell r="K368" t="str">
            <v>females</v>
          </cell>
          <cell r="L368" t="str">
            <v>1995-2000</v>
          </cell>
          <cell r="M368">
            <v>487.488</v>
          </cell>
          <cell r="N368">
            <v>99.446</v>
          </cell>
          <cell r="O368">
            <v>23.695999999999998</v>
          </cell>
          <cell r="P368">
            <v>63.988</v>
          </cell>
          <cell r="Q368">
            <v>124.638</v>
          </cell>
          <cell r="R368">
            <v>85.013</v>
          </cell>
          <cell r="S368">
            <v>37.003</v>
          </cell>
          <cell r="T368">
            <v>53.704</v>
          </cell>
        </row>
        <row r="369">
          <cell r="A369">
            <v>151</v>
          </cell>
          <cell r="B369">
            <v>724</v>
          </cell>
          <cell r="C369" t="str">
            <v>Spain</v>
          </cell>
          <cell r="D369">
            <v>0</v>
          </cell>
          <cell r="E369">
            <v>4</v>
          </cell>
          <cell r="F369" t="str">
            <v>Euro</v>
          </cell>
          <cell r="G369">
            <v>1</v>
          </cell>
          <cell r="H369" t="str">
            <v>eme</v>
          </cell>
          <cell r="I369">
            <v>4</v>
          </cell>
          <cell r="J369" t="str">
            <v>high</v>
          </cell>
          <cell r="K369" t="str">
            <v>females</v>
          </cell>
          <cell r="L369" t="str">
            <v>1995-2000</v>
          </cell>
          <cell r="M369">
            <v>869.07</v>
          </cell>
          <cell r="N369">
            <v>6.546</v>
          </cell>
          <cell r="O369">
            <v>1.525</v>
          </cell>
          <cell r="P369">
            <v>8.599</v>
          </cell>
          <cell r="Q369">
            <v>16.137</v>
          </cell>
          <cell r="R369">
            <v>43.278999999999996</v>
          </cell>
          <cell r="S369">
            <v>86.585</v>
          </cell>
          <cell r="T369">
            <v>706.3990000000001</v>
          </cell>
        </row>
        <row r="370">
          <cell r="A370">
            <v>40</v>
          </cell>
          <cell r="B370">
            <v>732</v>
          </cell>
          <cell r="C370" t="str">
            <v>Western Sahara</v>
          </cell>
          <cell r="G370">
            <v>8</v>
          </cell>
          <cell r="H370" t="str">
            <v>mec</v>
          </cell>
          <cell r="K370" t="str">
            <v>females</v>
          </cell>
          <cell r="L370" t="str">
            <v>1995-2000</v>
          </cell>
          <cell r="M370">
            <v>5.524</v>
          </cell>
          <cell r="N370">
            <v>1.715</v>
          </cell>
          <cell r="O370">
            <v>0.235</v>
          </cell>
          <cell r="P370">
            <v>0.49399999999999994</v>
          </cell>
          <cell r="Q370">
            <v>0.5</v>
          </cell>
          <cell r="R370">
            <v>0.637</v>
          </cell>
          <cell r="S370">
            <v>0.6559999999999999</v>
          </cell>
          <cell r="T370">
            <v>1.287</v>
          </cell>
        </row>
        <row r="371">
          <cell r="A371">
            <v>38</v>
          </cell>
          <cell r="B371">
            <v>736</v>
          </cell>
          <cell r="C371" t="str">
            <v>Sudan</v>
          </cell>
          <cell r="D371">
            <v>0</v>
          </cell>
          <cell r="E371">
            <v>3</v>
          </cell>
          <cell r="F371" t="str">
            <v>Emro</v>
          </cell>
          <cell r="G371">
            <v>6</v>
          </cell>
          <cell r="H371" t="str">
            <v>ssa</v>
          </cell>
          <cell r="I371">
            <v>1</v>
          </cell>
          <cell r="J371" t="str">
            <v>low and middle</v>
          </cell>
          <cell r="K371" t="str">
            <v>females</v>
          </cell>
          <cell r="L371" t="str">
            <v>1995-2000</v>
          </cell>
          <cell r="M371">
            <v>759.547</v>
          </cell>
          <cell r="N371">
            <v>254.677</v>
          </cell>
          <cell r="O371">
            <v>77.213</v>
          </cell>
          <cell r="P371">
            <v>85.12100000000001</v>
          </cell>
          <cell r="Q371">
            <v>83.062</v>
          </cell>
          <cell r="R371">
            <v>82.146</v>
          </cell>
          <cell r="S371">
            <v>70.827</v>
          </cell>
          <cell r="T371">
            <v>106.50099999999999</v>
          </cell>
        </row>
        <row r="372">
          <cell r="A372">
            <v>194</v>
          </cell>
          <cell r="B372">
            <v>740</v>
          </cell>
          <cell r="C372" t="str">
            <v>Suriname</v>
          </cell>
          <cell r="D372">
            <v>0</v>
          </cell>
          <cell r="E372">
            <v>2</v>
          </cell>
          <cell r="F372" t="str">
            <v>Amro</v>
          </cell>
          <cell r="G372">
            <v>7</v>
          </cell>
          <cell r="H372" t="str">
            <v>lac</v>
          </cell>
          <cell r="I372">
            <v>1</v>
          </cell>
          <cell r="J372" t="str">
            <v>low and middle</v>
          </cell>
          <cell r="K372" t="str">
            <v>females</v>
          </cell>
          <cell r="L372" t="str">
            <v>1995-2000</v>
          </cell>
          <cell r="M372">
            <v>5.652</v>
          </cell>
          <cell r="N372">
            <v>0.566</v>
          </cell>
          <cell r="O372">
            <v>0.066</v>
          </cell>
          <cell r="P372">
            <v>0.203</v>
          </cell>
          <cell r="Q372">
            <v>0.378</v>
          </cell>
          <cell r="R372">
            <v>0.65</v>
          </cell>
          <cell r="S372">
            <v>1.107</v>
          </cell>
          <cell r="T372">
            <v>2.6820000000000004</v>
          </cell>
        </row>
        <row r="373">
          <cell r="A373">
            <v>46</v>
          </cell>
          <cell r="B373">
            <v>748</v>
          </cell>
          <cell r="C373" t="str">
            <v>Swaziland</v>
          </cell>
          <cell r="D373">
            <v>0</v>
          </cell>
          <cell r="E373">
            <v>1</v>
          </cell>
          <cell r="F373" t="str">
            <v>Afro</v>
          </cell>
          <cell r="G373">
            <v>6</v>
          </cell>
          <cell r="H373" t="str">
            <v>ssa</v>
          </cell>
          <cell r="I373">
            <v>1</v>
          </cell>
          <cell r="J373" t="str">
            <v>low and middle</v>
          </cell>
          <cell r="K373" t="str">
            <v>females</v>
          </cell>
          <cell r="L373" t="str">
            <v>1995-2000</v>
          </cell>
          <cell r="M373">
            <v>20.277</v>
          </cell>
          <cell r="N373">
            <v>7.922</v>
          </cell>
          <cell r="O373">
            <v>1.491</v>
          </cell>
          <cell r="P373">
            <v>1.955</v>
          </cell>
          <cell r="Q373">
            <v>1.835</v>
          </cell>
          <cell r="R373">
            <v>1.749</v>
          </cell>
          <cell r="S373">
            <v>1.4769999999999999</v>
          </cell>
          <cell r="T373">
            <v>3.8479999999999994</v>
          </cell>
        </row>
        <row r="374">
          <cell r="A374">
            <v>140</v>
          </cell>
          <cell r="B374">
            <v>752</v>
          </cell>
          <cell r="C374" t="str">
            <v>Sweden</v>
          </cell>
          <cell r="D374">
            <v>0</v>
          </cell>
          <cell r="E374">
            <v>4</v>
          </cell>
          <cell r="F374" t="str">
            <v>Euro</v>
          </cell>
          <cell r="G374">
            <v>1</v>
          </cell>
          <cell r="H374" t="str">
            <v>eme</v>
          </cell>
          <cell r="I374">
            <v>4</v>
          </cell>
          <cell r="J374" t="str">
            <v>high</v>
          </cell>
          <cell r="K374" t="str">
            <v>females</v>
          </cell>
          <cell r="L374" t="str">
            <v>1995-2000</v>
          </cell>
          <cell r="M374">
            <v>249.984</v>
          </cell>
          <cell r="N374">
            <v>1.378</v>
          </cell>
          <cell r="O374">
            <v>0.276</v>
          </cell>
          <cell r="P374">
            <v>1.359</v>
          </cell>
          <cell r="Q374">
            <v>3.786</v>
          </cell>
          <cell r="R374">
            <v>13.347000000000001</v>
          </cell>
          <cell r="S374">
            <v>20.66</v>
          </cell>
          <cell r="T374">
            <v>209.178</v>
          </cell>
        </row>
        <row r="375">
          <cell r="A375">
            <v>161</v>
          </cell>
          <cell r="B375">
            <v>756</v>
          </cell>
          <cell r="C375" t="str">
            <v>Switzerland</v>
          </cell>
          <cell r="D375">
            <v>0</v>
          </cell>
          <cell r="E375">
            <v>4</v>
          </cell>
          <cell r="F375" t="str">
            <v>Euro</v>
          </cell>
          <cell r="G375">
            <v>1</v>
          </cell>
          <cell r="H375" t="str">
            <v>eme</v>
          </cell>
          <cell r="I375">
            <v>4</v>
          </cell>
          <cell r="J375" t="str">
            <v>high</v>
          </cell>
          <cell r="K375" t="str">
            <v>females</v>
          </cell>
          <cell r="L375" t="str">
            <v>1995-2000</v>
          </cell>
          <cell r="M375">
            <v>158.143</v>
          </cell>
          <cell r="N375">
            <v>1.504</v>
          </cell>
          <cell r="O375">
            <v>0.381</v>
          </cell>
          <cell r="P375">
            <v>1.502</v>
          </cell>
          <cell r="Q375">
            <v>3.754</v>
          </cell>
          <cell r="R375">
            <v>9.354</v>
          </cell>
          <cell r="S375">
            <v>13.605</v>
          </cell>
          <cell r="T375">
            <v>128.043</v>
          </cell>
        </row>
        <row r="376">
          <cell r="A376">
            <v>115</v>
          </cell>
          <cell r="B376">
            <v>760</v>
          </cell>
          <cell r="C376" t="str">
            <v>Syrian Arab Republic</v>
          </cell>
          <cell r="D376">
            <v>0</v>
          </cell>
          <cell r="E376">
            <v>3</v>
          </cell>
          <cell r="F376" t="str">
            <v>Emro</v>
          </cell>
          <cell r="G376">
            <v>8</v>
          </cell>
          <cell r="H376" t="str">
            <v>mec</v>
          </cell>
          <cell r="I376">
            <v>1</v>
          </cell>
          <cell r="J376" t="str">
            <v>low and middle</v>
          </cell>
          <cell r="K376" t="str">
            <v>females</v>
          </cell>
          <cell r="L376" t="str">
            <v>1995-2000</v>
          </cell>
          <cell r="M376">
            <v>158.568</v>
          </cell>
          <cell r="N376">
            <v>37.52</v>
          </cell>
          <cell r="O376">
            <v>4.9830000000000005</v>
          </cell>
          <cell r="P376">
            <v>10.791</v>
          </cell>
          <cell r="Q376">
            <v>12.116999999999999</v>
          </cell>
          <cell r="R376">
            <v>17.283</v>
          </cell>
          <cell r="S376">
            <v>23.186999999999998</v>
          </cell>
          <cell r="T376">
            <v>52.687</v>
          </cell>
        </row>
        <row r="377">
          <cell r="A377">
            <v>85</v>
          </cell>
          <cell r="B377">
            <v>762</v>
          </cell>
          <cell r="C377" t="str">
            <v>Tajikistan</v>
          </cell>
          <cell r="D377">
            <v>0</v>
          </cell>
          <cell r="E377">
            <v>4</v>
          </cell>
          <cell r="F377" t="str">
            <v>Euro</v>
          </cell>
          <cell r="G377">
            <v>8</v>
          </cell>
          <cell r="H377" t="str">
            <v>mec</v>
          </cell>
          <cell r="I377">
            <v>1</v>
          </cell>
          <cell r="J377" t="str">
            <v>low and middle</v>
          </cell>
          <cell r="K377" t="str">
            <v>females</v>
          </cell>
          <cell r="L377" t="str">
            <v>1995-2000</v>
          </cell>
          <cell r="M377">
            <v>93.94</v>
          </cell>
          <cell r="N377">
            <v>32.606</v>
          </cell>
          <cell r="O377">
            <v>2.579</v>
          </cell>
          <cell r="P377">
            <v>3.9690000000000003</v>
          </cell>
          <cell r="Q377">
            <v>6.257999999999999</v>
          </cell>
          <cell r="R377">
            <v>7.1419999999999995</v>
          </cell>
          <cell r="S377">
            <v>11.119</v>
          </cell>
          <cell r="T377">
            <v>30.267</v>
          </cell>
        </row>
        <row r="378">
          <cell r="A378">
            <v>98</v>
          </cell>
          <cell r="B378">
            <v>764</v>
          </cell>
          <cell r="C378" t="str">
            <v>Thailand</v>
          </cell>
          <cell r="D378">
            <v>0</v>
          </cell>
          <cell r="E378">
            <v>5</v>
          </cell>
          <cell r="F378" t="str">
            <v>Searo</v>
          </cell>
          <cell r="G378">
            <v>5</v>
          </cell>
          <cell r="H378" t="str">
            <v>oai</v>
          </cell>
          <cell r="I378">
            <v>1</v>
          </cell>
          <cell r="J378" t="str">
            <v>low and middle</v>
          </cell>
          <cell r="K378" t="str">
            <v>females</v>
          </cell>
          <cell r="L378" t="str">
            <v>1995-2000</v>
          </cell>
          <cell r="M378">
            <v>875.272</v>
          </cell>
          <cell r="N378">
            <v>84.393</v>
          </cell>
          <cell r="O378">
            <v>21.595</v>
          </cell>
          <cell r="P378">
            <v>64.122</v>
          </cell>
          <cell r="Q378">
            <v>113.868</v>
          </cell>
          <cell r="R378">
            <v>140.14700000000002</v>
          </cell>
          <cell r="S378">
            <v>116.441</v>
          </cell>
          <cell r="T378">
            <v>334.706</v>
          </cell>
        </row>
        <row r="379">
          <cell r="A379">
            <v>63</v>
          </cell>
          <cell r="B379">
            <v>768</v>
          </cell>
          <cell r="C379" t="str">
            <v>Togo</v>
          </cell>
          <cell r="D379">
            <v>0</v>
          </cell>
          <cell r="E379">
            <v>1</v>
          </cell>
          <cell r="F379" t="str">
            <v>Afro</v>
          </cell>
          <cell r="G379">
            <v>6</v>
          </cell>
          <cell r="H379" t="str">
            <v>ssa</v>
          </cell>
          <cell r="I379">
            <v>1</v>
          </cell>
          <cell r="J379" t="str">
            <v>low and middle</v>
          </cell>
          <cell r="K379" t="str">
            <v>females</v>
          </cell>
          <cell r="L379" t="str">
            <v>1995-2000</v>
          </cell>
          <cell r="M379">
            <v>161.608</v>
          </cell>
          <cell r="N379">
            <v>55.038</v>
          </cell>
          <cell r="O379">
            <v>13.34</v>
          </cell>
          <cell r="P379">
            <v>16.281</v>
          </cell>
          <cell r="Q379">
            <v>24.506999999999998</v>
          </cell>
          <cell r="R379">
            <v>19.786</v>
          </cell>
          <cell r="S379">
            <v>12.265</v>
          </cell>
          <cell r="T379">
            <v>20.391</v>
          </cell>
        </row>
        <row r="380">
          <cell r="A380">
            <v>174</v>
          </cell>
          <cell r="B380">
            <v>780</v>
          </cell>
          <cell r="C380" t="str">
            <v>Trinidad and Tobago</v>
          </cell>
          <cell r="D380">
            <v>0</v>
          </cell>
          <cell r="E380">
            <v>2</v>
          </cell>
          <cell r="F380" t="str">
            <v>Amro</v>
          </cell>
          <cell r="G380">
            <v>7</v>
          </cell>
          <cell r="H380" t="str">
            <v>lac</v>
          </cell>
          <cell r="I380">
            <v>1</v>
          </cell>
          <cell r="J380" t="str">
            <v>low and middle</v>
          </cell>
          <cell r="K380" t="str">
            <v>females</v>
          </cell>
          <cell r="L380" t="str">
            <v>1995-2000</v>
          </cell>
          <cell r="M380">
            <v>17.283</v>
          </cell>
          <cell r="N380">
            <v>0.569</v>
          </cell>
          <cell r="O380">
            <v>0.1</v>
          </cell>
          <cell r="P380">
            <v>0.35</v>
          </cell>
          <cell r="Q380">
            <v>0.8089999999999999</v>
          </cell>
          <cell r="R380">
            <v>2.344</v>
          </cell>
          <cell r="S380">
            <v>2.727</v>
          </cell>
          <cell r="T380">
            <v>10.383999999999999</v>
          </cell>
        </row>
        <row r="381">
          <cell r="A381">
            <v>117</v>
          </cell>
          <cell r="B381">
            <v>784</v>
          </cell>
          <cell r="C381" t="str">
            <v>United Arab Emirates</v>
          </cell>
          <cell r="D381">
            <v>0</v>
          </cell>
          <cell r="E381">
            <v>3</v>
          </cell>
          <cell r="F381" t="str">
            <v>Emro</v>
          </cell>
          <cell r="G381">
            <v>8</v>
          </cell>
          <cell r="H381" t="str">
            <v>mec</v>
          </cell>
          <cell r="I381">
            <v>4</v>
          </cell>
          <cell r="J381" t="str">
            <v>high</v>
          </cell>
          <cell r="K381" t="str">
            <v>females</v>
          </cell>
          <cell r="L381" t="str">
            <v>1995-2000</v>
          </cell>
          <cell r="M381">
            <v>9.652</v>
          </cell>
          <cell r="N381">
            <v>1.863</v>
          </cell>
          <cell r="O381">
            <v>0.11699999999999999</v>
          </cell>
          <cell r="P381">
            <v>0.158</v>
          </cell>
          <cell r="Q381">
            <v>0.606</v>
          </cell>
          <cell r="R381">
            <v>1.3690000000000002</v>
          </cell>
          <cell r="S381">
            <v>1.865</v>
          </cell>
          <cell r="T381">
            <v>3.674</v>
          </cell>
        </row>
        <row r="382">
          <cell r="A382">
            <v>39</v>
          </cell>
          <cell r="B382">
            <v>788</v>
          </cell>
          <cell r="C382" t="str">
            <v>Tunisia</v>
          </cell>
          <cell r="D382">
            <v>0</v>
          </cell>
          <cell r="E382">
            <v>3</v>
          </cell>
          <cell r="F382" t="str">
            <v>Emro</v>
          </cell>
          <cell r="G382">
            <v>8</v>
          </cell>
          <cell r="H382" t="str">
            <v>mec</v>
          </cell>
          <cell r="I382">
            <v>1</v>
          </cell>
          <cell r="J382" t="str">
            <v>low and middle</v>
          </cell>
          <cell r="K382" t="str">
            <v>females</v>
          </cell>
          <cell r="L382" t="str">
            <v>1995-2000</v>
          </cell>
          <cell r="M382">
            <v>141.335</v>
          </cell>
          <cell r="N382">
            <v>16.712</v>
          </cell>
          <cell r="O382">
            <v>2.555</v>
          </cell>
          <cell r="P382">
            <v>7.232</v>
          </cell>
          <cell r="Q382">
            <v>10.311</v>
          </cell>
          <cell r="R382">
            <v>15.898</v>
          </cell>
          <cell r="S382">
            <v>23.292</v>
          </cell>
          <cell r="T382">
            <v>65.335</v>
          </cell>
        </row>
        <row r="383">
          <cell r="A383">
            <v>116</v>
          </cell>
          <cell r="B383">
            <v>792</v>
          </cell>
          <cell r="C383" t="str">
            <v>Turkey</v>
          </cell>
          <cell r="D383">
            <v>0</v>
          </cell>
          <cell r="E383">
            <v>4</v>
          </cell>
          <cell r="F383" t="str">
            <v>Euro</v>
          </cell>
          <cell r="G383">
            <v>8</v>
          </cell>
          <cell r="H383" t="str">
            <v>mec</v>
          </cell>
          <cell r="I383">
            <v>1</v>
          </cell>
          <cell r="J383" t="str">
            <v>low and middle</v>
          </cell>
          <cell r="K383" t="str">
            <v>females</v>
          </cell>
          <cell r="L383" t="str">
            <v>1995-2000</v>
          </cell>
          <cell r="M383">
            <v>913.531</v>
          </cell>
          <cell r="N383">
            <v>180.251</v>
          </cell>
          <cell r="O383">
            <v>15.142</v>
          </cell>
          <cell r="P383">
            <v>31.487000000000002</v>
          </cell>
          <cell r="Q383">
            <v>47.936</v>
          </cell>
          <cell r="R383">
            <v>98.43700000000001</v>
          </cell>
          <cell r="S383">
            <v>146.417</v>
          </cell>
          <cell r="T383">
            <v>393.861</v>
          </cell>
        </row>
        <row r="384">
          <cell r="A384">
            <v>86</v>
          </cell>
          <cell r="B384">
            <v>795</v>
          </cell>
          <cell r="C384" t="str">
            <v>Turkmenistan</v>
          </cell>
          <cell r="D384">
            <v>0</v>
          </cell>
          <cell r="E384">
            <v>4</v>
          </cell>
          <cell r="F384" t="str">
            <v>Euro</v>
          </cell>
          <cell r="G384">
            <v>8</v>
          </cell>
          <cell r="H384" t="str">
            <v>mec</v>
          </cell>
          <cell r="I384">
            <v>1</v>
          </cell>
          <cell r="J384" t="str">
            <v>low and middle</v>
          </cell>
          <cell r="K384" t="str">
            <v>females</v>
          </cell>
          <cell r="L384" t="str">
            <v>1995-2000</v>
          </cell>
          <cell r="M384">
            <v>70.723</v>
          </cell>
          <cell r="N384">
            <v>20.047</v>
          </cell>
          <cell r="O384">
            <v>1.654</v>
          </cell>
          <cell r="P384">
            <v>2.8469999999999995</v>
          </cell>
          <cell r="Q384">
            <v>4.401</v>
          </cell>
          <cell r="R384">
            <v>6.716</v>
          </cell>
          <cell r="S384">
            <v>9.878</v>
          </cell>
          <cell r="T384">
            <v>25.18</v>
          </cell>
        </row>
        <row r="385">
          <cell r="A385">
            <v>20</v>
          </cell>
          <cell r="B385">
            <v>800</v>
          </cell>
          <cell r="C385" t="str">
            <v>Uganda</v>
          </cell>
          <cell r="D385">
            <v>0</v>
          </cell>
          <cell r="E385">
            <v>1</v>
          </cell>
          <cell r="F385" t="str">
            <v>Afro</v>
          </cell>
          <cell r="G385">
            <v>6</v>
          </cell>
          <cell r="H385" t="str">
            <v>ssa</v>
          </cell>
          <cell r="I385">
            <v>1</v>
          </cell>
          <cell r="J385" t="str">
            <v>low and middle</v>
          </cell>
          <cell r="K385" t="str">
            <v>females</v>
          </cell>
          <cell r="L385" t="str">
            <v>1995-2000</v>
          </cell>
          <cell r="M385">
            <v>1076.792</v>
          </cell>
          <cell r="N385">
            <v>422.17</v>
          </cell>
          <cell r="O385">
            <v>97.053</v>
          </cell>
          <cell r="P385">
            <v>122.15799999999999</v>
          </cell>
          <cell r="Q385">
            <v>180.481</v>
          </cell>
          <cell r="R385">
            <v>120.537</v>
          </cell>
          <cell r="S385">
            <v>57.821</v>
          </cell>
          <cell r="T385">
            <v>76.57199999999999</v>
          </cell>
        </row>
        <row r="386">
          <cell r="A386">
            <v>130</v>
          </cell>
          <cell r="B386">
            <v>804</v>
          </cell>
          <cell r="C386" t="str">
            <v>Ukraine</v>
          </cell>
          <cell r="D386">
            <v>0</v>
          </cell>
          <cell r="E386">
            <v>4</v>
          </cell>
          <cell r="F386" t="str">
            <v>Euro</v>
          </cell>
          <cell r="G386">
            <v>2</v>
          </cell>
          <cell r="H386" t="str">
            <v>fse</v>
          </cell>
          <cell r="I386">
            <v>1</v>
          </cell>
          <cell r="J386" t="str">
            <v>low and middle</v>
          </cell>
          <cell r="K386" t="str">
            <v>females</v>
          </cell>
          <cell r="L386" t="str">
            <v>1995-2000</v>
          </cell>
          <cell r="M386">
            <v>1842.295</v>
          </cell>
          <cell r="N386">
            <v>24.953</v>
          </cell>
          <cell r="O386">
            <v>5.808</v>
          </cell>
          <cell r="P386">
            <v>19.018</v>
          </cell>
          <cell r="Q386">
            <v>50.789</v>
          </cell>
          <cell r="R386">
            <v>157.872</v>
          </cell>
          <cell r="S386">
            <v>295.046</v>
          </cell>
          <cell r="T386">
            <v>1288.8089999999997</v>
          </cell>
        </row>
        <row r="387">
          <cell r="A387">
            <v>152</v>
          </cell>
          <cell r="B387">
            <v>807</v>
          </cell>
          <cell r="C387" t="str">
            <v>TFYR Macedonia</v>
          </cell>
          <cell r="D387">
            <v>0</v>
          </cell>
          <cell r="E387">
            <v>4</v>
          </cell>
          <cell r="F387" t="str">
            <v>Euro</v>
          </cell>
          <cell r="G387">
            <v>2</v>
          </cell>
          <cell r="H387" t="str">
            <v>fse</v>
          </cell>
          <cell r="I387">
            <v>1</v>
          </cell>
          <cell r="J387" t="str">
            <v>low and middle</v>
          </cell>
          <cell r="K387" t="str">
            <v>females</v>
          </cell>
          <cell r="L387" t="str">
            <v>1995-2000</v>
          </cell>
          <cell r="M387">
            <v>34.893</v>
          </cell>
          <cell r="N387">
            <v>1.86</v>
          </cell>
          <cell r="O387">
            <v>0.192</v>
          </cell>
          <cell r="P387">
            <v>0.492</v>
          </cell>
          <cell r="Q387">
            <v>1.06</v>
          </cell>
          <cell r="R387">
            <v>3.4</v>
          </cell>
          <cell r="S387">
            <v>6.336</v>
          </cell>
          <cell r="T387">
            <v>21.553</v>
          </cell>
        </row>
        <row r="388">
          <cell r="A388">
            <v>35</v>
          </cell>
          <cell r="B388">
            <v>818</v>
          </cell>
          <cell r="C388" t="str">
            <v>Egypt</v>
          </cell>
          <cell r="D388">
            <v>0</v>
          </cell>
          <cell r="E388">
            <v>3</v>
          </cell>
          <cell r="F388" t="str">
            <v>Emro</v>
          </cell>
          <cell r="G388">
            <v>8</v>
          </cell>
          <cell r="H388" t="str">
            <v>mec</v>
          </cell>
          <cell r="I388">
            <v>1</v>
          </cell>
          <cell r="J388" t="str">
            <v>low and middle</v>
          </cell>
          <cell r="K388" t="str">
            <v>females</v>
          </cell>
          <cell r="L388" t="str">
            <v>1995-2000</v>
          </cell>
          <cell r="M388">
            <v>1057.424</v>
          </cell>
          <cell r="N388">
            <v>267.467</v>
          </cell>
          <cell r="O388">
            <v>27.5</v>
          </cell>
          <cell r="P388">
            <v>38.031</v>
          </cell>
          <cell r="Q388">
            <v>57.88799999999999</v>
          </cell>
          <cell r="R388">
            <v>113.66299999999998</v>
          </cell>
          <cell r="S388">
            <v>171.152</v>
          </cell>
          <cell r="T388">
            <v>381.723</v>
          </cell>
        </row>
        <row r="389">
          <cell r="A389">
            <v>141</v>
          </cell>
          <cell r="B389">
            <v>826</v>
          </cell>
          <cell r="C389" t="str">
            <v>United Kingdom</v>
          </cell>
          <cell r="D389">
            <v>0</v>
          </cell>
          <cell r="E389">
            <v>4</v>
          </cell>
          <cell r="F389" t="str">
            <v>Euro</v>
          </cell>
          <cell r="G389">
            <v>1</v>
          </cell>
          <cell r="H389" t="str">
            <v>eme</v>
          </cell>
          <cell r="I389">
            <v>4</v>
          </cell>
          <cell r="J389" t="str">
            <v>high</v>
          </cell>
          <cell r="K389" t="str">
            <v>females</v>
          </cell>
          <cell r="L389" t="str">
            <v>1995-2000</v>
          </cell>
          <cell r="M389">
            <v>1590.779</v>
          </cell>
          <cell r="N389">
            <v>13.091</v>
          </cell>
          <cell r="O389">
            <v>2.124</v>
          </cell>
          <cell r="P389">
            <v>7.7669999999999995</v>
          </cell>
          <cell r="Q389">
            <v>25.39</v>
          </cell>
          <cell r="R389">
            <v>96.02799999999999</v>
          </cell>
          <cell r="S389">
            <v>183.24599999999998</v>
          </cell>
          <cell r="T389">
            <v>1263.133</v>
          </cell>
        </row>
        <row r="390">
          <cell r="A390">
            <v>21</v>
          </cell>
          <cell r="B390">
            <v>834</v>
          </cell>
          <cell r="C390" t="str">
            <v>United Rep. of Tanzania</v>
          </cell>
          <cell r="D390">
            <v>0</v>
          </cell>
          <cell r="E390">
            <v>1</v>
          </cell>
          <cell r="F390" t="str">
            <v>Afro</v>
          </cell>
          <cell r="G390">
            <v>6</v>
          </cell>
          <cell r="H390" t="str">
            <v>ssa</v>
          </cell>
          <cell r="I390">
            <v>1</v>
          </cell>
          <cell r="J390" t="str">
            <v>low and middle</v>
          </cell>
          <cell r="K390" t="str">
            <v>females</v>
          </cell>
          <cell r="L390" t="str">
            <v>1995-2000</v>
          </cell>
          <cell r="M390">
            <v>1178.513</v>
          </cell>
          <cell r="N390">
            <v>401.295</v>
          </cell>
          <cell r="O390">
            <v>100.34700000000001</v>
          </cell>
          <cell r="P390">
            <v>130.19400000000002</v>
          </cell>
          <cell r="Q390">
            <v>192.352</v>
          </cell>
          <cell r="R390">
            <v>150.635</v>
          </cell>
          <cell r="S390">
            <v>82.305</v>
          </cell>
          <cell r="T390">
            <v>121.385</v>
          </cell>
        </row>
        <row r="391">
          <cell r="A391">
            <v>199</v>
          </cell>
          <cell r="B391">
            <v>840</v>
          </cell>
          <cell r="C391" t="str">
            <v>United States of America</v>
          </cell>
          <cell r="D391">
            <v>0</v>
          </cell>
          <cell r="E391">
            <v>2</v>
          </cell>
          <cell r="F391" t="str">
            <v>Amro</v>
          </cell>
          <cell r="G391">
            <v>1</v>
          </cell>
          <cell r="H391" t="str">
            <v>eme</v>
          </cell>
          <cell r="I391">
            <v>4</v>
          </cell>
          <cell r="J391" t="str">
            <v>high</v>
          </cell>
          <cell r="K391" t="str">
            <v>females</v>
          </cell>
          <cell r="L391" t="str">
            <v>1995-2000</v>
          </cell>
          <cell r="M391">
            <v>5563.956</v>
          </cell>
          <cell r="N391">
            <v>72.798</v>
          </cell>
          <cell r="O391">
            <v>13.928</v>
          </cell>
          <cell r="P391">
            <v>60.748</v>
          </cell>
          <cell r="Q391">
            <v>179.461</v>
          </cell>
          <cell r="R391">
            <v>436.397</v>
          </cell>
          <cell r="S391">
            <v>625.67</v>
          </cell>
          <cell r="T391">
            <v>4174.954</v>
          </cell>
        </row>
        <row r="392">
          <cell r="A392">
            <v>49</v>
          </cell>
          <cell r="B392">
            <v>854</v>
          </cell>
          <cell r="C392" t="str">
            <v>Burkina Faso</v>
          </cell>
          <cell r="D392">
            <v>0</v>
          </cell>
          <cell r="E392">
            <v>1</v>
          </cell>
          <cell r="F392" t="str">
            <v>Afro</v>
          </cell>
          <cell r="G392">
            <v>6</v>
          </cell>
          <cell r="H392" t="str">
            <v>ssa</v>
          </cell>
          <cell r="I392">
            <v>1</v>
          </cell>
          <cell r="J392" t="str">
            <v>low and middle</v>
          </cell>
          <cell r="K392" t="str">
            <v>females</v>
          </cell>
          <cell r="L392" t="str">
            <v>1995-2000</v>
          </cell>
          <cell r="M392">
            <v>508.892</v>
          </cell>
          <cell r="N392">
            <v>212.773</v>
          </cell>
          <cell r="O392">
            <v>50.463</v>
          </cell>
          <cell r="P392">
            <v>50.07299999999999</v>
          </cell>
          <cell r="Q392">
            <v>64.455</v>
          </cell>
          <cell r="R392">
            <v>51.935</v>
          </cell>
          <cell r="S392">
            <v>32.191</v>
          </cell>
          <cell r="T392">
            <v>47.00199999999999</v>
          </cell>
        </row>
        <row r="393">
          <cell r="A393">
            <v>195</v>
          </cell>
          <cell r="B393">
            <v>858</v>
          </cell>
          <cell r="C393" t="str">
            <v>Uruguay</v>
          </cell>
          <cell r="D393">
            <v>0</v>
          </cell>
          <cell r="E393">
            <v>2</v>
          </cell>
          <cell r="F393" t="str">
            <v>Amro</v>
          </cell>
          <cell r="G393">
            <v>7</v>
          </cell>
          <cell r="H393" t="str">
            <v>lac</v>
          </cell>
          <cell r="I393">
            <v>1</v>
          </cell>
          <cell r="J393" t="str">
            <v>low and middle</v>
          </cell>
          <cell r="K393" t="str">
            <v>females</v>
          </cell>
          <cell r="L393" t="str">
            <v>1995-2000</v>
          </cell>
          <cell r="M393">
            <v>72.499</v>
          </cell>
          <cell r="N393">
            <v>2.368</v>
          </cell>
          <cell r="O393">
            <v>0.311</v>
          </cell>
          <cell r="P393">
            <v>1.006</v>
          </cell>
          <cell r="Q393">
            <v>2.186</v>
          </cell>
          <cell r="R393">
            <v>5.843</v>
          </cell>
          <cell r="S393">
            <v>9.862</v>
          </cell>
          <cell r="T393">
            <v>50.923</v>
          </cell>
        </row>
        <row r="394">
          <cell r="A394">
            <v>87</v>
          </cell>
          <cell r="B394">
            <v>860</v>
          </cell>
          <cell r="C394" t="str">
            <v>Uzbekistan</v>
          </cell>
          <cell r="D394">
            <v>0</v>
          </cell>
          <cell r="E394">
            <v>4</v>
          </cell>
          <cell r="F394" t="str">
            <v>Euro</v>
          </cell>
          <cell r="G394">
            <v>8</v>
          </cell>
          <cell r="H394" t="str">
            <v>mec</v>
          </cell>
          <cell r="I394">
            <v>1</v>
          </cell>
          <cell r="J394" t="str">
            <v>low and middle</v>
          </cell>
          <cell r="K394" t="str">
            <v>females</v>
          </cell>
          <cell r="L394" t="str">
            <v>1995-2000</v>
          </cell>
          <cell r="M394">
            <v>359.275</v>
          </cell>
          <cell r="N394">
            <v>88.742</v>
          </cell>
          <cell r="O394">
            <v>8.423</v>
          </cell>
          <cell r="P394">
            <v>15.256999999999998</v>
          </cell>
          <cell r="Q394">
            <v>24.237000000000002</v>
          </cell>
          <cell r="R394">
            <v>33.146</v>
          </cell>
          <cell r="S394">
            <v>49.629</v>
          </cell>
          <cell r="T394">
            <v>139.841</v>
          </cell>
        </row>
        <row r="395">
          <cell r="A395">
            <v>196</v>
          </cell>
          <cell r="B395">
            <v>862</v>
          </cell>
          <cell r="C395" t="str">
            <v>Venezuela</v>
          </cell>
          <cell r="D395">
            <v>0</v>
          </cell>
          <cell r="E395">
            <v>2</v>
          </cell>
          <cell r="F395" t="str">
            <v>Amro</v>
          </cell>
          <cell r="G395">
            <v>7</v>
          </cell>
          <cell r="H395" t="str">
            <v>lac</v>
          </cell>
          <cell r="I395">
            <v>1</v>
          </cell>
          <cell r="J395" t="str">
            <v>low and middle</v>
          </cell>
          <cell r="K395" t="str">
            <v>females</v>
          </cell>
          <cell r="L395" t="str">
            <v>1995-2000</v>
          </cell>
          <cell r="M395">
            <v>228.773</v>
          </cell>
          <cell r="N395">
            <v>31.003</v>
          </cell>
          <cell r="O395">
            <v>4.401</v>
          </cell>
          <cell r="P395">
            <v>9.888</v>
          </cell>
          <cell r="Q395">
            <v>16.642</v>
          </cell>
          <cell r="R395">
            <v>30.522999999999996</v>
          </cell>
          <cell r="S395">
            <v>33.063</v>
          </cell>
          <cell r="T395">
            <v>103.253</v>
          </cell>
        </row>
        <row r="396">
          <cell r="A396">
            <v>214</v>
          </cell>
          <cell r="B396">
            <v>882</v>
          </cell>
          <cell r="C396" t="str">
            <v>Samoa</v>
          </cell>
          <cell r="D396">
            <v>0</v>
          </cell>
          <cell r="E396">
            <v>6</v>
          </cell>
          <cell r="F396" t="str">
            <v>Wpro</v>
          </cell>
          <cell r="G396">
            <v>5</v>
          </cell>
          <cell r="H396" t="str">
            <v>oai</v>
          </cell>
          <cell r="I396">
            <v>1</v>
          </cell>
          <cell r="J396" t="str">
            <v>low and middle</v>
          </cell>
          <cell r="K396" t="str">
            <v>females</v>
          </cell>
          <cell r="L396" t="str">
            <v>1995-2000</v>
          </cell>
          <cell r="M396">
            <v>1.92</v>
          </cell>
          <cell r="N396">
            <v>0.342</v>
          </cell>
          <cell r="O396">
            <v>0.027</v>
          </cell>
          <cell r="P396">
            <v>0.072</v>
          </cell>
          <cell r="Q396">
            <v>0.103</v>
          </cell>
          <cell r="R396">
            <v>0.235</v>
          </cell>
          <cell r="S396">
            <v>0.33099999999999996</v>
          </cell>
          <cell r="T396">
            <v>0.81</v>
          </cell>
        </row>
        <row r="397">
          <cell r="A397">
            <v>118</v>
          </cell>
          <cell r="B397">
            <v>887</v>
          </cell>
          <cell r="C397" t="str">
            <v>Yemen</v>
          </cell>
          <cell r="D397">
            <v>0</v>
          </cell>
          <cell r="E397">
            <v>3</v>
          </cell>
          <cell r="F397" t="str">
            <v>Emro</v>
          </cell>
          <cell r="G397">
            <v>8</v>
          </cell>
          <cell r="H397" t="str">
            <v>mec</v>
          </cell>
          <cell r="I397">
            <v>1</v>
          </cell>
          <cell r="J397" t="str">
            <v>low and middle</v>
          </cell>
          <cell r="K397" t="str">
            <v>females</v>
          </cell>
          <cell r="L397" t="str">
            <v>1995-2000</v>
          </cell>
          <cell r="M397">
            <v>436.255</v>
          </cell>
          <cell r="N397">
            <v>214.816</v>
          </cell>
          <cell r="O397">
            <v>24.698</v>
          </cell>
          <cell r="P397">
            <v>37.778000000000006</v>
          </cell>
          <cell r="Q397">
            <v>33.54</v>
          </cell>
          <cell r="R397">
            <v>35.813</v>
          </cell>
          <cell r="S397">
            <v>33.807</v>
          </cell>
          <cell r="T397">
            <v>55.803000000000004</v>
          </cell>
        </row>
        <row r="398">
          <cell r="A398">
            <v>153</v>
          </cell>
          <cell r="B398">
            <v>891</v>
          </cell>
          <cell r="C398" t="str">
            <v>Yugoslavia</v>
          </cell>
          <cell r="D398">
            <v>0</v>
          </cell>
          <cell r="E398">
            <v>4</v>
          </cell>
          <cell r="F398" t="str">
            <v>Euro</v>
          </cell>
          <cell r="G398">
            <v>2</v>
          </cell>
          <cell r="H398" t="str">
            <v>fse</v>
          </cell>
          <cell r="I398">
            <v>1</v>
          </cell>
          <cell r="J398" t="str">
            <v>low and middle</v>
          </cell>
          <cell r="K398" t="str">
            <v>females</v>
          </cell>
          <cell r="L398" t="str">
            <v>1995-2000</v>
          </cell>
          <cell r="M398">
            <v>240.951</v>
          </cell>
          <cell r="N398">
            <v>7.62</v>
          </cell>
          <cell r="O398">
            <v>0.652</v>
          </cell>
          <cell r="P398">
            <v>1.851</v>
          </cell>
          <cell r="Q398">
            <v>5.305</v>
          </cell>
          <cell r="R398">
            <v>18.618</v>
          </cell>
          <cell r="S398">
            <v>44.111999999999995</v>
          </cell>
          <cell r="T398">
            <v>162.793</v>
          </cell>
        </row>
        <row r="399">
          <cell r="A399">
            <v>22</v>
          </cell>
          <cell r="B399">
            <v>894</v>
          </cell>
          <cell r="C399" t="str">
            <v>Zambia</v>
          </cell>
          <cell r="D399">
            <v>0</v>
          </cell>
          <cell r="E399">
            <v>1</v>
          </cell>
          <cell r="F399" t="str">
            <v>Afro</v>
          </cell>
          <cell r="G399">
            <v>6</v>
          </cell>
          <cell r="H399" t="str">
            <v>ssa</v>
          </cell>
          <cell r="I399">
            <v>1</v>
          </cell>
          <cell r="J399" t="str">
            <v>low and middle</v>
          </cell>
          <cell r="K399" t="str">
            <v>females</v>
          </cell>
          <cell r="L399" t="str">
            <v>1995-2000</v>
          </cell>
          <cell r="M399">
            <v>438.998</v>
          </cell>
          <cell r="N399">
            <v>131.45</v>
          </cell>
          <cell r="O399">
            <v>31.73</v>
          </cell>
          <cell r="P399">
            <v>55.488</v>
          </cell>
          <cell r="Q399">
            <v>94.392</v>
          </cell>
          <cell r="R399">
            <v>64.84100000000001</v>
          </cell>
          <cell r="S399">
            <v>28.019</v>
          </cell>
          <cell r="T399">
            <v>33.077999999999996</v>
          </cell>
        </row>
        <row r="400">
          <cell r="A400">
            <v>1</v>
          </cell>
          <cell r="B400">
            <v>900</v>
          </cell>
          <cell r="C400" t="str">
            <v>World total</v>
          </cell>
          <cell r="K400" t="str">
            <v>females</v>
          </cell>
          <cell r="L400" t="str">
            <v>1995-2000</v>
          </cell>
          <cell r="M400">
            <v>122779.838</v>
          </cell>
          <cell r="N400">
            <v>25591.287</v>
          </cell>
          <cell r="O400">
            <v>4701.316000000001</v>
          </cell>
          <cell r="P400">
            <v>6164.502</v>
          </cell>
          <cell r="Q400">
            <v>8266.088</v>
          </cell>
          <cell r="R400">
            <v>12294.384000000002</v>
          </cell>
          <cell r="S400">
            <v>15497.064000000002</v>
          </cell>
          <cell r="T400">
            <v>50265.197</v>
          </cell>
        </row>
        <row r="401">
          <cell r="A401">
            <v>2</v>
          </cell>
          <cell r="B401">
            <v>901</v>
          </cell>
          <cell r="C401" t="str">
            <v>More developed regions (*)</v>
          </cell>
          <cell r="K401" t="str">
            <v>females</v>
          </cell>
          <cell r="L401" t="str">
            <v>1995-2000</v>
          </cell>
          <cell r="M401">
            <v>29131.33</v>
          </cell>
          <cell r="N401">
            <v>332.116</v>
          </cell>
          <cell r="O401">
            <v>72.729</v>
          </cell>
          <cell r="P401">
            <v>275.211</v>
          </cell>
          <cell r="Q401">
            <v>788.2539999999999</v>
          </cell>
          <cell r="R401">
            <v>2201.5389999999998</v>
          </cell>
          <cell r="S401">
            <v>3761.468</v>
          </cell>
          <cell r="T401">
            <v>21700.013</v>
          </cell>
        </row>
        <row r="402">
          <cell r="A402">
            <v>3</v>
          </cell>
          <cell r="B402">
            <v>902</v>
          </cell>
          <cell r="C402" t="str">
            <v>Less developed regions (+)</v>
          </cell>
          <cell r="K402" t="str">
            <v>females</v>
          </cell>
          <cell r="L402" t="str">
            <v>1995-2000</v>
          </cell>
          <cell r="M402">
            <v>93648.508</v>
          </cell>
          <cell r="N402">
            <v>25259.171</v>
          </cell>
          <cell r="O402">
            <v>4628.5869999999995</v>
          </cell>
          <cell r="P402">
            <v>5889.291</v>
          </cell>
          <cell r="Q402">
            <v>7477.834000000001</v>
          </cell>
          <cell r="R402">
            <v>10092.845000000001</v>
          </cell>
          <cell r="S402">
            <v>11735.596000000001</v>
          </cell>
          <cell r="T402">
            <v>28565.184</v>
          </cell>
        </row>
        <row r="403">
          <cell r="A403">
            <v>5</v>
          </cell>
          <cell r="B403">
            <v>903</v>
          </cell>
          <cell r="C403" t="str">
            <v>Africa</v>
          </cell>
          <cell r="K403" t="str">
            <v>females</v>
          </cell>
          <cell r="L403" t="str">
            <v>1995-2000</v>
          </cell>
          <cell r="M403">
            <v>24820.958</v>
          </cell>
          <cell r="N403">
            <v>9323.716</v>
          </cell>
          <cell r="O403">
            <v>2084.094</v>
          </cell>
          <cell r="P403">
            <v>2319.373</v>
          </cell>
          <cell r="Q403">
            <v>3047.732</v>
          </cell>
          <cell r="R403">
            <v>2655.456</v>
          </cell>
          <cell r="S403">
            <v>1958.144</v>
          </cell>
          <cell r="T403">
            <v>3432.4429999999998</v>
          </cell>
        </row>
        <row r="404">
          <cell r="A404">
            <v>162</v>
          </cell>
          <cell r="B404">
            <v>904</v>
          </cell>
          <cell r="C404" t="str">
            <v>Latin America and the Caribbean</v>
          </cell>
          <cell r="K404" t="str">
            <v>females</v>
          </cell>
          <cell r="L404" t="str">
            <v>1995-2000</v>
          </cell>
          <cell r="M404">
            <v>7069.419</v>
          </cell>
          <cell r="N404">
            <v>1121.762</v>
          </cell>
          <cell r="O404">
            <v>149.529</v>
          </cell>
          <cell r="P404">
            <v>325.557</v>
          </cell>
          <cell r="Q404">
            <v>545.426</v>
          </cell>
          <cell r="R404">
            <v>891.0409999999999</v>
          </cell>
          <cell r="S404">
            <v>971.445</v>
          </cell>
          <cell r="T404">
            <v>3064.659</v>
          </cell>
        </row>
        <row r="405">
          <cell r="A405">
            <v>197</v>
          </cell>
          <cell r="B405">
            <v>905</v>
          </cell>
          <cell r="C405" t="str">
            <v>Northern America (12)</v>
          </cell>
          <cell r="K405" t="str">
            <v>females</v>
          </cell>
          <cell r="L405" t="str">
            <v>1995-2000</v>
          </cell>
          <cell r="M405">
            <v>6075.477</v>
          </cell>
          <cell r="N405">
            <v>78.491</v>
          </cell>
          <cell r="O405">
            <v>15.169</v>
          </cell>
          <cell r="P405">
            <v>65.737</v>
          </cell>
          <cell r="Q405">
            <v>193.965</v>
          </cell>
          <cell r="R405">
            <v>476.353</v>
          </cell>
          <cell r="S405">
            <v>685.785</v>
          </cell>
          <cell r="T405">
            <v>4559.977</v>
          </cell>
        </row>
        <row r="406">
          <cell r="A406">
            <v>65</v>
          </cell>
          <cell r="B406">
            <v>906</v>
          </cell>
          <cell r="C406" t="str">
            <v>Eastern Asia</v>
          </cell>
          <cell r="K406" t="str">
            <v>females</v>
          </cell>
          <cell r="L406" t="str">
            <v>1995-2000</v>
          </cell>
          <cell r="M406">
            <v>22538.361</v>
          </cell>
          <cell r="N406">
            <v>2677.276</v>
          </cell>
          <cell r="O406">
            <v>199.91</v>
          </cell>
          <cell r="P406">
            <v>594.558</v>
          </cell>
          <cell r="Q406">
            <v>1020.972</v>
          </cell>
          <cell r="R406">
            <v>2275.538</v>
          </cell>
          <cell r="S406">
            <v>3558.55</v>
          </cell>
          <cell r="T406">
            <v>12211.557</v>
          </cell>
        </row>
        <row r="407">
          <cell r="A407">
            <v>119</v>
          </cell>
          <cell r="B407">
            <v>908</v>
          </cell>
          <cell r="C407" t="str">
            <v>Europe</v>
          </cell>
          <cell r="K407" t="str">
            <v>females</v>
          </cell>
          <cell r="L407" t="str">
            <v>1995-2000</v>
          </cell>
          <cell r="M407">
            <v>20278.229</v>
          </cell>
          <cell r="N407">
            <v>232.601</v>
          </cell>
          <cell r="O407">
            <v>52.835</v>
          </cell>
          <cell r="P407">
            <v>187.418</v>
          </cell>
          <cell r="Q407">
            <v>541.899</v>
          </cell>
          <cell r="R407">
            <v>1527.52</v>
          </cell>
          <cell r="S407">
            <v>2774.301</v>
          </cell>
          <cell r="T407">
            <v>14961.654999999999</v>
          </cell>
        </row>
        <row r="408">
          <cell r="A408">
            <v>200</v>
          </cell>
          <cell r="B408">
            <v>909</v>
          </cell>
          <cell r="C408" t="str">
            <v>Oceania</v>
          </cell>
          <cell r="K408" t="str">
            <v>females</v>
          </cell>
          <cell r="L408" t="str">
            <v>1995-2000</v>
          </cell>
          <cell r="M408">
            <v>536.802</v>
          </cell>
          <cell r="N408">
            <v>40.412</v>
          </cell>
          <cell r="O408">
            <v>5.551</v>
          </cell>
          <cell r="P408">
            <v>16.219</v>
          </cell>
          <cell r="Q408">
            <v>23.654000000000003</v>
          </cell>
          <cell r="R408">
            <v>48.5</v>
          </cell>
          <cell r="S408">
            <v>59.697</v>
          </cell>
          <cell r="T408">
            <v>342.76899999999995</v>
          </cell>
        </row>
        <row r="409">
          <cell r="A409">
            <v>6</v>
          </cell>
          <cell r="B409">
            <v>910</v>
          </cell>
          <cell r="C409" t="str">
            <v>Eastern Africa (1)</v>
          </cell>
          <cell r="K409" t="str">
            <v>females</v>
          </cell>
          <cell r="L409" t="str">
            <v>1995-2000</v>
          </cell>
          <cell r="M409">
            <v>9925.762</v>
          </cell>
          <cell r="N409">
            <v>3786.261</v>
          </cell>
          <cell r="O409">
            <v>859.107</v>
          </cell>
          <cell r="P409">
            <v>1018.5010000000001</v>
          </cell>
          <cell r="Q409">
            <v>1474.475</v>
          </cell>
          <cell r="R409">
            <v>1121.839</v>
          </cell>
          <cell r="S409">
            <v>646.057</v>
          </cell>
          <cell r="T409">
            <v>1019.5219999999999</v>
          </cell>
        </row>
        <row r="410">
          <cell r="A410">
            <v>24</v>
          </cell>
          <cell r="B410">
            <v>911</v>
          </cell>
          <cell r="C410" t="str">
            <v>Middle Africa (3)</v>
          </cell>
          <cell r="K410" t="str">
            <v>females</v>
          </cell>
          <cell r="L410" t="str">
            <v>1995-2000</v>
          </cell>
          <cell r="M410">
            <v>3304.367</v>
          </cell>
          <cell r="N410">
            <v>1397.368</v>
          </cell>
          <cell r="O410">
            <v>300.541</v>
          </cell>
          <cell r="P410">
            <v>290.55</v>
          </cell>
          <cell r="Q410">
            <v>348.218</v>
          </cell>
          <cell r="R410">
            <v>310.423</v>
          </cell>
          <cell r="S410">
            <v>237.948</v>
          </cell>
          <cell r="T410">
            <v>419.31900000000013</v>
          </cell>
        </row>
        <row r="411">
          <cell r="A411">
            <v>33</v>
          </cell>
          <cell r="B411">
            <v>912</v>
          </cell>
          <cell r="C411" t="str">
            <v>Northern Africa</v>
          </cell>
          <cell r="K411" t="str">
            <v>females</v>
          </cell>
          <cell r="L411" t="str">
            <v>1995-2000</v>
          </cell>
          <cell r="M411">
            <v>2818.686</v>
          </cell>
          <cell r="N411">
            <v>752.276</v>
          </cell>
          <cell r="O411">
            <v>131.19</v>
          </cell>
          <cell r="P411">
            <v>179.439</v>
          </cell>
          <cell r="Q411">
            <v>210.702</v>
          </cell>
          <cell r="R411">
            <v>295.92199999999997</v>
          </cell>
          <cell r="S411">
            <v>385.54</v>
          </cell>
          <cell r="T411">
            <v>863.617</v>
          </cell>
        </row>
        <row r="412">
          <cell r="A412">
            <v>41</v>
          </cell>
          <cell r="B412">
            <v>913</v>
          </cell>
          <cell r="C412" t="str">
            <v>Southern Africa</v>
          </cell>
          <cell r="K412" t="str">
            <v>females</v>
          </cell>
          <cell r="L412" t="str">
            <v>1995-2000</v>
          </cell>
          <cell r="M412">
            <v>1275.771</v>
          </cell>
          <cell r="N412">
            <v>255.759</v>
          </cell>
          <cell r="O412">
            <v>36.41</v>
          </cell>
          <cell r="P412">
            <v>111.559</v>
          </cell>
          <cell r="Q412">
            <v>228.57100000000003</v>
          </cell>
          <cell r="R412">
            <v>230.29200000000003</v>
          </cell>
          <cell r="S412">
            <v>154.653</v>
          </cell>
          <cell r="T412">
            <v>258.527</v>
          </cell>
        </row>
        <row r="413">
          <cell r="A413">
            <v>47</v>
          </cell>
          <cell r="B413">
            <v>914</v>
          </cell>
          <cell r="C413" t="str">
            <v>Western Africa (4)</v>
          </cell>
          <cell r="K413" t="str">
            <v>females</v>
          </cell>
          <cell r="L413" t="str">
            <v>1995-2000</v>
          </cell>
          <cell r="M413">
            <v>7496.372</v>
          </cell>
          <cell r="N413">
            <v>3132.052</v>
          </cell>
          <cell r="O413">
            <v>756.846</v>
          </cell>
          <cell r="P413">
            <v>719.3240000000001</v>
          </cell>
          <cell r="Q413">
            <v>785.7660000000001</v>
          </cell>
          <cell r="R413">
            <v>696.98</v>
          </cell>
          <cell r="S413">
            <v>533.946</v>
          </cell>
          <cell r="T413">
            <v>871.458</v>
          </cell>
        </row>
        <row r="414">
          <cell r="A414">
            <v>163</v>
          </cell>
          <cell r="B414">
            <v>915</v>
          </cell>
          <cell r="C414" t="str">
            <v>Caribbean (10)</v>
          </cell>
          <cell r="K414" t="str">
            <v>females</v>
          </cell>
          <cell r="L414" t="str">
            <v>1995-2000</v>
          </cell>
          <cell r="M414">
            <v>659.054</v>
          </cell>
          <cell r="N414">
            <v>92.922</v>
          </cell>
          <cell r="O414">
            <v>20.063000000000002</v>
          </cell>
          <cell r="P414">
            <v>36.793</v>
          </cell>
          <cell r="Q414">
            <v>54.138</v>
          </cell>
          <cell r="R414">
            <v>79.167</v>
          </cell>
          <cell r="S414">
            <v>82.625</v>
          </cell>
          <cell r="T414">
            <v>293.346</v>
          </cell>
        </row>
        <row r="415">
          <cell r="A415">
            <v>175</v>
          </cell>
          <cell r="B415">
            <v>916</v>
          </cell>
          <cell r="C415" t="str">
            <v>Central America</v>
          </cell>
          <cell r="K415" t="str">
            <v>females</v>
          </cell>
          <cell r="L415" t="str">
            <v>1995-2000</v>
          </cell>
          <cell r="M415">
            <v>1498.755</v>
          </cell>
          <cell r="N415">
            <v>318.833</v>
          </cell>
          <cell r="O415">
            <v>37.866</v>
          </cell>
          <cell r="P415">
            <v>79</v>
          </cell>
          <cell r="Q415">
            <v>109.767</v>
          </cell>
          <cell r="R415">
            <v>174.865</v>
          </cell>
          <cell r="S415">
            <v>190.177</v>
          </cell>
          <cell r="T415">
            <v>588.247</v>
          </cell>
        </row>
        <row r="416">
          <cell r="A416">
            <v>88</v>
          </cell>
          <cell r="B416">
            <v>920</v>
          </cell>
          <cell r="C416" t="str">
            <v>South-eastern Asia</v>
          </cell>
          <cell r="K416" t="str">
            <v>females</v>
          </cell>
          <cell r="L416" t="str">
            <v>1995-2000</v>
          </cell>
          <cell r="M416">
            <v>8500.807</v>
          </cell>
          <cell r="N416">
            <v>1635.988</v>
          </cell>
          <cell r="O416">
            <v>292.39099999999996</v>
          </cell>
          <cell r="P416">
            <v>582.244</v>
          </cell>
          <cell r="Q416">
            <v>762.083</v>
          </cell>
          <cell r="R416">
            <v>1079.976</v>
          </cell>
          <cell r="S416">
            <v>1255.825</v>
          </cell>
          <cell r="T416">
            <v>2892.3</v>
          </cell>
        </row>
        <row r="417">
          <cell r="A417">
            <v>73</v>
          </cell>
          <cell r="B417">
            <v>921</v>
          </cell>
          <cell r="C417" t="str">
            <v>South-central Asia</v>
          </cell>
          <cell r="K417" t="str">
            <v>females</v>
          </cell>
          <cell r="L417" t="str">
            <v>1995-2000</v>
          </cell>
          <cell r="M417">
            <v>30293.71</v>
          </cell>
          <cell r="N417">
            <v>9737.94</v>
          </cell>
          <cell r="O417">
            <v>1832.215</v>
          </cell>
          <cell r="P417">
            <v>1947.672</v>
          </cell>
          <cell r="Q417">
            <v>1970.895</v>
          </cell>
          <cell r="R417">
            <v>3074.3509999999997</v>
          </cell>
          <cell r="S417">
            <v>3874.023</v>
          </cell>
          <cell r="T417">
            <v>7856.6140000000005</v>
          </cell>
        </row>
        <row r="418">
          <cell r="A418">
            <v>100</v>
          </cell>
          <cell r="B418">
            <v>922</v>
          </cell>
          <cell r="C418" t="str">
            <v>Western Asia</v>
          </cell>
          <cell r="K418" t="str">
            <v>females</v>
          </cell>
          <cell r="L418" t="str">
            <v>1995-2000</v>
          </cell>
          <cell r="M418">
            <v>2664.89</v>
          </cell>
          <cell r="N418">
            <v>741.482</v>
          </cell>
          <cell r="O418">
            <v>69.465</v>
          </cell>
          <cell r="P418">
            <v>125.68800000000002</v>
          </cell>
          <cell r="Q418">
            <v>159.63</v>
          </cell>
          <cell r="R418">
            <v>265.619</v>
          </cell>
          <cell r="S418">
            <v>358.603</v>
          </cell>
          <cell r="T418">
            <v>944.4029999999999</v>
          </cell>
        </row>
        <row r="419">
          <cell r="A419">
            <v>120</v>
          </cell>
          <cell r="B419">
            <v>923</v>
          </cell>
          <cell r="C419" t="str">
            <v>Eastern Europe</v>
          </cell>
          <cell r="K419" t="str">
            <v>females</v>
          </cell>
          <cell r="L419" t="str">
            <v>1995-2000</v>
          </cell>
          <cell r="M419">
            <v>9727.496</v>
          </cell>
          <cell r="N419">
            <v>139.7</v>
          </cell>
          <cell r="O419">
            <v>34.86</v>
          </cell>
          <cell r="P419">
            <v>115.985</v>
          </cell>
          <cell r="Q419">
            <v>340.765</v>
          </cell>
          <cell r="R419">
            <v>907.8</v>
          </cell>
          <cell r="S419">
            <v>1641.8229999999999</v>
          </cell>
          <cell r="T419">
            <v>6546.562999999999</v>
          </cell>
        </row>
        <row r="420">
          <cell r="A420">
            <v>131</v>
          </cell>
          <cell r="B420">
            <v>924</v>
          </cell>
          <cell r="C420" t="str">
            <v>Northern Europe (7)</v>
          </cell>
          <cell r="K420" t="str">
            <v>females</v>
          </cell>
          <cell r="L420" t="str">
            <v>1995-2000</v>
          </cell>
          <cell r="M420">
            <v>2553.035</v>
          </cell>
          <cell r="N420">
            <v>21.758</v>
          </cell>
          <cell r="O420">
            <v>4.009</v>
          </cell>
          <cell r="P420">
            <v>14.522</v>
          </cell>
          <cell r="Q420">
            <v>45.105</v>
          </cell>
          <cell r="R420">
            <v>162.466</v>
          </cell>
          <cell r="S420">
            <v>291.66</v>
          </cell>
          <cell r="T420">
            <v>2013.515</v>
          </cell>
        </row>
        <row r="421">
          <cell r="A421">
            <v>142</v>
          </cell>
          <cell r="B421">
            <v>925</v>
          </cell>
          <cell r="C421" t="str">
            <v>Southern Europe (8)</v>
          </cell>
          <cell r="K421" t="str">
            <v>females</v>
          </cell>
          <cell r="L421" t="str">
            <v>1995-2000</v>
          </cell>
          <cell r="M421">
            <v>3362.784</v>
          </cell>
          <cell r="N421">
            <v>40.413</v>
          </cell>
          <cell r="O421">
            <v>7.106</v>
          </cell>
          <cell r="P421">
            <v>26.382</v>
          </cell>
          <cell r="Q421">
            <v>61.37599999999999</v>
          </cell>
          <cell r="R421">
            <v>191.81</v>
          </cell>
          <cell r="S421">
            <v>392.385</v>
          </cell>
          <cell r="T421">
            <v>2643.3120000000004</v>
          </cell>
        </row>
        <row r="422">
          <cell r="A422">
            <v>154</v>
          </cell>
          <cell r="B422">
            <v>926</v>
          </cell>
          <cell r="C422" t="str">
            <v>Western Europe (9)</v>
          </cell>
          <cell r="K422" t="str">
            <v>females</v>
          </cell>
          <cell r="L422" t="str">
            <v>1995-2000</v>
          </cell>
          <cell r="M422">
            <v>4634.914</v>
          </cell>
          <cell r="N422">
            <v>30.73</v>
          </cell>
          <cell r="O422">
            <v>6.86</v>
          </cell>
          <cell r="P422">
            <v>30.529</v>
          </cell>
          <cell r="Q422">
            <v>94.65299999999999</v>
          </cell>
          <cell r="R422">
            <v>265.44399999999996</v>
          </cell>
          <cell r="S422">
            <v>448.433</v>
          </cell>
          <cell r="T422">
            <v>3758.2650000000003</v>
          </cell>
        </row>
        <row r="423">
          <cell r="A423">
            <v>201</v>
          </cell>
          <cell r="B423">
            <v>927</v>
          </cell>
          <cell r="C423" t="str">
            <v>Australia/New Zealand</v>
          </cell>
          <cell r="K423" t="str">
            <v>females</v>
          </cell>
          <cell r="L423" t="str">
            <v>1995-2000</v>
          </cell>
          <cell r="M423">
            <v>403.719</v>
          </cell>
          <cell r="N423">
            <v>4.864</v>
          </cell>
          <cell r="O423">
            <v>1.024</v>
          </cell>
          <cell r="P423">
            <v>4.238</v>
          </cell>
          <cell r="Q423">
            <v>9.734</v>
          </cell>
          <cell r="R423">
            <v>27.686999999999998</v>
          </cell>
          <cell r="S423">
            <v>40.379000000000005</v>
          </cell>
          <cell r="T423">
            <v>315.79300000000006</v>
          </cell>
        </row>
        <row r="424">
          <cell r="A424">
            <v>204</v>
          </cell>
          <cell r="B424">
            <v>928</v>
          </cell>
          <cell r="C424" t="str">
            <v>Melanesia</v>
          </cell>
          <cell r="K424" t="str">
            <v>females</v>
          </cell>
          <cell r="L424" t="str">
            <v>1995-2000</v>
          </cell>
          <cell r="M424">
            <v>121.021</v>
          </cell>
          <cell r="N424">
            <v>33.222</v>
          </cell>
          <cell r="O424">
            <v>4.243</v>
          </cell>
          <cell r="P424">
            <v>11.293</v>
          </cell>
          <cell r="Q424">
            <v>13.027000000000001</v>
          </cell>
          <cell r="R424">
            <v>19.243</v>
          </cell>
          <cell r="S424">
            <v>17.418</v>
          </cell>
          <cell r="T424">
            <v>22.575</v>
          </cell>
        </row>
        <row r="425">
          <cell r="A425">
            <v>184</v>
          </cell>
          <cell r="B425">
            <v>931</v>
          </cell>
          <cell r="C425" t="str">
            <v>South America (11)</v>
          </cell>
          <cell r="K425" t="str">
            <v>females</v>
          </cell>
          <cell r="L425" t="str">
            <v>1995-2000</v>
          </cell>
          <cell r="M425">
            <v>4911.61</v>
          </cell>
          <cell r="N425">
            <v>710.007</v>
          </cell>
          <cell r="O425">
            <v>91.6</v>
          </cell>
          <cell r="P425">
            <v>209.76399999999998</v>
          </cell>
          <cell r="Q425">
            <v>381.521</v>
          </cell>
          <cell r="R425">
            <v>637.009</v>
          </cell>
          <cell r="S425">
            <v>698.643</v>
          </cell>
          <cell r="T425">
            <v>2183.066</v>
          </cell>
        </row>
        <row r="426">
          <cell r="A426">
            <v>64</v>
          </cell>
          <cell r="B426">
            <v>935</v>
          </cell>
          <cell r="C426" t="str">
            <v>Asia</v>
          </cell>
          <cell r="K426" t="str">
            <v>females</v>
          </cell>
          <cell r="L426" t="str">
            <v>1995-2000</v>
          </cell>
          <cell r="M426">
            <v>63997.768</v>
          </cell>
          <cell r="N426">
            <v>14792.686</v>
          </cell>
          <cell r="O426">
            <v>2393.9809999999998</v>
          </cell>
          <cell r="P426">
            <v>3250.162</v>
          </cell>
          <cell r="Q426">
            <v>3913.58</v>
          </cell>
          <cell r="R426">
            <v>6695.484</v>
          </cell>
          <cell r="S426">
            <v>9047.001</v>
          </cell>
          <cell r="T426">
            <v>23904.874</v>
          </cell>
        </row>
        <row r="427">
          <cell r="A427">
            <v>4</v>
          </cell>
          <cell r="B427">
            <v>941</v>
          </cell>
          <cell r="C427" t="str">
            <v>Least developed countries (#)</v>
          </cell>
          <cell r="K427" t="str">
            <v>females</v>
          </cell>
          <cell r="L427" t="str">
            <v>1995-2000</v>
          </cell>
          <cell r="M427">
            <v>21439.967</v>
          </cell>
          <cell r="N427">
            <v>8706.341</v>
          </cell>
          <cell r="O427">
            <v>1722.158</v>
          </cell>
          <cell r="P427">
            <v>2043.2959999999998</v>
          </cell>
          <cell r="Q427">
            <v>2414.433</v>
          </cell>
          <cell r="R427">
            <v>2144.057</v>
          </cell>
          <cell r="S427">
            <v>1646.2440000000001</v>
          </cell>
          <cell r="T427">
            <v>2763.438</v>
          </cell>
        </row>
        <row r="428">
          <cell r="A428">
            <v>210</v>
          </cell>
          <cell r="B428">
            <v>954</v>
          </cell>
          <cell r="C428" t="str">
            <v>Micronesia (14)</v>
          </cell>
          <cell r="K428" t="str">
            <v>females</v>
          </cell>
          <cell r="L428" t="str">
            <v>1995-2000</v>
          </cell>
          <cell r="M428">
            <v>5.846</v>
          </cell>
          <cell r="N428">
            <v>1.534</v>
          </cell>
          <cell r="O428">
            <v>0.194</v>
          </cell>
          <cell r="P428">
            <v>0.4660000000000001</v>
          </cell>
          <cell r="Q428">
            <v>0.505</v>
          </cell>
          <cell r="R428">
            <v>0.664</v>
          </cell>
          <cell r="S428">
            <v>0.726</v>
          </cell>
          <cell r="T428">
            <v>1.7570000000000001</v>
          </cell>
        </row>
        <row r="429">
          <cell r="A429">
            <v>212</v>
          </cell>
          <cell r="B429">
            <v>957</v>
          </cell>
          <cell r="C429" t="str">
            <v>Polynesia (15)</v>
          </cell>
          <cell r="K429" t="str">
            <v>females</v>
          </cell>
          <cell r="L429" t="str">
            <v>1995-2000</v>
          </cell>
          <cell r="M429">
            <v>6.216</v>
          </cell>
          <cell r="N429">
            <v>0.792</v>
          </cell>
          <cell r="O429">
            <v>0.09</v>
          </cell>
          <cell r="P429">
            <v>0.222</v>
          </cell>
          <cell r="Q429">
            <v>0.388</v>
          </cell>
          <cell r="R429">
            <v>0.906</v>
          </cell>
          <cell r="S429">
            <v>1.174</v>
          </cell>
          <cell r="T429">
            <v>2.6439999999999997</v>
          </cell>
        </row>
        <row r="430">
          <cell r="A430">
            <v>74</v>
          </cell>
          <cell r="B430">
            <v>4</v>
          </cell>
          <cell r="C430" t="str">
            <v>Afghanistan</v>
          </cell>
          <cell r="D430">
            <v>0</v>
          </cell>
          <cell r="E430">
            <v>3</v>
          </cell>
          <cell r="F430" t="str">
            <v>Emro</v>
          </cell>
          <cell r="G430">
            <v>8</v>
          </cell>
          <cell r="H430" t="str">
            <v>mec</v>
          </cell>
          <cell r="I430">
            <v>1</v>
          </cell>
          <cell r="J430" t="str">
            <v>low and middle</v>
          </cell>
          <cell r="K430" t="str">
            <v>males</v>
          </cell>
          <cell r="L430" t="str">
            <v>1995-2000</v>
          </cell>
          <cell r="M430">
            <v>1130.241</v>
          </cell>
          <cell r="N430">
            <v>677.225</v>
          </cell>
          <cell r="O430">
            <v>54.83</v>
          </cell>
          <cell r="P430">
            <v>82.22399999999999</v>
          </cell>
          <cell r="Q430">
            <v>70.18900000000001</v>
          </cell>
          <cell r="R430">
            <v>85.755</v>
          </cell>
          <cell r="S430">
            <v>72.146</v>
          </cell>
          <cell r="T430">
            <v>87.872</v>
          </cell>
        </row>
        <row r="431">
          <cell r="A431">
            <v>143</v>
          </cell>
          <cell r="B431">
            <v>8</v>
          </cell>
          <cell r="C431" t="str">
            <v>Albania</v>
          </cell>
          <cell r="D431">
            <v>0</v>
          </cell>
          <cell r="E431">
            <v>4</v>
          </cell>
          <cell r="F431" t="str">
            <v>Euro</v>
          </cell>
          <cell r="G431">
            <v>2</v>
          </cell>
          <cell r="H431" t="str">
            <v>fse</v>
          </cell>
          <cell r="I431">
            <v>1</v>
          </cell>
          <cell r="J431" t="str">
            <v>low and middle</v>
          </cell>
          <cell r="K431" t="str">
            <v>males</v>
          </cell>
          <cell r="L431" t="str">
            <v>1995-2000</v>
          </cell>
          <cell r="M431">
            <v>49.06</v>
          </cell>
          <cell r="N431">
            <v>7.583</v>
          </cell>
          <cell r="O431">
            <v>1.116</v>
          </cell>
          <cell r="P431">
            <v>2.004</v>
          </cell>
          <cell r="Q431">
            <v>2.403</v>
          </cell>
          <cell r="R431">
            <v>6.027</v>
          </cell>
          <cell r="S431">
            <v>9.791</v>
          </cell>
          <cell r="T431">
            <v>20.136</v>
          </cell>
        </row>
        <row r="432">
          <cell r="A432">
            <v>34</v>
          </cell>
          <cell r="B432">
            <v>12</v>
          </cell>
          <cell r="C432" t="str">
            <v>Algeria</v>
          </cell>
          <cell r="D432">
            <v>0</v>
          </cell>
          <cell r="E432">
            <v>1</v>
          </cell>
          <cell r="F432" t="str">
            <v>Afro</v>
          </cell>
          <cell r="G432">
            <v>8</v>
          </cell>
          <cell r="H432" t="str">
            <v>mec</v>
          </cell>
          <cell r="I432">
            <v>1</v>
          </cell>
          <cell r="J432" t="str">
            <v>low and middle</v>
          </cell>
          <cell r="K432" t="str">
            <v>males</v>
          </cell>
          <cell r="L432" t="str">
            <v>1995-2000</v>
          </cell>
          <cell r="M432">
            <v>447.141</v>
          </cell>
          <cell r="N432">
            <v>126.363</v>
          </cell>
          <cell r="O432">
            <v>18.495</v>
          </cell>
          <cell r="P432">
            <v>28.945</v>
          </cell>
          <cell r="Q432">
            <v>28.773000000000003</v>
          </cell>
          <cell r="R432">
            <v>40.772</v>
          </cell>
          <cell r="S432">
            <v>61.683</v>
          </cell>
          <cell r="T432">
            <v>142.11</v>
          </cell>
        </row>
        <row r="433">
          <cell r="A433">
            <v>25</v>
          </cell>
          <cell r="B433">
            <v>24</v>
          </cell>
          <cell r="C433" t="str">
            <v>Angola</v>
          </cell>
          <cell r="D433">
            <v>0</v>
          </cell>
          <cell r="E433">
            <v>1</v>
          </cell>
          <cell r="F433" t="str">
            <v>Afro</v>
          </cell>
          <cell r="G433">
            <v>6</v>
          </cell>
          <cell r="H433" t="str">
            <v>ssa</v>
          </cell>
          <cell r="I433">
            <v>1</v>
          </cell>
          <cell r="J433" t="str">
            <v>low and middle</v>
          </cell>
          <cell r="K433" t="str">
            <v>males</v>
          </cell>
          <cell r="L433" t="str">
            <v>1995-2000</v>
          </cell>
          <cell r="M433">
            <v>583.795</v>
          </cell>
          <cell r="N433">
            <v>321.183</v>
          </cell>
          <cell r="O433">
            <v>52.555</v>
          </cell>
          <cell r="P433">
            <v>50.717</v>
          </cell>
          <cell r="Q433">
            <v>40.269</v>
          </cell>
          <cell r="R433">
            <v>41.537</v>
          </cell>
          <cell r="S433">
            <v>33.137</v>
          </cell>
          <cell r="T433">
            <v>44.397</v>
          </cell>
        </row>
        <row r="434">
          <cell r="A434">
            <v>102</v>
          </cell>
          <cell r="B434">
            <v>31</v>
          </cell>
          <cell r="C434" t="str">
            <v>Azerbaijan</v>
          </cell>
          <cell r="D434">
            <v>0</v>
          </cell>
          <cell r="E434">
            <v>4</v>
          </cell>
          <cell r="F434" t="str">
            <v>Euro</v>
          </cell>
          <cell r="G434">
            <v>8</v>
          </cell>
          <cell r="H434" t="str">
            <v>mec</v>
          </cell>
          <cell r="I434">
            <v>1</v>
          </cell>
          <cell r="J434" t="str">
            <v>low and middle</v>
          </cell>
          <cell r="K434" t="str">
            <v>males</v>
          </cell>
          <cell r="L434" t="str">
            <v>1995-2000</v>
          </cell>
          <cell r="M434">
            <v>140.941</v>
          </cell>
          <cell r="N434">
            <v>18.69</v>
          </cell>
          <cell r="O434">
            <v>3.0490000000000004</v>
          </cell>
          <cell r="P434">
            <v>7.1080000000000005</v>
          </cell>
          <cell r="Q434">
            <v>15.745999999999999</v>
          </cell>
          <cell r="R434">
            <v>23.526</v>
          </cell>
          <cell r="S434">
            <v>35.056</v>
          </cell>
          <cell r="T434">
            <v>37.766000000000005</v>
          </cell>
        </row>
        <row r="435">
          <cell r="A435">
            <v>185</v>
          </cell>
          <cell r="B435">
            <v>32</v>
          </cell>
          <cell r="C435" t="str">
            <v>Argentina</v>
          </cell>
          <cell r="D435">
            <v>0</v>
          </cell>
          <cell r="E435">
            <v>2</v>
          </cell>
          <cell r="F435" t="str">
            <v>Amro</v>
          </cell>
          <cell r="G435">
            <v>7</v>
          </cell>
          <cell r="H435" t="str">
            <v>lac</v>
          </cell>
          <cell r="I435">
            <v>1</v>
          </cell>
          <cell r="J435" t="str">
            <v>low and middle</v>
          </cell>
          <cell r="K435" t="str">
            <v>males</v>
          </cell>
          <cell r="L435" t="str">
            <v>1995-2000</v>
          </cell>
          <cell r="M435">
            <v>769.081</v>
          </cell>
          <cell r="N435">
            <v>51.889</v>
          </cell>
          <cell r="O435">
            <v>6.297</v>
          </cell>
          <cell r="P435">
            <v>24.805</v>
          </cell>
          <cell r="Q435">
            <v>41.822</v>
          </cell>
          <cell r="R435">
            <v>119.974</v>
          </cell>
          <cell r="S435">
            <v>152.34199999999998</v>
          </cell>
          <cell r="T435">
            <v>371.95199999999994</v>
          </cell>
        </row>
        <row r="436">
          <cell r="A436">
            <v>202</v>
          </cell>
          <cell r="B436">
            <v>36</v>
          </cell>
          <cell r="C436" t="str">
            <v>Australia (13)</v>
          </cell>
          <cell r="D436">
            <v>0</v>
          </cell>
          <cell r="E436">
            <v>6</v>
          </cell>
          <cell r="F436" t="str">
            <v>Wpro</v>
          </cell>
          <cell r="G436">
            <v>1</v>
          </cell>
          <cell r="H436" t="str">
            <v>eme</v>
          </cell>
          <cell r="I436">
            <v>4</v>
          </cell>
          <cell r="J436" t="str">
            <v>high</v>
          </cell>
          <cell r="K436" t="str">
            <v>males</v>
          </cell>
          <cell r="L436" t="str">
            <v>1995-2000</v>
          </cell>
          <cell r="M436">
            <v>365.093</v>
          </cell>
          <cell r="N436">
            <v>5.075</v>
          </cell>
          <cell r="O436">
            <v>1.306</v>
          </cell>
          <cell r="P436">
            <v>9.536999999999999</v>
          </cell>
          <cell r="Q436">
            <v>16.11</v>
          </cell>
          <cell r="R436">
            <v>38.083</v>
          </cell>
          <cell r="S436">
            <v>60.938</v>
          </cell>
          <cell r="T436">
            <v>234.044</v>
          </cell>
        </row>
        <row r="437">
          <cell r="A437">
            <v>155</v>
          </cell>
          <cell r="B437">
            <v>40</v>
          </cell>
          <cell r="C437" t="str">
            <v>Austria</v>
          </cell>
          <cell r="D437">
            <v>0</v>
          </cell>
          <cell r="E437">
            <v>4</v>
          </cell>
          <cell r="F437" t="str">
            <v>Euro</v>
          </cell>
          <cell r="G437">
            <v>1</v>
          </cell>
          <cell r="H437" t="str">
            <v>eme</v>
          </cell>
          <cell r="I437">
            <v>4</v>
          </cell>
          <cell r="J437" t="str">
            <v>high</v>
          </cell>
          <cell r="K437" t="str">
            <v>males</v>
          </cell>
          <cell r="L437" t="str">
            <v>1995-2000</v>
          </cell>
          <cell r="M437">
            <v>190.531</v>
          </cell>
          <cell r="N437">
            <v>1.908</v>
          </cell>
          <cell r="O437">
            <v>0.517</v>
          </cell>
          <cell r="P437">
            <v>4.4510000000000005</v>
          </cell>
          <cell r="Q437">
            <v>9.005</v>
          </cell>
          <cell r="R437">
            <v>24.866</v>
          </cell>
          <cell r="S437">
            <v>36.443</v>
          </cell>
          <cell r="T437">
            <v>113.34100000000001</v>
          </cell>
        </row>
        <row r="438">
          <cell r="A438">
            <v>164</v>
          </cell>
          <cell r="B438">
            <v>44</v>
          </cell>
          <cell r="C438" t="str">
            <v>Bahamas</v>
          </cell>
          <cell r="D438">
            <v>0</v>
          </cell>
          <cell r="E438">
            <v>2</v>
          </cell>
          <cell r="F438" t="str">
            <v>Amro</v>
          </cell>
          <cell r="G438">
            <v>7</v>
          </cell>
          <cell r="H438" t="str">
            <v>lac</v>
          </cell>
          <cell r="I438">
            <v>4</v>
          </cell>
          <cell r="J438" t="str">
            <v>high</v>
          </cell>
          <cell r="K438" t="str">
            <v>males</v>
          </cell>
          <cell r="L438" t="str">
            <v>1995-2000</v>
          </cell>
          <cell r="M438">
            <v>4.124</v>
          </cell>
          <cell r="N438">
            <v>0.35</v>
          </cell>
          <cell r="O438">
            <v>0.051000000000000004</v>
          </cell>
          <cell r="P438">
            <v>0.28800000000000003</v>
          </cell>
          <cell r="Q438">
            <v>0.577</v>
          </cell>
          <cell r="R438">
            <v>0.802</v>
          </cell>
          <cell r="S438">
            <v>0.7030000000000001</v>
          </cell>
          <cell r="T438">
            <v>1.353</v>
          </cell>
        </row>
        <row r="439">
          <cell r="A439">
            <v>103</v>
          </cell>
          <cell r="B439">
            <v>48</v>
          </cell>
          <cell r="C439" t="str">
            <v>Bahrain</v>
          </cell>
          <cell r="D439">
            <v>0</v>
          </cell>
          <cell r="E439">
            <v>3</v>
          </cell>
          <cell r="F439" t="str">
            <v>Emro</v>
          </cell>
          <cell r="G439">
            <v>8</v>
          </cell>
          <cell r="H439" t="str">
            <v>mec</v>
          </cell>
          <cell r="I439">
            <v>1</v>
          </cell>
          <cell r="J439" t="str">
            <v>low and middle</v>
          </cell>
          <cell r="K439" t="str">
            <v>males</v>
          </cell>
          <cell r="L439" t="str">
            <v>1995-2000</v>
          </cell>
          <cell r="M439">
            <v>6.823</v>
          </cell>
          <cell r="N439">
            <v>0.837</v>
          </cell>
          <cell r="O439">
            <v>0.112</v>
          </cell>
          <cell r="P439">
            <v>0.333</v>
          </cell>
          <cell r="Q439">
            <v>0.964</v>
          </cell>
          <cell r="R439">
            <v>1.53</v>
          </cell>
          <cell r="S439">
            <v>1.149</v>
          </cell>
          <cell r="T439">
            <v>1.8980000000000001</v>
          </cell>
        </row>
        <row r="440">
          <cell r="A440">
            <v>75</v>
          </cell>
          <cell r="B440">
            <v>50</v>
          </cell>
          <cell r="C440" t="str">
            <v>Bangladesh</v>
          </cell>
          <cell r="D440">
            <v>0</v>
          </cell>
          <cell r="E440">
            <v>5</v>
          </cell>
          <cell r="F440" t="str">
            <v>Searo</v>
          </cell>
          <cell r="G440">
            <v>5</v>
          </cell>
          <cell r="H440" t="str">
            <v>oai</v>
          </cell>
          <cell r="I440">
            <v>1</v>
          </cell>
          <cell r="J440" t="str">
            <v>low and middle</v>
          </cell>
          <cell r="K440" t="str">
            <v>males</v>
          </cell>
          <cell r="L440" t="str">
            <v>1995-2000</v>
          </cell>
          <cell r="M440">
            <v>3030.839</v>
          </cell>
          <cell r="N440">
            <v>924.26</v>
          </cell>
          <cell r="O440">
            <v>142.69</v>
          </cell>
          <cell r="P440">
            <v>314.394</v>
          </cell>
          <cell r="Q440">
            <v>287.808</v>
          </cell>
          <cell r="R440">
            <v>419.15200000000004</v>
          </cell>
          <cell r="S440">
            <v>365.754</v>
          </cell>
          <cell r="T440">
            <v>576.781</v>
          </cell>
        </row>
        <row r="441">
          <cell r="A441">
            <v>101</v>
          </cell>
          <cell r="B441">
            <v>51</v>
          </cell>
          <cell r="C441" t="str">
            <v>Armenia</v>
          </cell>
          <cell r="D441">
            <v>0</v>
          </cell>
          <cell r="E441">
            <v>4</v>
          </cell>
          <cell r="F441" t="str">
            <v>Euro</v>
          </cell>
          <cell r="G441">
            <v>8</v>
          </cell>
          <cell r="H441" t="str">
            <v>mec</v>
          </cell>
          <cell r="I441">
            <v>1</v>
          </cell>
          <cell r="J441" t="str">
            <v>low and middle</v>
          </cell>
          <cell r="K441" t="str">
            <v>males</v>
          </cell>
          <cell r="L441" t="str">
            <v>1995-2000</v>
          </cell>
          <cell r="M441">
            <v>71.785</v>
          </cell>
          <cell r="N441">
            <v>4.339</v>
          </cell>
          <cell r="O441">
            <v>0.868</v>
          </cell>
          <cell r="P441">
            <v>2.811</v>
          </cell>
          <cell r="Q441">
            <v>7.296</v>
          </cell>
          <cell r="R441">
            <v>11.94</v>
          </cell>
          <cell r="S441">
            <v>19.66</v>
          </cell>
          <cell r="T441">
            <v>24.871</v>
          </cell>
        </row>
        <row r="442">
          <cell r="A442">
            <v>165</v>
          </cell>
          <cell r="B442">
            <v>52</v>
          </cell>
          <cell r="C442" t="str">
            <v>Barbados</v>
          </cell>
          <cell r="D442">
            <v>0</v>
          </cell>
          <cell r="E442">
            <v>2</v>
          </cell>
          <cell r="F442" t="str">
            <v>Amro</v>
          </cell>
          <cell r="G442">
            <v>7</v>
          </cell>
          <cell r="H442" t="str">
            <v>lac</v>
          </cell>
          <cell r="I442">
            <v>1</v>
          </cell>
          <cell r="J442" t="str">
            <v>low and middle</v>
          </cell>
          <cell r="K442" t="str">
            <v>males</v>
          </cell>
          <cell r="L442" t="str">
            <v>1995-2000</v>
          </cell>
          <cell r="M442">
            <v>5.151</v>
          </cell>
          <cell r="N442">
            <v>0.125</v>
          </cell>
          <cell r="O442">
            <v>0.025</v>
          </cell>
          <cell r="P442">
            <v>0.10200000000000001</v>
          </cell>
          <cell r="Q442">
            <v>0.216</v>
          </cell>
          <cell r="R442">
            <v>0.524</v>
          </cell>
          <cell r="S442">
            <v>0.706</v>
          </cell>
          <cell r="T442">
            <v>3.453</v>
          </cell>
        </row>
        <row r="443">
          <cell r="A443">
            <v>156</v>
          </cell>
          <cell r="B443">
            <v>56</v>
          </cell>
          <cell r="C443" t="str">
            <v>Belgium</v>
          </cell>
          <cell r="D443">
            <v>0</v>
          </cell>
          <cell r="E443">
            <v>4</v>
          </cell>
          <cell r="F443" t="str">
            <v>Euro</v>
          </cell>
          <cell r="G443">
            <v>1</v>
          </cell>
          <cell r="H443" t="str">
            <v>eme</v>
          </cell>
          <cell r="I443">
            <v>4</v>
          </cell>
          <cell r="J443" t="str">
            <v>high</v>
          </cell>
          <cell r="K443" t="str">
            <v>males</v>
          </cell>
          <cell r="L443" t="str">
            <v>1995-2000</v>
          </cell>
          <cell r="M443">
            <v>272.987</v>
          </cell>
          <cell r="N443">
            <v>2.559</v>
          </cell>
          <cell r="O443">
            <v>0.5680000000000001</v>
          </cell>
          <cell r="P443">
            <v>4.2</v>
          </cell>
          <cell r="Q443">
            <v>8.626</v>
          </cell>
          <cell r="R443">
            <v>27.278</v>
          </cell>
          <cell r="S443">
            <v>53.495</v>
          </cell>
          <cell r="T443">
            <v>176.261</v>
          </cell>
        </row>
        <row r="444">
          <cell r="A444">
            <v>76</v>
          </cell>
          <cell r="B444">
            <v>64</v>
          </cell>
          <cell r="C444" t="str">
            <v>Bhutan</v>
          </cell>
          <cell r="D444">
            <v>0</v>
          </cell>
          <cell r="E444">
            <v>5</v>
          </cell>
          <cell r="F444" t="str">
            <v>Searo</v>
          </cell>
          <cell r="G444">
            <v>5</v>
          </cell>
          <cell r="H444" t="str">
            <v>oai</v>
          </cell>
          <cell r="I444">
            <v>1</v>
          </cell>
          <cell r="J444" t="str">
            <v>low and middle</v>
          </cell>
          <cell r="K444" t="str">
            <v>males</v>
          </cell>
          <cell r="L444" t="str">
            <v>1995-2000</v>
          </cell>
          <cell r="M444">
            <v>50.798</v>
          </cell>
          <cell r="N444">
            <v>19.083</v>
          </cell>
          <cell r="O444">
            <v>3.36</v>
          </cell>
          <cell r="P444">
            <v>4.777</v>
          </cell>
          <cell r="Q444">
            <v>4.282</v>
          </cell>
          <cell r="R444">
            <v>5.26</v>
          </cell>
          <cell r="S444">
            <v>5.117</v>
          </cell>
          <cell r="T444">
            <v>8.918999999999999</v>
          </cell>
        </row>
        <row r="445">
          <cell r="A445">
            <v>186</v>
          </cell>
          <cell r="B445">
            <v>68</v>
          </cell>
          <cell r="C445" t="str">
            <v>Bolivia</v>
          </cell>
          <cell r="D445">
            <v>0</v>
          </cell>
          <cell r="E445">
            <v>2</v>
          </cell>
          <cell r="F445" t="str">
            <v>Amro</v>
          </cell>
          <cell r="G445">
            <v>7</v>
          </cell>
          <cell r="H445" t="str">
            <v>lac</v>
          </cell>
          <cell r="I445">
            <v>1</v>
          </cell>
          <cell r="J445" t="str">
            <v>low and middle</v>
          </cell>
          <cell r="K445" t="str">
            <v>males</v>
          </cell>
          <cell r="L445" t="str">
            <v>1995-2000</v>
          </cell>
          <cell r="M445">
            <v>187.935</v>
          </cell>
          <cell r="N445">
            <v>62.96</v>
          </cell>
          <cell r="O445">
            <v>11.531</v>
          </cell>
          <cell r="P445">
            <v>17.565</v>
          </cell>
          <cell r="Q445">
            <v>16.675</v>
          </cell>
          <cell r="R445">
            <v>21.653</v>
          </cell>
          <cell r="S445">
            <v>21.591</v>
          </cell>
          <cell r="T445">
            <v>35.96</v>
          </cell>
        </row>
        <row r="446">
          <cell r="A446">
            <v>144</v>
          </cell>
          <cell r="B446">
            <v>70</v>
          </cell>
          <cell r="C446" t="str">
            <v>Bosnia and Herzegovina</v>
          </cell>
          <cell r="D446">
            <v>0</v>
          </cell>
          <cell r="E446">
            <v>4</v>
          </cell>
          <cell r="F446" t="str">
            <v>Euro</v>
          </cell>
          <cell r="G446">
            <v>2</v>
          </cell>
          <cell r="H446" t="str">
            <v>fse</v>
          </cell>
          <cell r="I446">
            <v>1</v>
          </cell>
          <cell r="J446" t="str">
            <v>low and middle</v>
          </cell>
          <cell r="K446" t="str">
            <v>males</v>
          </cell>
          <cell r="L446" t="str">
            <v>1995-2000</v>
          </cell>
          <cell r="M446">
            <v>71.712</v>
          </cell>
          <cell r="N446">
            <v>2.058</v>
          </cell>
          <cell r="O446">
            <v>0.455</v>
          </cell>
          <cell r="P446">
            <v>2.115</v>
          </cell>
          <cell r="Q446">
            <v>5.477</v>
          </cell>
          <cell r="R446">
            <v>13.039000000000001</v>
          </cell>
          <cell r="S446">
            <v>20.56</v>
          </cell>
          <cell r="T446">
            <v>28.008</v>
          </cell>
        </row>
        <row r="447">
          <cell r="A447">
            <v>42</v>
          </cell>
          <cell r="B447">
            <v>72</v>
          </cell>
          <cell r="C447" t="str">
            <v>Botswana</v>
          </cell>
          <cell r="D447">
            <v>0</v>
          </cell>
          <cell r="E447">
            <v>1</v>
          </cell>
          <cell r="F447" t="str">
            <v>Afro</v>
          </cell>
          <cell r="G447">
            <v>6</v>
          </cell>
          <cell r="H447" t="str">
            <v>ssa</v>
          </cell>
          <cell r="I447">
            <v>1</v>
          </cell>
          <cell r="J447" t="str">
            <v>low and middle</v>
          </cell>
          <cell r="K447" t="str">
            <v>males</v>
          </cell>
          <cell r="L447" t="str">
            <v>1995-2000</v>
          </cell>
          <cell r="M447">
            <v>56.427</v>
          </cell>
          <cell r="N447">
            <v>14.73</v>
          </cell>
          <cell r="O447">
            <v>2.567</v>
          </cell>
          <cell r="P447">
            <v>6.207</v>
          </cell>
          <cell r="Q447">
            <v>13.762999999999998</v>
          </cell>
          <cell r="R447">
            <v>11.045</v>
          </cell>
          <cell r="S447">
            <v>3.963</v>
          </cell>
          <cell r="T447">
            <v>4.151999999999999</v>
          </cell>
        </row>
        <row r="448">
          <cell r="A448">
            <v>187</v>
          </cell>
          <cell r="B448">
            <v>76</v>
          </cell>
          <cell r="C448" t="str">
            <v>Brazil</v>
          </cell>
          <cell r="D448">
            <v>0</v>
          </cell>
          <cell r="E448">
            <v>2</v>
          </cell>
          <cell r="F448" t="str">
            <v>Amro</v>
          </cell>
          <cell r="G448">
            <v>7</v>
          </cell>
          <cell r="H448" t="str">
            <v>lac</v>
          </cell>
          <cell r="I448">
            <v>1</v>
          </cell>
          <cell r="J448" t="str">
            <v>low and middle</v>
          </cell>
          <cell r="K448" t="str">
            <v>males</v>
          </cell>
          <cell r="L448" t="str">
            <v>1995-2000</v>
          </cell>
          <cell r="M448">
            <v>3466.399</v>
          </cell>
          <cell r="N448">
            <v>472.456</v>
          </cell>
          <cell r="O448">
            <v>73.903</v>
          </cell>
          <cell r="P448">
            <v>316.988</v>
          </cell>
          <cell r="Q448">
            <v>513.1120000000001</v>
          </cell>
          <cell r="R448">
            <v>643.118</v>
          </cell>
          <cell r="S448">
            <v>520.872</v>
          </cell>
          <cell r="T448">
            <v>925.95</v>
          </cell>
        </row>
        <row r="449">
          <cell r="A449">
            <v>176</v>
          </cell>
          <cell r="B449">
            <v>84</v>
          </cell>
          <cell r="C449" t="str">
            <v>Belize</v>
          </cell>
          <cell r="D449">
            <v>0</v>
          </cell>
          <cell r="E449">
            <v>2</v>
          </cell>
          <cell r="F449" t="str">
            <v>Amro</v>
          </cell>
          <cell r="G449">
            <v>7</v>
          </cell>
          <cell r="H449" t="str">
            <v>lac</v>
          </cell>
          <cell r="I449">
            <v>1</v>
          </cell>
          <cell r="J449" t="str">
            <v>low and middle</v>
          </cell>
          <cell r="K449" t="str">
            <v>males</v>
          </cell>
          <cell r="L449" t="str">
            <v>1995-2000</v>
          </cell>
          <cell r="M449">
            <v>2.542</v>
          </cell>
          <cell r="N449">
            <v>0.666</v>
          </cell>
          <cell r="O449">
            <v>0.064</v>
          </cell>
          <cell r="P449">
            <v>0.126</v>
          </cell>
          <cell r="Q449">
            <v>0.14200000000000002</v>
          </cell>
          <cell r="R449">
            <v>0.211</v>
          </cell>
          <cell r="S449">
            <v>0.332</v>
          </cell>
          <cell r="T449">
            <v>1.001</v>
          </cell>
        </row>
        <row r="450">
          <cell r="A450">
            <v>208</v>
          </cell>
          <cell r="B450">
            <v>90</v>
          </cell>
          <cell r="C450" t="str">
            <v>Solomon Islands</v>
          </cell>
          <cell r="D450">
            <v>0</v>
          </cell>
          <cell r="E450">
            <v>6</v>
          </cell>
          <cell r="F450" t="str">
            <v>Wpro</v>
          </cell>
          <cell r="G450">
            <v>5</v>
          </cell>
          <cell r="H450" t="str">
            <v>oai</v>
          </cell>
          <cell r="I450">
            <v>1</v>
          </cell>
          <cell r="J450" t="str">
            <v>low and middle</v>
          </cell>
          <cell r="K450" t="str">
            <v>males</v>
          </cell>
          <cell r="L450" t="str">
            <v>1995-2000</v>
          </cell>
          <cell r="M450">
            <v>4.835</v>
          </cell>
          <cell r="N450">
            <v>1.204</v>
          </cell>
          <cell r="O450">
            <v>0.14100000000000001</v>
          </cell>
          <cell r="P450">
            <v>0.34</v>
          </cell>
          <cell r="Q450">
            <v>0.32</v>
          </cell>
          <cell r="R450">
            <v>0.67</v>
          </cell>
          <cell r="S450">
            <v>0.7769999999999999</v>
          </cell>
          <cell r="T450">
            <v>1.3829999999999998</v>
          </cell>
        </row>
        <row r="451">
          <cell r="A451">
            <v>89</v>
          </cell>
          <cell r="B451">
            <v>96</v>
          </cell>
          <cell r="C451" t="str">
            <v>Brunei Darussalam</v>
          </cell>
          <cell r="D451">
            <v>0</v>
          </cell>
          <cell r="E451">
            <v>6</v>
          </cell>
          <cell r="F451" t="str">
            <v>Wpro</v>
          </cell>
          <cell r="G451">
            <v>5</v>
          </cell>
          <cell r="H451" t="str">
            <v>oai</v>
          </cell>
          <cell r="I451">
            <v>4</v>
          </cell>
          <cell r="J451" t="str">
            <v>high</v>
          </cell>
          <cell r="K451" t="str">
            <v>males</v>
          </cell>
          <cell r="L451" t="str">
            <v>1995-2000</v>
          </cell>
          <cell r="M451">
            <v>2.928</v>
          </cell>
          <cell r="N451">
            <v>0.216</v>
          </cell>
          <cell r="O451">
            <v>0.067</v>
          </cell>
          <cell r="P451">
            <v>0.22699999999999998</v>
          </cell>
          <cell r="Q451">
            <v>0.278</v>
          </cell>
          <cell r="R451">
            <v>0.5469999999999999</v>
          </cell>
          <cell r="S451">
            <v>0.491</v>
          </cell>
          <cell r="T451">
            <v>1.1019999999999999</v>
          </cell>
        </row>
        <row r="452">
          <cell r="A452">
            <v>122</v>
          </cell>
          <cell r="B452">
            <v>100</v>
          </cell>
          <cell r="C452" t="str">
            <v>Bulgaria</v>
          </cell>
          <cell r="D452">
            <v>0</v>
          </cell>
          <cell r="E452">
            <v>4</v>
          </cell>
          <cell r="F452" t="str">
            <v>Euro</v>
          </cell>
          <cell r="G452">
            <v>2</v>
          </cell>
          <cell r="H452" t="str">
            <v>fse</v>
          </cell>
          <cell r="I452">
            <v>1</v>
          </cell>
          <cell r="J452" t="str">
            <v>low and middle</v>
          </cell>
          <cell r="K452" t="str">
            <v>males</v>
          </cell>
          <cell r="L452" t="str">
            <v>1995-2000</v>
          </cell>
          <cell r="M452">
            <v>304.246</v>
          </cell>
          <cell r="N452">
            <v>4.617</v>
          </cell>
          <cell r="O452">
            <v>1.396</v>
          </cell>
          <cell r="P452">
            <v>6.601999999999999</v>
          </cell>
          <cell r="Q452">
            <v>14.585</v>
          </cell>
          <cell r="R452">
            <v>46.317</v>
          </cell>
          <cell r="S452">
            <v>69.361</v>
          </cell>
          <cell r="T452">
            <v>161.368</v>
          </cell>
        </row>
        <row r="453">
          <cell r="A453">
            <v>95</v>
          </cell>
          <cell r="B453">
            <v>104</v>
          </cell>
          <cell r="C453" t="str">
            <v>Myanmar</v>
          </cell>
          <cell r="D453">
            <v>0</v>
          </cell>
          <cell r="E453">
            <v>5</v>
          </cell>
          <cell r="F453" t="str">
            <v>Searo</v>
          </cell>
          <cell r="G453">
            <v>5</v>
          </cell>
          <cell r="H453" t="str">
            <v>oai</v>
          </cell>
          <cell r="I453">
            <v>1</v>
          </cell>
          <cell r="J453" t="str">
            <v>low and middle</v>
          </cell>
          <cell r="K453" t="str">
            <v>males</v>
          </cell>
          <cell r="L453" t="str">
            <v>1995-2000</v>
          </cell>
          <cell r="M453">
            <v>1085.12</v>
          </cell>
          <cell r="N453">
            <v>293.824</v>
          </cell>
          <cell r="O453">
            <v>45.513999999999996</v>
          </cell>
          <cell r="P453">
            <v>63.426</v>
          </cell>
          <cell r="Q453">
            <v>91.42</v>
          </cell>
          <cell r="R453">
            <v>157.495</v>
          </cell>
          <cell r="S453">
            <v>184.03199999999998</v>
          </cell>
          <cell r="T453">
            <v>249.409</v>
          </cell>
        </row>
        <row r="454">
          <cell r="A454">
            <v>7</v>
          </cell>
          <cell r="B454">
            <v>108</v>
          </cell>
          <cell r="C454" t="str">
            <v>Burundi</v>
          </cell>
          <cell r="D454">
            <v>0</v>
          </cell>
          <cell r="E454">
            <v>1</v>
          </cell>
          <cell r="F454" t="str">
            <v>Afro</v>
          </cell>
          <cell r="G454">
            <v>6</v>
          </cell>
          <cell r="H454" t="str">
            <v>ssa</v>
          </cell>
          <cell r="I454">
            <v>1</v>
          </cell>
          <cell r="J454" t="str">
            <v>low and middle</v>
          </cell>
          <cell r="K454" t="str">
            <v>males</v>
          </cell>
          <cell r="L454" t="str">
            <v>1995-2000</v>
          </cell>
          <cell r="M454">
            <v>322.499</v>
          </cell>
          <cell r="N454">
            <v>136.067</v>
          </cell>
          <cell r="O454">
            <v>35.585</v>
          </cell>
          <cell r="P454">
            <v>32.25</v>
          </cell>
          <cell r="Q454">
            <v>45.579</v>
          </cell>
          <cell r="R454">
            <v>33.495</v>
          </cell>
          <cell r="S454">
            <v>16.117</v>
          </cell>
          <cell r="T454">
            <v>23.406</v>
          </cell>
        </row>
        <row r="455">
          <cell r="A455">
            <v>121</v>
          </cell>
          <cell r="B455">
            <v>112</v>
          </cell>
          <cell r="C455" t="str">
            <v>Belarus</v>
          </cell>
          <cell r="D455">
            <v>0</v>
          </cell>
          <cell r="E455">
            <v>4</v>
          </cell>
          <cell r="F455" t="str">
            <v>Euro</v>
          </cell>
          <cell r="G455">
            <v>2</v>
          </cell>
          <cell r="H455" t="str">
            <v>fse</v>
          </cell>
          <cell r="I455">
            <v>1</v>
          </cell>
          <cell r="J455" t="str">
            <v>low and middle</v>
          </cell>
          <cell r="K455" t="str">
            <v>males</v>
          </cell>
          <cell r="L455" t="str">
            <v>1995-2000</v>
          </cell>
          <cell r="M455">
            <v>348.53</v>
          </cell>
          <cell r="N455">
            <v>10.057</v>
          </cell>
          <cell r="O455">
            <v>3.0020000000000002</v>
          </cell>
          <cell r="P455">
            <v>14.892</v>
          </cell>
          <cell r="Q455">
            <v>36.383</v>
          </cell>
          <cell r="R455">
            <v>72.09700000000001</v>
          </cell>
          <cell r="S455">
            <v>88.928</v>
          </cell>
          <cell r="T455">
            <v>123.171</v>
          </cell>
        </row>
        <row r="456">
          <cell r="A456">
            <v>90</v>
          </cell>
          <cell r="B456">
            <v>116</v>
          </cell>
          <cell r="C456" t="str">
            <v>Cambodia</v>
          </cell>
          <cell r="D456">
            <v>0</v>
          </cell>
          <cell r="E456">
            <v>6</v>
          </cell>
          <cell r="F456" t="str">
            <v>Wpro</v>
          </cell>
          <cell r="G456">
            <v>5</v>
          </cell>
          <cell r="H456" t="str">
            <v>oai</v>
          </cell>
          <cell r="I456">
            <v>1</v>
          </cell>
          <cell r="J456" t="str">
            <v>low and middle</v>
          </cell>
          <cell r="K456" t="str">
            <v>males</v>
          </cell>
          <cell r="L456" t="str">
            <v>1995-2000</v>
          </cell>
          <cell r="M456">
            <v>336.147</v>
          </cell>
          <cell r="N456">
            <v>135.627</v>
          </cell>
          <cell r="O456">
            <v>24.457</v>
          </cell>
          <cell r="P456">
            <v>30.295</v>
          </cell>
          <cell r="Q456">
            <v>42.148</v>
          </cell>
          <cell r="R456">
            <v>41.897000000000006</v>
          </cell>
          <cell r="S456">
            <v>25.163</v>
          </cell>
          <cell r="T456">
            <v>36.56</v>
          </cell>
        </row>
        <row r="457">
          <cell r="A457">
            <v>26</v>
          </cell>
          <cell r="B457">
            <v>120</v>
          </cell>
          <cell r="C457" t="str">
            <v>Cameroon</v>
          </cell>
          <cell r="D457">
            <v>0</v>
          </cell>
          <cell r="E457">
            <v>1</v>
          </cell>
          <cell r="F457" t="str">
            <v>Afro</v>
          </cell>
          <cell r="G457">
            <v>6</v>
          </cell>
          <cell r="H457" t="str">
            <v>ssa</v>
          </cell>
          <cell r="I457">
            <v>1</v>
          </cell>
          <cell r="J457" t="str">
            <v>low and middle</v>
          </cell>
          <cell r="K457" t="str">
            <v>males</v>
          </cell>
          <cell r="L457" t="str">
            <v>1995-2000</v>
          </cell>
          <cell r="M457">
            <v>453.757</v>
          </cell>
          <cell r="N457">
            <v>171.746</v>
          </cell>
          <cell r="O457">
            <v>36.917</v>
          </cell>
          <cell r="P457">
            <v>43.893</v>
          </cell>
          <cell r="Q457">
            <v>50.337999999999994</v>
          </cell>
          <cell r="R457">
            <v>51.58</v>
          </cell>
          <cell r="S457">
            <v>37.658</v>
          </cell>
          <cell r="T457">
            <v>61.625</v>
          </cell>
        </row>
        <row r="458">
          <cell r="A458">
            <v>198</v>
          </cell>
          <cell r="B458">
            <v>124</v>
          </cell>
          <cell r="C458" t="str">
            <v>Canada</v>
          </cell>
          <cell r="D458">
            <v>0</v>
          </cell>
          <cell r="E458">
            <v>2</v>
          </cell>
          <cell r="F458" t="str">
            <v>Amro</v>
          </cell>
          <cell r="G458">
            <v>1</v>
          </cell>
          <cell r="H458" t="str">
            <v>eme</v>
          </cell>
          <cell r="I458">
            <v>4</v>
          </cell>
          <cell r="J458" t="str">
            <v>high</v>
          </cell>
          <cell r="K458" t="str">
            <v>males</v>
          </cell>
          <cell r="L458" t="str">
            <v>1995-2000</v>
          </cell>
          <cell r="M458">
            <v>564.499</v>
          </cell>
          <cell r="N458">
            <v>7.304</v>
          </cell>
          <cell r="O458">
            <v>2.155</v>
          </cell>
          <cell r="P458">
            <v>13.388</v>
          </cell>
          <cell r="Q458">
            <v>30.466</v>
          </cell>
          <cell r="R458">
            <v>65.754</v>
          </cell>
          <cell r="S458">
            <v>100.372</v>
          </cell>
          <cell r="T458">
            <v>345.06</v>
          </cell>
        </row>
        <row r="459">
          <cell r="A459">
            <v>50</v>
          </cell>
          <cell r="B459">
            <v>132</v>
          </cell>
          <cell r="C459" t="str">
            <v>Cape Verde</v>
          </cell>
          <cell r="D459">
            <v>0</v>
          </cell>
          <cell r="E459">
            <v>1</v>
          </cell>
          <cell r="F459" t="str">
            <v>Afro</v>
          </cell>
          <cell r="G459">
            <v>6</v>
          </cell>
          <cell r="H459" t="str">
            <v>ssa</v>
          </cell>
          <cell r="I459">
            <v>1</v>
          </cell>
          <cell r="J459" t="str">
            <v>low and middle</v>
          </cell>
          <cell r="K459" t="str">
            <v>males</v>
          </cell>
          <cell r="L459" t="str">
            <v>1995-2000</v>
          </cell>
          <cell r="M459">
            <v>6.346</v>
          </cell>
          <cell r="N459">
            <v>2.223</v>
          </cell>
          <cell r="O459">
            <v>0.151</v>
          </cell>
          <cell r="P459">
            <v>0.428</v>
          </cell>
          <cell r="Q459">
            <v>0.474</v>
          </cell>
          <cell r="R459">
            <v>0.30100000000000005</v>
          </cell>
          <cell r="S459">
            <v>0.776</v>
          </cell>
          <cell r="T459">
            <v>1.9929999999999999</v>
          </cell>
        </row>
        <row r="460">
          <cell r="A460">
            <v>27</v>
          </cell>
          <cell r="B460">
            <v>140</v>
          </cell>
          <cell r="C460" t="str">
            <v>Central African Republic</v>
          </cell>
          <cell r="D460">
            <v>0</v>
          </cell>
          <cell r="E460">
            <v>1</v>
          </cell>
          <cell r="F460" t="str">
            <v>Afro</v>
          </cell>
          <cell r="G460">
            <v>6</v>
          </cell>
          <cell r="H460" t="str">
            <v>ssa</v>
          </cell>
          <cell r="I460">
            <v>1</v>
          </cell>
          <cell r="J460" t="str">
            <v>low and middle</v>
          </cell>
          <cell r="K460" t="str">
            <v>males</v>
          </cell>
          <cell r="L460" t="str">
            <v>1995-2000</v>
          </cell>
          <cell r="M460">
            <v>167.127</v>
          </cell>
          <cell r="N460">
            <v>58.696</v>
          </cell>
          <cell r="O460">
            <v>15.994</v>
          </cell>
          <cell r="P460">
            <v>16.092</v>
          </cell>
          <cell r="Q460">
            <v>24.028</v>
          </cell>
          <cell r="R460">
            <v>21.953</v>
          </cell>
          <cell r="S460">
            <v>12.697</v>
          </cell>
          <cell r="T460">
            <v>17.666999999999998</v>
          </cell>
        </row>
        <row r="461">
          <cell r="A461">
            <v>84</v>
          </cell>
          <cell r="B461">
            <v>144</v>
          </cell>
          <cell r="C461" t="str">
            <v>Sri Lanka</v>
          </cell>
          <cell r="D461">
            <v>0</v>
          </cell>
          <cell r="E461">
            <v>5</v>
          </cell>
          <cell r="F461" t="str">
            <v>Searo</v>
          </cell>
          <cell r="G461">
            <v>5</v>
          </cell>
          <cell r="H461" t="str">
            <v>oai</v>
          </cell>
          <cell r="I461">
            <v>1</v>
          </cell>
          <cell r="J461" t="str">
            <v>low and middle</v>
          </cell>
          <cell r="K461" t="str">
            <v>males</v>
          </cell>
          <cell r="L461" t="str">
            <v>1995-2000</v>
          </cell>
          <cell r="M461">
            <v>300.88</v>
          </cell>
          <cell r="N461">
            <v>18.696</v>
          </cell>
          <cell r="O461">
            <v>3.3970000000000002</v>
          </cell>
          <cell r="P461">
            <v>16.05</v>
          </cell>
          <cell r="Q461">
            <v>22.543</v>
          </cell>
          <cell r="R461">
            <v>48.388999999999996</v>
          </cell>
          <cell r="S461">
            <v>58.157000000000004</v>
          </cell>
          <cell r="T461">
            <v>133.64800000000002</v>
          </cell>
        </row>
        <row r="462">
          <cell r="A462">
            <v>28</v>
          </cell>
          <cell r="B462">
            <v>148</v>
          </cell>
          <cell r="C462" t="str">
            <v>Chad</v>
          </cell>
          <cell r="D462">
            <v>0</v>
          </cell>
          <cell r="E462">
            <v>1</v>
          </cell>
          <cell r="F462" t="str">
            <v>Afro</v>
          </cell>
          <cell r="G462">
            <v>6</v>
          </cell>
          <cell r="H462" t="str">
            <v>ssa</v>
          </cell>
          <cell r="I462">
            <v>1</v>
          </cell>
          <cell r="J462" t="str">
            <v>low and middle</v>
          </cell>
          <cell r="K462" t="str">
            <v>males</v>
          </cell>
          <cell r="L462" t="str">
            <v>1995-2000</v>
          </cell>
          <cell r="M462">
            <v>329.936</v>
          </cell>
          <cell r="N462">
            <v>151.368</v>
          </cell>
          <cell r="O462">
            <v>33.579</v>
          </cell>
          <cell r="P462">
            <v>29.039</v>
          </cell>
          <cell r="Q462">
            <v>31.249</v>
          </cell>
          <cell r="R462">
            <v>30.376</v>
          </cell>
          <cell r="S462">
            <v>22.317</v>
          </cell>
          <cell r="T462">
            <v>32.008</v>
          </cell>
        </row>
        <row r="463">
          <cell r="A463">
            <v>188</v>
          </cell>
          <cell r="B463">
            <v>152</v>
          </cell>
          <cell r="C463" t="str">
            <v>Chile</v>
          </cell>
          <cell r="D463">
            <v>0</v>
          </cell>
          <cell r="E463">
            <v>2</v>
          </cell>
          <cell r="F463" t="str">
            <v>Amro</v>
          </cell>
          <cell r="G463">
            <v>7</v>
          </cell>
          <cell r="H463" t="str">
            <v>lac</v>
          </cell>
          <cell r="I463">
            <v>1</v>
          </cell>
          <cell r="J463" t="str">
            <v>low and middle</v>
          </cell>
          <cell r="K463" t="str">
            <v>males</v>
          </cell>
          <cell r="L463" t="str">
            <v>1995-2000</v>
          </cell>
          <cell r="M463">
            <v>218.92</v>
          </cell>
          <cell r="N463">
            <v>12.669</v>
          </cell>
          <cell r="O463">
            <v>2.362</v>
          </cell>
          <cell r="P463">
            <v>11.57</v>
          </cell>
          <cell r="Q463">
            <v>19.986</v>
          </cell>
          <cell r="R463">
            <v>35.007</v>
          </cell>
          <cell r="S463">
            <v>39.918</v>
          </cell>
          <cell r="T463">
            <v>97.408</v>
          </cell>
        </row>
        <row r="464">
          <cell r="A464">
            <v>66</v>
          </cell>
          <cell r="B464">
            <v>156</v>
          </cell>
          <cell r="C464" t="str">
            <v>China (5)</v>
          </cell>
          <cell r="D464">
            <v>0</v>
          </cell>
          <cell r="E464">
            <v>6</v>
          </cell>
          <cell r="F464" t="str">
            <v>Wpro</v>
          </cell>
          <cell r="G464">
            <v>4</v>
          </cell>
          <cell r="H464" t="str">
            <v>chn</v>
          </cell>
          <cell r="I464">
            <v>5</v>
          </cell>
          <cell r="J464" t="str">
            <v>chn</v>
          </cell>
          <cell r="K464" t="str">
            <v>males</v>
          </cell>
          <cell r="L464" t="str">
            <v>1995-2000</v>
          </cell>
          <cell r="M464">
            <v>24272.476</v>
          </cell>
          <cell r="N464">
            <v>2296.286</v>
          </cell>
          <cell r="O464">
            <v>354.7</v>
          </cell>
          <cell r="P464">
            <v>977.986</v>
          </cell>
          <cell r="Q464">
            <v>1608.01</v>
          </cell>
          <cell r="R464">
            <v>3611.535</v>
          </cell>
          <cell r="S464">
            <v>5515.017</v>
          </cell>
          <cell r="T464">
            <v>9908.942</v>
          </cell>
        </row>
        <row r="465">
          <cell r="A465">
            <v>189</v>
          </cell>
          <cell r="B465">
            <v>170</v>
          </cell>
          <cell r="C465" t="str">
            <v>Colombia</v>
          </cell>
          <cell r="D465">
            <v>0</v>
          </cell>
          <cell r="E465">
            <v>2</v>
          </cell>
          <cell r="F465" t="str">
            <v>Amro</v>
          </cell>
          <cell r="G465">
            <v>7</v>
          </cell>
          <cell r="H465" t="str">
            <v>lac</v>
          </cell>
          <cell r="I465">
            <v>1</v>
          </cell>
          <cell r="J465" t="str">
            <v>low and middle</v>
          </cell>
          <cell r="K465" t="str">
            <v>males</v>
          </cell>
          <cell r="L465" t="str">
            <v>1995-2000</v>
          </cell>
          <cell r="M465">
            <v>670.116</v>
          </cell>
          <cell r="N465">
            <v>108.048</v>
          </cell>
          <cell r="O465">
            <v>14.34</v>
          </cell>
          <cell r="P465">
            <v>100.461</v>
          </cell>
          <cell r="Q465">
            <v>89.916</v>
          </cell>
          <cell r="R465">
            <v>82.585</v>
          </cell>
          <cell r="S465">
            <v>80.973</v>
          </cell>
          <cell r="T465">
            <v>193.793</v>
          </cell>
        </row>
        <row r="466">
          <cell r="A466">
            <v>8</v>
          </cell>
          <cell r="B466">
            <v>174</v>
          </cell>
          <cell r="C466" t="str">
            <v>Comoros</v>
          </cell>
          <cell r="D466">
            <v>0</v>
          </cell>
          <cell r="E466">
            <v>1</v>
          </cell>
          <cell r="F466" t="str">
            <v>Afro</v>
          </cell>
          <cell r="G466">
            <v>6</v>
          </cell>
          <cell r="H466" t="str">
            <v>ssa</v>
          </cell>
          <cell r="I466">
            <v>1</v>
          </cell>
          <cell r="J466" t="str">
            <v>low and middle</v>
          </cell>
          <cell r="K466" t="str">
            <v>males</v>
          </cell>
          <cell r="L466" t="str">
            <v>1995-2000</v>
          </cell>
          <cell r="M466">
            <v>15.819</v>
          </cell>
          <cell r="N466">
            <v>6.74</v>
          </cell>
          <cell r="O466">
            <v>0.839</v>
          </cell>
          <cell r="P466">
            <v>1.5970000000000002</v>
          </cell>
          <cell r="Q466">
            <v>1.373</v>
          </cell>
          <cell r="R466">
            <v>1.739</v>
          </cell>
          <cell r="S466">
            <v>1.505</v>
          </cell>
          <cell r="T466">
            <v>2.026</v>
          </cell>
        </row>
        <row r="467">
          <cell r="A467">
            <v>29</v>
          </cell>
          <cell r="B467">
            <v>178</v>
          </cell>
          <cell r="C467" t="str">
            <v>Congo</v>
          </cell>
          <cell r="D467">
            <v>0</v>
          </cell>
          <cell r="E467">
            <v>1</v>
          </cell>
          <cell r="F467" t="str">
            <v>Afro</v>
          </cell>
          <cell r="G467">
            <v>6</v>
          </cell>
          <cell r="H467" t="str">
            <v>ssa</v>
          </cell>
          <cell r="I467">
            <v>1</v>
          </cell>
          <cell r="J467" t="str">
            <v>low and middle</v>
          </cell>
          <cell r="K467" t="str">
            <v>males</v>
          </cell>
          <cell r="L467" t="str">
            <v>1995-2000</v>
          </cell>
          <cell r="M467">
            <v>115.485</v>
          </cell>
          <cell r="N467">
            <v>45.74</v>
          </cell>
          <cell r="O467">
            <v>10.011</v>
          </cell>
          <cell r="P467">
            <v>10.969000000000001</v>
          </cell>
          <cell r="Q467">
            <v>15.531</v>
          </cell>
          <cell r="R467">
            <v>13.943999999999999</v>
          </cell>
          <cell r="S467">
            <v>7.89</v>
          </cell>
          <cell r="T467">
            <v>11.4</v>
          </cell>
        </row>
        <row r="468">
          <cell r="A468">
            <v>30</v>
          </cell>
          <cell r="B468">
            <v>180</v>
          </cell>
          <cell r="C468" t="str">
            <v>Dem. Republic of the Congo</v>
          </cell>
          <cell r="D468">
            <v>0</v>
          </cell>
          <cell r="E468">
            <v>1</v>
          </cell>
          <cell r="F468" t="str">
            <v>Afro</v>
          </cell>
          <cell r="G468">
            <v>6</v>
          </cell>
          <cell r="H468" t="str">
            <v>ssa</v>
          </cell>
          <cell r="I468">
            <v>1</v>
          </cell>
          <cell r="J468" t="str">
            <v>low and middle</v>
          </cell>
          <cell r="K468" t="str">
            <v>males</v>
          </cell>
          <cell r="L468" t="str">
            <v>1995-2000</v>
          </cell>
          <cell r="M468">
            <v>1853.367</v>
          </cell>
          <cell r="N468">
            <v>854.197</v>
          </cell>
          <cell r="O468">
            <v>173.723</v>
          </cell>
          <cell r="P468">
            <v>170.317</v>
          </cell>
          <cell r="Q468">
            <v>196.161</v>
          </cell>
          <cell r="R468">
            <v>185.63</v>
          </cell>
          <cell r="S468">
            <v>117.22300000000001</v>
          </cell>
          <cell r="T468">
            <v>156.11599999999999</v>
          </cell>
        </row>
        <row r="469">
          <cell r="A469">
            <v>177</v>
          </cell>
          <cell r="B469">
            <v>188</v>
          </cell>
          <cell r="C469" t="str">
            <v>Costa Rica</v>
          </cell>
          <cell r="D469">
            <v>0</v>
          </cell>
          <cell r="E469">
            <v>2</v>
          </cell>
          <cell r="F469" t="str">
            <v>Amro</v>
          </cell>
          <cell r="G469">
            <v>7</v>
          </cell>
          <cell r="H469" t="str">
            <v>lac</v>
          </cell>
          <cell r="I469">
            <v>1</v>
          </cell>
          <cell r="J469" t="str">
            <v>low and middle</v>
          </cell>
          <cell r="K469" t="str">
            <v>males</v>
          </cell>
          <cell r="L469" t="str">
            <v>1995-2000</v>
          </cell>
          <cell r="M469">
            <v>40.809</v>
          </cell>
          <cell r="N469">
            <v>3.742</v>
          </cell>
          <cell r="O469">
            <v>0.695</v>
          </cell>
          <cell r="P469">
            <v>2.373</v>
          </cell>
          <cell r="Q469">
            <v>3.731</v>
          </cell>
          <cell r="R469">
            <v>5.727</v>
          </cell>
          <cell r="S469">
            <v>6.734</v>
          </cell>
          <cell r="T469">
            <v>17.807000000000002</v>
          </cell>
        </row>
        <row r="470">
          <cell r="A470">
            <v>145</v>
          </cell>
          <cell r="B470">
            <v>191</v>
          </cell>
          <cell r="C470" t="str">
            <v>Croatia</v>
          </cell>
          <cell r="D470">
            <v>0</v>
          </cell>
          <cell r="E470">
            <v>4</v>
          </cell>
          <cell r="F470" t="str">
            <v>Euro</v>
          </cell>
          <cell r="G470">
            <v>2</v>
          </cell>
          <cell r="H470" t="str">
            <v>fse</v>
          </cell>
          <cell r="I470">
            <v>1</v>
          </cell>
          <cell r="J470" t="str">
            <v>low and middle</v>
          </cell>
          <cell r="K470" t="str">
            <v>males</v>
          </cell>
          <cell r="L470" t="str">
            <v>1995-2000</v>
          </cell>
          <cell r="M470">
            <v>132.283</v>
          </cell>
          <cell r="N470">
            <v>1.72</v>
          </cell>
          <cell r="O470">
            <v>0.526</v>
          </cell>
          <cell r="P470">
            <v>2.939</v>
          </cell>
          <cell r="Q470">
            <v>7.81</v>
          </cell>
          <cell r="R470">
            <v>23.936</v>
          </cell>
          <cell r="S470">
            <v>34.888</v>
          </cell>
          <cell r="T470">
            <v>60.464000000000006</v>
          </cell>
        </row>
        <row r="471">
          <cell r="A471">
            <v>166</v>
          </cell>
          <cell r="B471">
            <v>192</v>
          </cell>
          <cell r="C471" t="str">
            <v>Cuba</v>
          </cell>
          <cell r="D471">
            <v>0</v>
          </cell>
          <cell r="E471">
            <v>2</v>
          </cell>
          <cell r="F471" t="str">
            <v>Amro</v>
          </cell>
          <cell r="G471">
            <v>7</v>
          </cell>
          <cell r="H471" t="str">
            <v>lac</v>
          </cell>
          <cell r="I471">
            <v>1</v>
          </cell>
          <cell r="J471" t="str">
            <v>low and middle</v>
          </cell>
          <cell r="K471" t="str">
            <v>males</v>
          </cell>
          <cell r="L471" t="str">
            <v>1995-2000</v>
          </cell>
          <cell r="M471">
            <v>211.367</v>
          </cell>
          <cell r="N471">
            <v>5.258</v>
          </cell>
          <cell r="O471">
            <v>1.87</v>
          </cell>
          <cell r="P471">
            <v>8.672</v>
          </cell>
          <cell r="Q471">
            <v>13.527999999999999</v>
          </cell>
          <cell r="R471">
            <v>28.611</v>
          </cell>
          <cell r="S471">
            <v>33.592999999999996</v>
          </cell>
          <cell r="T471">
            <v>119.835</v>
          </cell>
        </row>
        <row r="472">
          <cell r="A472">
            <v>104</v>
          </cell>
          <cell r="B472">
            <v>196</v>
          </cell>
          <cell r="C472" t="str">
            <v>Cyprus</v>
          </cell>
          <cell r="D472">
            <v>0</v>
          </cell>
          <cell r="E472">
            <v>3</v>
          </cell>
          <cell r="F472" t="str">
            <v>Emro</v>
          </cell>
          <cell r="G472">
            <v>8</v>
          </cell>
          <cell r="H472" t="str">
            <v>mec</v>
          </cell>
          <cell r="I472">
            <v>4</v>
          </cell>
          <cell r="J472" t="str">
            <v>high</v>
          </cell>
          <cell r="K472" t="str">
            <v>males</v>
          </cell>
          <cell r="L472" t="str">
            <v>1995-2000</v>
          </cell>
          <cell r="M472">
            <v>14.744</v>
          </cell>
          <cell r="N472">
            <v>0.277</v>
          </cell>
          <cell r="O472">
            <v>0.054</v>
          </cell>
          <cell r="P472">
            <v>0.487</v>
          </cell>
          <cell r="Q472">
            <v>0.646</v>
          </cell>
          <cell r="R472">
            <v>1.623</v>
          </cell>
          <cell r="S472">
            <v>2.316</v>
          </cell>
          <cell r="T472">
            <v>9.341</v>
          </cell>
        </row>
        <row r="473">
          <cell r="A473">
            <v>123</v>
          </cell>
          <cell r="B473">
            <v>203</v>
          </cell>
          <cell r="C473" t="str">
            <v>Czech Republic</v>
          </cell>
          <cell r="D473">
            <v>0</v>
          </cell>
          <cell r="E473">
            <v>4</v>
          </cell>
          <cell r="F473" t="str">
            <v>Euro</v>
          </cell>
          <cell r="G473">
            <v>2</v>
          </cell>
          <cell r="H473" t="str">
            <v>fse</v>
          </cell>
          <cell r="I473">
            <v>1</v>
          </cell>
          <cell r="J473" t="str">
            <v>low and middle</v>
          </cell>
          <cell r="K473" t="str">
            <v>males</v>
          </cell>
          <cell r="L473" t="str">
            <v>1995-2000</v>
          </cell>
          <cell r="M473">
            <v>290.367</v>
          </cell>
          <cell r="N473">
            <v>2.375</v>
          </cell>
          <cell r="O473">
            <v>0.813</v>
          </cell>
          <cell r="P473">
            <v>5.959</v>
          </cell>
          <cell r="Q473">
            <v>12.586</v>
          </cell>
          <cell r="R473">
            <v>49.019000000000005</v>
          </cell>
          <cell r="S473">
            <v>63.816</v>
          </cell>
          <cell r="T473">
            <v>155.799</v>
          </cell>
        </row>
        <row r="474">
          <cell r="A474">
            <v>48</v>
          </cell>
          <cell r="B474">
            <v>204</v>
          </cell>
          <cell r="C474" t="str">
            <v>Benin</v>
          </cell>
          <cell r="D474">
            <v>0</v>
          </cell>
          <cell r="E474">
            <v>1</v>
          </cell>
          <cell r="F474" t="str">
            <v>Afro</v>
          </cell>
          <cell r="G474">
            <v>6</v>
          </cell>
          <cell r="H474" t="str">
            <v>ssa</v>
          </cell>
          <cell r="I474">
            <v>1</v>
          </cell>
          <cell r="J474" t="str">
            <v>low and middle</v>
          </cell>
          <cell r="K474" t="str">
            <v>males</v>
          </cell>
          <cell r="L474" t="str">
            <v>1995-2000</v>
          </cell>
          <cell r="M474">
            <v>198.198</v>
          </cell>
          <cell r="N474">
            <v>87.313</v>
          </cell>
          <cell r="O474">
            <v>20.406</v>
          </cell>
          <cell r="P474">
            <v>18.596</v>
          </cell>
          <cell r="Q474">
            <v>17.521</v>
          </cell>
          <cell r="R474">
            <v>16.605</v>
          </cell>
          <cell r="S474">
            <v>12.646</v>
          </cell>
          <cell r="T474">
            <v>25.110999999999997</v>
          </cell>
        </row>
        <row r="475">
          <cell r="A475">
            <v>132</v>
          </cell>
          <cell r="B475">
            <v>208</v>
          </cell>
          <cell r="C475" t="str">
            <v>Denmark</v>
          </cell>
          <cell r="D475">
            <v>0</v>
          </cell>
          <cell r="E475">
            <v>4</v>
          </cell>
          <cell r="F475" t="str">
            <v>Euro</v>
          </cell>
          <cell r="G475">
            <v>1</v>
          </cell>
          <cell r="H475" t="str">
            <v>eme</v>
          </cell>
          <cell r="I475">
            <v>4</v>
          </cell>
          <cell r="J475" t="str">
            <v>high</v>
          </cell>
          <cell r="K475" t="str">
            <v>males</v>
          </cell>
          <cell r="L475" t="str">
            <v>1995-2000</v>
          </cell>
          <cell r="M475">
            <v>154.339</v>
          </cell>
          <cell r="N475">
            <v>1.63</v>
          </cell>
          <cell r="O475">
            <v>0.331</v>
          </cell>
          <cell r="P475">
            <v>2.04</v>
          </cell>
          <cell r="Q475">
            <v>5.584</v>
          </cell>
          <cell r="R475">
            <v>19.424</v>
          </cell>
          <cell r="S475">
            <v>27.236</v>
          </cell>
          <cell r="T475">
            <v>98.094</v>
          </cell>
        </row>
        <row r="476">
          <cell r="A476">
            <v>167</v>
          </cell>
          <cell r="B476">
            <v>214</v>
          </cell>
          <cell r="C476" t="str">
            <v>Dominican Republic</v>
          </cell>
          <cell r="D476">
            <v>0</v>
          </cell>
          <cell r="E476">
            <v>2</v>
          </cell>
          <cell r="F476" t="str">
            <v>Amro</v>
          </cell>
          <cell r="G476">
            <v>7</v>
          </cell>
          <cell r="H476" t="str">
            <v>lac</v>
          </cell>
          <cell r="I476">
            <v>1</v>
          </cell>
          <cell r="J476" t="str">
            <v>low and middle</v>
          </cell>
          <cell r="K476" t="str">
            <v>males</v>
          </cell>
          <cell r="L476" t="str">
            <v>1995-2000</v>
          </cell>
          <cell r="M476">
            <v>121.888</v>
          </cell>
          <cell r="N476">
            <v>26.095</v>
          </cell>
          <cell r="O476">
            <v>3.4240000000000004</v>
          </cell>
          <cell r="P476">
            <v>8.552</v>
          </cell>
          <cell r="Q476">
            <v>11.741</v>
          </cell>
          <cell r="R476">
            <v>16.219</v>
          </cell>
          <cell r="S476">
            <v>17.826</v>
          </cell>
          <cell r="T476">
            <v>38.031</v>
          </cell>
        </row>
        <row r="477">
          <cell r="A477">
            <v>190</v>
          </cell>
          <cell r="B477">
            <v>218</v>
          </cell>
          <cell r="C477" t="str">
            <v>Ecuador</v>
          </cell>
          <cell r="D477">
            <v>0</v>
          </cell>
          <cell r="E477">
            <v>2</v>
          </cell>
          <cell r="F477" t="str">
            <v>Amro</v>
          </cell>
          <cell r="G477">
            <v>7</v>
          </cell>
          <cell r="H477" t="str">
            <v>lac</v>
          </cell>
          <cell r="I477">
            <v>1</v>
          </cell>
          <cell r="J477" t="str">
            <v>low and middle</v>
          </cell>
          <cell r="K477" t="str">
            <v>males</v>
          </cell>
          <cell r="L477" t="str">
            <v>1995-2000</v>
          </cell>
          <cell r="M477">
            <v>199.29</v>
          </cell>
          <cell r="N477">
            <v>52.07</v>
          </cell>
          <cell r="O477">
            <v>6.208</v>
          </cell>
          <cell r="P477">
            <v>15.270999999999999</v>
          </cell>
          <cell r="Q477">
            <v>20.399</v>
          </cell>
          <cell r="R477">
            <v>24.564</v>
          </cell>
          <cell r="S477">
            <v>23.253</v>
          </cell>
          <cell r="T477">
            <v>57.525</v>
          </cell>
        </row>
        <row r="478">
          <cell r="A478">
            <v>178</v>
          </cell>
          <cell r="B478">
            <v>222</v>
          </cell>
          <cell r="C478" t="str">
            <v>El Salvador</v>
          </cell>
          <cell r="D478">
            <v>0</v>
          </cell>
          <cell r="E478">
            <v>2</v>
          </cell>
          <cell r="F478" t="str">
            <v>Amro</v>
          </cell>
          <cell r="G478">
            <v>7</v>
          </cell>
          <cell r="H478" t="str">
            <v>lac</v>
          </cell>
          <cell r="I478">
            <v>1</v>
          </cell>
          <cell r="J478" t="str">
            <v>low and middle</v>
          </cell>
          <cell r="K478" t="str">
            <v>males</v>
          </cell>
          <cell r="L478" t="str">
            <v>1995-2000</v>
          </cell>
          <cell r="M478">
            <v>99.661</v>
          </cell>
          <cell r="N478">
            <v>19.25</v>
          </cell>
          <cell r="O478">
            <v>3.02</v>
          </cell>
          <cell r="P478">
            <v>11.023</v>
          </cell>
          <cell r="Q478">
            <v>11.758</v>
          </cell>
          <cell r="R478">
            <v>13.76</v>
          </cell>
          <cell r="S478">
            <v>12.871</v>
          </cell>
          <cell r="T478">
            <v>27.979000000000003</v>
          </cell>
        </row>
        <row r="479">
          <cell r="A479">
            <v>31</v>
          </cell>
          <cell r="B479">
            <v>226</v>
          </cell>
          <cell r="C479" t="str">
            <v>Equatorial Guinea</v>
          </cell>
          <cell r="D479">
            <v>0</v>
          </cell>
          <cell r="E479">
            <v>1</v>
          </cell>
          <cell r="F479" t="str">
            <v>Afro</v>
          </cell>
          <cell r="G479">
            <v>6</v>
          </cell>
          <cell r="H479" t="str">
            <v>ssa</v>
          </cell>
          <cell r="I479">
            <v>1</v>
          </cell>
          <cell r="J479" t="str">
            <v>low and middle</v>
          </cell>
          <cell r="K479" t="str">
            <v>males</v>
          </cell>
          <cell r="L479" t="str">
            <v>1995-2000</v>
          </cell>
          <cell r="M479">
            <v>17.961</v>
          </cell>
          <cell r="N479">
            <v>8.338</v>
          </cell>
          <cell r="O479">
            <v>1.43</v>
          </cell>
          <cell r="P479">
            <v>1.619</v>
          </cell>
          <cell r="Q479">
            <v>1.4169999999999998</v>
          </cell>
          <cell r="R479">
            <v>1.54</v>
          </cell>
          <cell r="S479">
            <v>1.4020000000000001</v>
          </cell>
          <cell r="T479">
            <v>2.215</v>
          </cell>
        </row>
        <row r="480">
          <cell r="A480">
            <v>11</v>
          </cell>
          <cell r="B480">
            <v>231</v>
          </cell>
          <cell r="C480" t="str">
            <v>Ethiopia</v>
          </cell>
          <cell r="D480">
            <v>0</v>
          </cell>
          <cell r="E480">
            <v>1</v>
          </cell>
          <cell r="F480" t="str">
            <v>Afro</v>
          </cell>
          <cell r="G480">
            <v>6</v>
          </cell>
          <cell r="H480" t="str">
            <v>ssa</v>
          </cell>
          <cell r="I480">
            <v>1</v>
          </cell>
          <cell r="J480" t="str">
            <v>low and middle</v>
          </cell>
          <cell r="K480" t="str">
            <v>males</v>
          </cell>
          <cell r="L480" t="str">
            <v>1995-2000</v>
          </cell>
          <cell r="M480">
            <v>3007.111</v>
          </cell>
          <cell r="N480">
            <v>1309.977</v>
          </cell>
          <cell r="O480">
            <v>278.832</v>
          </cell>
          <cell r="P480">
            <v>281.26300000000003</v>
          </cell>
          <cell r="Q480">
            <v>386.824</v>
          </cell>
          <cell r="R480">
            <v>349.678</v>
          </cell>
          <cell r="S480">
            <v>187.825</v>
          </cell>
          <cell r="T480">
            <v>212.71200000000002</v>
          </cell>
        </row>
        <row r="481">
          <cell r="A481">
            <v>10</v>
          </cell>
          <cell r="B481">
            <v>232</v>
          </cell>
          <cell r="C481" t="str">
            <v>Eritrea</v>
          </cell>
          <cell r="D481">
            <v>0</v>
          </cell>
          <cell r="E481">
            <v>1</v>
          </cell>
          <cell r="F481" t="str">
            <v>Afro</v>
          </cell>
          <cell r="G481">
            <v>6</v>
          </cell>
          <cell r="H481" t="str">
            <v>ssa</v>
          </cell>
          <cell r="I481">
            <v>1</v>
          </cell>
          <cell r="J481" t="str">
            <v>low and middle</v>
          </cell>
          <cell r="K481" t="str">
            <v>males</v>
          </cell>
          <cell r="L481" t="str">
            <v>1995-2000</v>
          </cell>
          <cell r="M481">
            <v>132.104</v>
          </cell>
          <cell r="N481">
            <v>57.213</v>
          </cell>
          <cell r="O481">
            <v>11.049</v>
          </cell>
          <cell r="P481">
            <v>12.248000000000001</v>
          </cell>
          <cell r="Q481">
            <v>14.488999999999999</v>
          </cell>
          <cell r="R481">
            <v>15.255</v>
          </cell>
          <cell r="S481">
            <v>10.203</v>
          </cell>
          <cell r="T481">
            <v>11.647</v>
          </cell>
        </row>
        <row r="482">
          <cell r="A482">
            <v>133</v>
          </cell>
          <cell r="B482">
            <v>233</v>
          </cell>
          <cell r="C482" t="str">
            <v>Estonia</v>
          </cell>
          <cell r="D482">
            <v>0</v>
          </cell>
          <cell r="E482">
            <v>4</v>
          </cell>
          <cell r="F482" t="str">
            <v>Euro</v>
          </cell>
          <cell r="G482">
            <v>2</v>
          </cell>
          <cell r="H482" t="str">
            <v>fse</v>
          </cell>
          <cell r="I482">
            <v>1</v>
          </cell>
          <cell r="J482" t="str">
            <v>low and middle</v>
          </cell>
          <cell r="K482" t="str">
            <v>males</v>
          </cell>
          <cell r="L482" t="str">
            <v>1995-2000</v>
          </cell>
          <cell r="M482">
            <v>48.869</v>
          </cell>
          <cell r="N482">
            <v>1.138</v>
          </cell>
          <cell r="O482">
            <v>0.46199999999999997</v>
          </cell>
          <cell r="P482">
            <v>2.09</v>
          </cell>
          <cell r="Q482">
            <v>4.507</v>
          </cell>
          <cell r="R482">
            <v>10.091999999999999</v>
          </cell>
          <cell r="S482">
            <v>12.423</v>
          </cell>
          <cell r="T482">
            <v>18.157</v>
          </cell>
        </row>
        <row r="483">
          <cell r="A483">
            <v>205</v>
          </cell>
          <cell r="B483">
            <v>242</v>
          </cell>
          <cell r="C483" t="str">
            <v>Fiji</v>
          </cell>
          <cell r="D483">
            <v>0</v>
          </cell>
          <cell r="E483">
            <v>6</v>
          </cell>
          <cell r="F483" t="str">
            <v>Wpro</v>
          </cell>
          <cell r="G483">
            <v>5</v>
          </cell>
          <cell r="H483" t="str">
            <v>oai</v>
          </cell>
          <cell r="I483">
            <v>1</v>
          </cell>
          <cell r="J483" t="str">
            <v>low and middle</v>
          </cell>
          <cell r="K483" t="str">
            <v>males</v>
          </cell>
          <cell r="L483" t="str">
            <v>1995-2000</v>
          </cell>
          <cell r="M483">
            <v>10.228</v>
          </cell>
          <cell r="N483">
            <v>1.259</v>
          </cell>
          <cell r="O483">
            <v>0.194</v>
          </cell>
          <cell r="P483">
            <v>0.575</v>
          </cell>
          <cell r="Q483">
            <v>0.6990000000000001</v>
          </cell>
          <cell r="R483">
            <v>1.752</v>
          </cell>
          <cell r="S483">
            <v>2.109</v>
          </cell>
          <cell r="T483">
            <v>3.64</v>
          </cell>
        </row>
        <row r="484">
          <cell r="A484">
            <v>134</v>
          </cell>
          <cell r="B484">
            <v>246</v>
          </cell>
          <cell r="C484" t="str">
            <v>Finland</v>
          </cell>
          <cell r="D484">
            <v>0</v>
          </cell>
          <cell r="E484">
            <v>4</v>
          </cell>
          <cell r="F484" t="str">
            <v>Euro</v>
          </cell>
          <cell r="G484">
            <v>1</v>
          </cell>
          <cell r="H484" t="str">
            <v>eme</v>
          </cell>
          <cell r="I484">
            <v>4</v>
          </cell>
          <cell r="J484" t="str">
            <v>high</v>
          </cell>
          <cell r="K484" t="str">
            <v>males</v>
          </cell>
          <cell r="L484" t="str">
            <v>1995-2000</v>
          </cell>
          <cell r="M484">
            <v>125.074</v>
          </cell>
          <cell r="N484">
            <v>1.084</v>
          </cell>
          <cell r="O484">
            <v>0.33599999999999997</v>
          </cell>
          <cell r="P484">
            <v>2.625</v>
          </cell>
          <cell r="Q484">
            <v>6.786</v>
          </cell>
          <cell r="R484">
            <v>18.893</v>
          </cell>
          <cell r="S484">
            <v>25.357</v>
          </cell>
          <cell r="T484">
            <v>69.993</v>
          </cell>
        </row>
        <row r="485">
          <cell r="A485">
            <v>157</v>
          </cell>
          <cell r="B485">
            <v>250</v>
          </cell>
          <cell r="C485" t="str">
            <v>France</v>
          </cell>
          <cell r="D485">
            <v>0</v>
          </cell>
          <cell r="E485">
            <v>4</v>
          </cell>
          <cell r="F485" t="str">
            <v>Euro</v>
          </cell>
          <cell r="G485">
            <v>1</v>
          </cell>
          <cell r="H485" t="str">
            <v>eme</v>
          </cell>
          <cell r="I485">
            <v>4</v>
          </cell>
          <cell r="J485" t="str">
            <v>high</v>
          </cell>
          <cell r="K485" t="str">
            <v>males</v>
          </cell>
          <cell r="L485" t="str">
            <v>1995-2000</v>
          </cell>
          <cell r="M485">
            <v>1411.818</v>
          </cell>
          <cell r="N485">
            <v>15.802</v>
          </cell>
          <cell r="O485">
            <v>3.5389999999999997</v>
          </cell>
          <cell r="P485">
            <v>33.194</v>
          </cell>
          <cell r="Q485">
            <v>70.025</v>
          </cell>
          <cell r="R485">
            <v>175.732</v>
          </cell>
          <cell r="S485">
            <v>255.285</v>
          </cell>
          <cell r="T485">
            <v>858.241</v>
          </cell>
        </row>
        <row r="486">
          <cell r="A486">
            <v>213</v>
          </cell>
          <cell r="B486">
            <v>258</v>
          </cell>
          <cell r="C486" t="str">
            <v>French Polynesia</v>
          </cell>
          <cell r="G486">
            <v>5</v>
          </cell>
          <cell r="H486" t="str">
            <v>oai</v>
          </cell>
          <cell r="I486">
            <v>4</v>
          </cell>
          <cell r="J486" t="str">
            <v>high</v>
          </cell>
          <cell r="K486" t="str">
            <v>males</v>
          </cell>
          <cell r="L486" t="str">
            <v>1995-2000</v>
          </cell>
          <cell r="M486">
            <v>3.165</v>
          </cell>
          <cell r="N486">
            <v>0.209</v>
          </cell>
          <cell r="O486">
            <v>0.057</v>
          </cell>
          <cell r="P486">
            <v>0.268</v>
          </cell>
          <cell r="Q486">
            <v>0.266</v>
          </cell>
          <cell r="R486">
            <v>0.639</v>
          </cell>
          <cell r="S486">
            <v>0.743</v>
          </cell>
          <cell r="T486">
            <v>0.983</v>
          </cell>
        </row>
        <row r="487">
          <cell r="A487">
            <v>9</v>
          </cell>
          <cell r="B487">
            <v>262</v>
          </cell>
          <cell r="C487" t="str">
            <v>Djibouti</v>
          </cell>
          <cell r="D487">
            <v>0</v>
          </cell>
          <cell r="E487">
            <v>3</v>
          </cell>
          <cell r="F487" t="str">
            <v>Emro</v>
          </cell>
          <cell r="G487">
            <v>6</v>
          </cell>
          <cell r="H487" t="str">
            <v>ssa</v>
          </cell>
          <cell r="I487">
            <v>1</v>
          </cell>
          <cell r="J487" t="str">
            <v>low and middle</v>
          </cell>
          <cell r="K487" t="str">
            <v>males</v>
          </cell>
          <cell r="L487" t="str">
            <v>1995-2000</v>
          </cell>
          <cell r="M487">
            <v>23.914</v>
          </cell>
          <cell r="N487">
            <v>10.78</v>
          </cell>
          <cell r="O487">
            <v>2</v>
          </cell>
          <cell r="P487">
            <v>2.443</v>
          </cell>
          <cell r="Q487">
            <v>2.0810000000000004</v>
          </cell>
          <cell r="R487">
            <v>2.373</v>
          </cell>
          <cell r="S487">
            <v>1.857</v>
          </cell>
          <cell r="T487">
            <v>2.38</v>
          </cell>
        </row>
        <row r="488">
          <cell r="A488">
            <v>32</v>
          </cell>
          <cell r="B488">
            <v>266</v>
          </cell>
          <cell r="C488" t="str">
            <v>Gabon</v>
          </cell>
          <cell r="D488">
            <v>0</v>
          </cell>
          <cell r="E488">
            <v>1</v>
          </cell>
          <cell r="F488" t="str">
            <v>Afro</v>
          </cell>
          <cell r="G488">
            <v>6</v>
          </cell>
          <cell r="H488" t="str">
            <v>ssa</v>
          </cell>
          <cell r="I488">
            <v>1</v>
          </cell>
          <cell r="J488" t="str">
            <v>low and middle</v>
          </cell>
          <cell r="K488" t="str">
            <v>males</v>
          </cell>
          <cell r="L488" t="str">
            <v>1995-2000</v>
          </cell>
          <cell r="M488">
            <v>46.984</v>
          </cell>
          <cell r="N488">
            <v>15.882</v>
          </cell>
          <cell r="O488">
            <v>3.206</v>
          </cell>
          <cell r="P488">
            <v>3.5380000000000003</v>
          </cell>
          <cell r="Q488">
            <v>4.664</v>
          </cell>
          <cell r="R488">
            <v>5.737</v>
          </cell>
          <cell r="S488">
            <v>4.936</v>
          </cell>
          <cell r="T488">
            <v>9.020999999999997</v>
          </cell>
        </row>
        <row r="489">
          <cell r="A489">
            <v>106</v>
          </cell>
          <cell r="B489">
            <v>268</v>
          </cell>
          <cell r="C489" t="str">
            <v>Georgia</v>
          </cell>
          <cell r="D489">
            <v>0</v>
          </cell>
          <cell r="E489">
            <v>4</v>
          </cell>
          <cell r="F489" t="str">
            <v>Euro</v>
          </cell>
          <cell r="G489">
            <v>8</v>
          </cell>
          <cell r="H489" t="str">
            <v>mec</v>
          </cell>
          <cell r="I489">
            <v>1</v>
          </cell>
          <cell r="J489" t="str">
            <v>low and middle</v>
          </cell>
          <cell r="K489" t="str">
            <v>males</v>
          </cell>
          <cell r="L489" t="str">
            <v>1995-2000</v>
          </cell>
          <cell r="M489">
            <v>121.886</v>
          </cell>
          <cell r="N489">
            <v>4.941</v>
          </cell>
          <cell r="O489">
            <v>0.877</v>
          </cell>
          <cell r="P489">
            <v>3.9939999999999998</v>
          </cell>
          <cell r="Q489">
            <v>9.812000000000001</v>
          </cell>
          <cell r="R489">
            <v>20.707</v>
          </cell>
          <cell r="S489">
            <v>31.607</v>
          </cell>
          <cell r="T489">
            <v>49.94799999999999</v>
          </cell>
        </row>
        <row r="490">
          <cell r="A490">
            <v>52</v>
          </cell>
          <cell r="B490">
            <v>270</v>
          </cell>
          <cell r="C490" t="str">
            <v>Gambia</v>
          </cell>
          <cell r="D490">
            <v>0</v>
          </cell>
          <cell r="E490">
            <v>1</v>
          </cell>
          <cell r="F490" t="str">
            <v>Afro</v>
          </cell>
          <cell r="G490">
            <v>6</v>
          </cell>
          <cell r="H490" t="str">
            <v>ssa</v>
          </cell>
          <cell r="I490">
            <v>1</v>
          </cell>
          <cell r="J490" t="str">
            <v>low and middle</v>
          </cell>
          <cell r="K490" t="str">
            <v>males</v>
          </cell>
          <cell r="L490" t="str">
            <v>1995-2000</v>
          </cell>
          <cell r="M490">
            <v>55.37</v>
          </cell>
          <cell r="N490">
            <v>26.682</v>
          </cell>
          <cell r="O490">
            <v>4.465</v>
          </cell>
          <cell r="P490">
            <v>5.151</v>
          </cell>
          <cell r="Q490">
            <v>5.192</v>
          </cell>
          <cell r="R490">
            <v>5.294</v>
          </cell>
          <cell r="S490">
            <v>3.852</v>
          </cell>
          <cell r="T490">
            <v>4.733999999999999</v>
          </cell>
        </row>
        <row r="491">
          <cell r="A491">
            <v>105</v>
          </cell>
          <cell r="B491">
            <v>274</v>
          </cell>
          <cell r="C491" t="str">
            <v>Gaza Strip</v>
          </cell>
          <cell r="G491">
            <v>8</v>
          </cell>
          <cell r="H491" t="str">
            <v>mec</v>
          </cell>
          <cell r="I491">
            <v>1</v>
          </cell>
          <cell r="J491" t="str">
            <v>low and middle</v>
          </cell>
          <cell r="K491" t="str">
            <v>males</v>
          </cell>
          <cell r="L491" t="str">
            <v>1995-2000</v>
          </cell>
          <cell r="M491">
            <v>13.376</v>
          </cell>
          <cell r="N491">
            <v>4.11</v>
          </cell>
          <cell r="O491">
            <v>0.394</v>
          </cell>
          <cell r="P491">
            <v>0.7859999999999999</v>
          </cell>
          <cell r="Q491">
            <v>0.652</v>
          </cell>
          <cell r="R491">
            <v>1.014</v>
          </cell>
          <cell r="S491">
            <v>1.52</v>
          </cell>
          <cell r="T491">
            <v>4.9</v>
          </cell>
        </row>
        <row r="492">
          <cell r="A492">
            <v>158</v>
          </cell>
          <cell r="B492">
            <v>276</v>
          </cell>
          <cell r="C492" t="str">
            <v>Germany</v>
          </cell>
          <cell r="D492">
            <v>0</v>
          </cell>
          <cell r="E492">
            <v>4</v>
          </cell>
          <cell r="F492" t="str">
            <v>Euro</v>
          </cell>
          <cell r="G492">
            <v>1</v>
          </cell>
          <cell r="H492" t="str">
            <v>eme</v>
          </cell>
          <cell r="I492">
            <v>4</v>
          </cell>
          <cell r="J492" t="str">
            <v>high</v>
          </cell>
          <cell r="K492" t="str">
            <v>males</v>
          </cell>
          <cell r="L492" t="str">
            <v>1995-2000</v>
          </cell>
          <cell r="M492">
            <v>2060.863</v>
          </cell>
          <cell r="N492">
            <v>13.559</v>
          </cell>
          <cell r="O492">
            <v>3.675</v>
          </cell>
          <cell r="P492">
            <v>31.302</v>
          </cell>
          <cell r="Q492">
            <v>88.06</v>
          </cell>
          <cell r="R492">
            <v>277.259</v>
          </cell>
          <cell r="S492">
            <v>459.531</v>
          </cell>
          <cell r="T492">
            <v>1187.477</v>
          </cell>
        </row>
        <row r="493">
          <cell r="A493">
            <v>53</v>
          </cell>
          <cell r="B493">
            <v>288</v>
          </cell>
          <cell r="C493" t="str">
            <v>Ghana</v>
          </cell>
          <cell r="D493">
            <v>0</v>
          </cell>
          <cell r="E493">
            <v>1</v>
          </cell>
          <cell r="F493" t="str">
            <v>Afro</v>
          </cell>
          <cell r="G493">
            <v>6</v>
          </cell>
          <cell r="H493" t="str">
            <v>ssa</v>
          </cell>
          <cell r="I493">
            <v>1</v>
          </cell>
          <cell r="J493" t="str">
            <v>low and middle</v>
          </cell>
          <cell r="K493" t="str">
            <v>males</v>
          </cell>
          <cell r="L493" t="str">
            <v>1995-2000</v>
          </cell>
          <cell r="M493">
            <v>473.128</v>
          </cell>
          <cell r="N493">
            <v>194.783</v>
          </cell>
          <cell r="O493">
            <v>36.381</v>
          </cell>
          <cell r="P493">
            <v>49.900999999999996</v>
          </cell>
          <cell r="Q493">
            <v>41.596000000000004</v>
          </cell>
          <cell r="R493">
            <v>45.46</v>
          </cell>
          <cell r="S493">
            <v>39.365</v>
          </cell>
          <cell r="T493">
            <v>65.642</v>
          </cell>
        </row>
        <row r="494">
          <cell r="A494">
            <v>146</v>
          </cell>
          <cell r="B494">
            <v>300</v>
          </cell>
          <cell r="C494" t="str">
            <v>Greece</v>
          </cell>
          <cell r="D494">
            <v>0</v>
          </cell>
          <cell r="E494">
            <v>4</v>
          </cell>
          <cell r="F494" t="str">
            <v>Euro</v>
          </cell>
          <cell r="G494">
            <v>1</v>
          </cell>
          <cell r="H494" t="str">
            <v>eme</v>
          </cell>
          <cell r="I494">
            <v>4</v>
          </cell>
          <cell r="J494" t="str">
            <v>high</v>
          </cell>
          <cell r="K494" t="str">
            <v>males</v>
          </cell>
          <cell r="L494" t="str">
            <v>1995-2000</v>
          </cell>
          <cell r="M494">
            <v>268.457</v>
          </cell>
          <cell r="N494">
            <v>2.482</v>
          </cell>
          <cell r="O494">
            <v>0.57</v>
          </cell>
          <cell r="P494">
            <v>5.66</v>
          </cell>
          <cell r="Q494">
            <v>8.348</v>
          </cell>
          <cell r="R494">
            <v>24.464</v>
          </cell>
          <cell r="S494">
            <v>51.073</v>
          </cell>
          <cell r="T494">
            <v>175.86</v>
          </cell>
        </row>
        <row r="495">
          <cell r="A495">
            <v>168</v>
          </cell>
          <cell r="B495">
            <v>312</v>
          </cell>
          <cell r="C495" t="str">
            <v>Guadeloupe</v>
          </cell>
          <cell r="G495">
            <v>7</v>
          </cell>
          <cell r="H495" t="str">
            <v>lac</v>
          </cell>
          <cell r="I495">
            <v>1</v>
          </cell>
          <cell r="J495" t="str">
            <v>low and middle</v>
          </cell>
          <cell r="K495" t="str">
            <v>males</v>
          </cell>
          <cell r="L495" t="str">
            <v>1995-2000</v>
          </cell>
          <cell r="M495">
            <v>7.006</v>
          </cell>
          <cell r="N495">
            <v>0.234</v>
          </cell>
          <cell r="O495">
            <v>0.045</v>
          </cell>
          <cell r="P495">
            <v>0.366</v>
          </cell>
          <cell r="Q495">
            <v>0.683</v>
          </cell>
          <cell r="R495">
            <v>0.985</v>
          </cell>
          <cell r="S495">
            <v>1.141</v>
          </cell>
          <cell r="T495">
            <v>3.552</v>
          </cell>
        </row>
        <row r="496">
          <cell r="A496">
            <v>211</v>
          </cell>
          <cell r="B496">
            <v>316</v>
          </cell>
          <cell r="C496" t="str">
            <v>Guam</v>
          </cell>
          <cell r="G496">
            <v>5</v>
          </cell>
          <cell r="H496" t="str">
            <v>oai</v>
          </cell>
          <cell r="I496">
            <v>4</v>
          </cell>
          <cell r="J496" t="str">
            <v>high</v>
          </cell>
          <cell r="K496" t="str">
            <v>males</v>
          </cell>
          <cell r="L496" t="str">
            <v>1995-2000</v>
          </cell>
          <cell r="M496">
            <v>2.027</v>
          </cell>
          <cell r="N496">
            <v>0.116</v>
          </cell>
          <cell r="O496">
            <v>0.03</v>
          </cell>
          <cell r="P496">
            <v>0.137</v>
          </cell>
          <cell r="Q496">
            <v>0.231</v>
          </cell>
          <cell r="R496">
            <v>0.388</v>
          </cell>
          <cell r="S496">
            <v>0.41600000000000004</v>
          </cell>
          <cell r="T496">
            <v>0.709</v>
          </cell>
        </row>
        <row r="497">
          <cell r="A497">
            <v>179</v>
          </cell>
          <cell r="B497">
            <v>320</v>
          </cell>
          <cell r="C497" t="str">
            <v>Guatemala</v>
          </cell>
          <cell r="D497">
            <v>0</v>
          </cell>
          <cell r="E497">
            <v>2</v>
          </cell>
          <cell r="F497" t="str">
            <v>Amro</v>
          </cell>
          <cell r="G497">
            <v>7</v>
          </cell>
          <cell r="H497" t="str">
            <v>lac</v>
          </cell>
          <cell r="I497">
            <v>1</v>
          </cell>
          <cell r="J497" t="str">
            <v>low and middle</v>
          </cell>
          <cell r="K497" t="str">
            <v>males</v>
          </cell>
          <cell r="L497" t="str">
            <v>1995-2000</v>
          </cell>
          <cell r="M497">
            <v>224.809</v>
          </cell>
          <cell r="N497">
            <v>64.894</v>
          </cell>
          <cell r="O497">
            <v>8.411999999999999</v>
          </cell>
          <cell r="P497">
            <v>27.14</v>
          </cell>
          <cell r="Q497">
            <v>28.328000000000003</v>
          </cell>
          <cell r="R497">
            <v>27.538999999999998</v>
          </cell>
          <cell r="S497">
            <v>25.072</v>
          </cell>
          <cell r="T497">
            <v>43.42400000000001</v>
          </cell>
        </row>
        <row r="498">
          <cell r="A498">
            <v>54</v>
          </cell>
          <cell r="B498">
            <v>324</v>
          </cell>
          <cell r="C498" t="str">
            <v>Guinea</v>
          </cell>
          <cell r="D498">
            <v>0</v>
          </cell>
          <cell r="E498">
            <v>1</v>
          </cell>
          <cell r="F498" t="str">
            <v>Afro</v>
          </cell>
          <cell r="G498">
            <v>6</v>
          </cell>
          <cell r="H498" t="str">
            <v>ssa</v>
          </cell>
          <cell r="I498">
            <v>1</v>
          </cell>
          <cell r="J498" t="str">
            <v>low and middle</v>
          </cell>
          <cell r="K498" t="str">
            <v>males</v>
          </cell>
          <cell r="L498" t="str">
            <v>1995-2000</v>
          </cell>
          <cell r="M498">
            <v>322.415</v>
          </cell>
          <cell r="N498">
            <v>161.567</v>
          </cell>
          <cell r="O498">
            <v>30.285</v>
          </cell>
          <cell r="P498">
            <v>32.885</v>
          </cell>
          <cell r="Q498">
            <v>26.875</v>
          </cell>
          <cell r="R498">
            <v>25.378</v>
          </cell>
          <cell r="S498">
            <v>19.517</v>
          </cell>
          <cell r="T498">
            <v>25.908</v>
          </cell>
        </row>
        <row r="499">
          <cell r="A499">
            <v>191</v>
          </cell>
          <cell r="B499">
            <v>328</v>
          </cell>
          <cell r="C499" t="str">
            <v>Guyana</v>
          </cell>
          <cell r="D499">
            <v>0</v>
          </cell>
          <cell r="E499">
            <v>2</v>
          </cell>
          <cell r="F499" t="str">
            <v>Amro</v>
          </cell>
          <cell r="G499">
            <v>7</v>
          </cell>
          <cell r="H499" t="str">
            <v>lac</v>
          </cell>
          <cell r="I499">
            <v>1</v>
          </cell>
          <cell r="J499" t="str">
            <v>low and middle</v>
          </cell>
          <cell r="K499" t="str">
            <v>males</v>
          </cell>
          <cell r="L499" t="str">
            <v>1995-2000</v>
          </cell>
          <cell r="M499">
            <v>17.747</v>
          </cell>
          <cell r="N499">
            <v>4.283</v>
          </cell>
          <cell r="O499">
            <v>0.583</v>
          </cell>
          <cell r="P499">
            <v>1.382</v>
          </cell>
          <cell r="Q499">
            <v>2.088</v>
          </cell>
          <cell r="R499">
            <v>2.575</v>
          </cell>
          <cell r="S499">
            <v>2.555</v>
          </cell>
          <cell r="T499">
            <v>4.281</v>
          </cell>
        </row>
        <row r="500">
          <cell r="A500">
            <v>169</v>
          </cell>
          <cell r="B500">
            <v>332</v>
          </cell>
          <cell r="C500" t="str">
            <v>Haiti</v>
          </cell>
          <cell r="D500">
            <v>0</v>
          </cell>
          <cell r="E500">
            <v>2</v>
          </cell>
          <cell r="F500" t="str">
            <v>Amro</v>
          </cell>
          <cell r="G500">
            <v>7</v>
          </cell>
          <cell r="H500" t="str">
            <v>lac</v>
          </cell>
          <cell r="I500">
            <v>1</v>
          </cell>
          <cell r="J500" t="str">
            <v>low and middle</v>
          </cell>
          <cell r="K500" t="str">
            <v>males</v>
          </cell>
          <cell r="L500" t="str">
            <v>1995-2000</v>
          </cell>
          <cell r="M500">
            <v>260.507</v>
          </cell>
          <cell r="N500">
            <v>73.979</v>
          </cell>
          <cell r="O500">
            <v>18.578000000000003</v>
          </cell>
          <cell r="P500">
            <v>27.051000000000002</v>
          </cell>
          <cell r="Q500">
            <v>37.214</v>
          </cell>
          <cell r="R500">
            <v>37.812000000000005</v>
          </cell>
          <cell r="S500">
            <v>25.442</v>
          </cell>
          <cell r="T500">
            <v>40.431</v>
          </cell>
        </row>
        <row r="501">
          <cell r="A501">
            <v>180</v>
          </cell>
          <cell r="B501">
            <v>340</v>
          </cell>
          <cell r="C501" t="str">
            <v>Honduras</v>
          </cell>
          <cell r="D501">
            <v>0</v>
          </cell>
          <cell r="E501">
            <v>2</v>
          </cell>
          <cell r="F501" t="str">
            <v>Amro</v>
          </cell>
          <cell r="G501">
            <v>7</v>
          </cell>
          <cell r="H501" t="str">
            <v>lac</v>
          </cell>
          <cell r="I501">
            <v>1</v>
          </cell>
          <cell r="J501" t="str">
            <v>low and middle</v>
          </cell>
          <cell r="K501" t="str">
            <v>males</v>
          </cell>
          <cell r="L501" t="str">
            <v>1995-2000</v>
          </cell>
          <cell r="M501">
            <v>90.905</v>
          </cell>
          <cell r="N501">
            <v>28.502</v>
          </cell>
          <cell r="O501">
            <v>4.612</v>
          </cell>
          <cell r="P501">
            <v>9.264</v>
          </cell>
          <cell r="Q501">
            <v>10.352</v>
          </cell>
          <cell r="R501">
            <v>10.08</v>
          </cell>
          <cell r="S501">
            <v>9.152999999999999</v>
          </cell>
          <cell r="T501">
            <v>18.942</v>
          </cell>
        </row>
        <row r="502">
          <cell r="A502">
            <v>67</v>
          </cell>
          <cell r="B502">
            <v>344</v>
          </cell>
          <cell r="C502" t="str">
            <v>China, Hong Kong SAR (6)</v>
          </cell>
          <cell r="G502">
            <v>5</v>
          </cell>
          <cell r="H502" t="str">
            <v>oai</v>
          </cell>
          <cell r="I502">
            <v>4</v>
          </cell>
          <cell r="J502" t="str">
            <v>high</v>
          </cell>
          <cell r="K502" t="str">
            <v>males</v>
          </cell>
          <cell r="L502" t="str">
            <v>1995-2000</v>
          </cell>
          <cell r="M502">
            <v>108.968</v>
          </cell>
          <cell r="N502">
            <v>1.43</v>
          </cell>
          <cell r="O502">
            <v>0.34299999999999997</v>
          </cell>
          <cell r="P502">
            <v>2.076</v>
          </cell>
          <cell r="Q502">
            <v>6.195</v>
          </cell>
          <cell r="R502">
            <v>15.395999999999999</v>
          </cell>
          <cell r="S502">
            <v>24.21</v>
          </cell>
          <cell r="T502">
            <v>59.31799999999999</v>
          </cell>
        </row>
        <row r="503">
          <cell r="A503">
            <v>124</v>
          </cell>
          <cell r="B503">
            <v>348</v>
          </cell>
          <cell r="C503" t="str">
            <v>Hungary</v>
          </cell>
          <cell r="D503">
            <v>0</v>
          </cell>
          <cell r="E503">
            <v>4</v>
          </cell>
          <cell r="F503" t="str">
            <v>Euro</v>
          </cell>
          <cell r="G503">
            <v>2</v>
          </cell>
          <cell r="H503" t="str">
            <v>fse</v>
          </cell>
          <cell r="I503">
            <v>1</v>
          </cell>
          <cell r="J503" t="str">
            <v>low and middle</v>
          </cell>
          <cell r="K503" t="str">
            <v>males</v>
          </cell>
          <cell r="L503" t="str">
            <v>1995-2000</v>
          </cell>
          <cell r="M503">
            <v>356.675</v>
          </cell>
          <cell r="N503">
            <v>3.487</v>
          </cell>
          <cell r="O503">
            <v>0.789</v>
          </cell>
          <cell r="P503">
            <v>5.406000000000001</v>
          </cell>
          <cell r="Q503">
            <v>24.788</v>
          </cell>
          <cell r="R503">
            <v>74.402</v>
          </cell>
          <cell r="S503">
            <v>81.202</v>
          </cell>
          <cell r="T503">
            <v>166.601</v>
          </cell>
        </row>
        <row r="504">
          <cell r="A504">
            <v>135</v>
          </cell>
          <cell r="B504">
            <v>352</v>
          </cell>
          <cell r="C504" t="str">
            <v>Iceland</v>
          </cell>
          <cell r="D504">
            <v>0</v>
          </cell>
          <cell r="E504">
            <v>4</v>
          </cell>
          <cell r="F504" t="str">
            <v>Euro</v>
          </cell>
          <cell r="G504">
            <v>1</v>
          </cell>
          <cell r="H504" t="str">
            <v>eme</v>
          </cell>
          <cell r="I504">
            <v>4</v>
          </cell>
          <cell r="J504" t="str">
            <v>high</v>
          </cell>
          <cell r="K504" t="str">
            <v>males</v>
          </cell>
          <cell r="L504" t="str">
            <v>1995-2000</v>
          </cell>
          <cell r="M504">
            <v>4.835</v>
          </cell>
          <cell r="N504">
            <v>0.073</v>
          </cell>
          <cell r="O504">
            <v>0.015</v>
          </cell>
          <cell r="P504">
            <v>0.129</v>
          </cell>
          <cell r="Q504">
            <v>0.15899999999999997</v>
          </cell>
          <cell r="R504">
            <v>0.458</v>
          </cell>
          <cell r="S504">
            <v>0.762</v>
          </cell>
          <cell r="T504">
            <v>3.2389999999999994</v>
          </cell>
        </row>
        <row r="505">
          <cell r="A505">
            <v>77</v>
          </cell>
          <cell r="B505">
            <v>356</v>
          </cell>
          <cell r="C505" t="str">
            <v>India</v>
          </cell>
          <cell r="D505">
            <v>0</v>
          </cell>
          <cell r="E505">
            <v>5</v>
          </cell>
          <cell r="F505" t="str">
            <v>Searo</v>
          </cell>
          <cell r="G505">
            <v>3</v>
          </cell>
          <cell r="H505" t="str">
            <v>ind</v>
          </cell>
          <cell r="I505">
            <v>6</v>
          </cell>
          <cell r="J505" t="str">
            <v>ind</v>
          </cell>
          <cell r="K505" t="str">
            <v>males</v>
          </cell>
          <cell r="L505" t="str">
            <v>1995-2000</v>
          </cell>
          <cell r="M505">
            <v>22187.062</v>
          </cell>
          <cell r="N505">
            <v>5478.228</v>
          </cell>
          <cell r="O505">
            <v>1113.32</v>
          </cell>
          <cell r="P505">
            <v>1067.757</v>
          </cell>
          <cell r="Q505">
            <v>1734.4160000000002</v>
          </cell>
          <cell r="R505">
            <v>3276.8140000000003</v>
          </cell>
          <cell r="S505">
            <v>3657.209</v>
          </cell>
          <cell r="T505">
            <v>5859.317999999999</v>
          </cell>
        </row>
        <row r="506">
          <cell r="A506">
            <v>92</v>
          </cell>
          <cell r="B506">
            <v>360</v>
          </cell>
          <cell r="C506" t="str">
            <v>Indonesia</v>
          </cell>
          <cell r="D506">
            <v>0</v>
          </cell>
          <cell r="E506">
            <v>5</v>
          </cell>
          <cell r="F506" t="str">
            <v>Searo</v>
          </cell>
          <cell r="G506">
            <v>5</v>
          </cell>
          <cell r="H506" t="str">
            <v>oai</v>
          </cell>
          <cell r="I506">
            <v>1</v>
          </cell>
          <cell r="J506" t="str">
            <v>low and middle</v>
          </cell>
          <cell r="K506" t="str">
            <v>males</v>
          </cell>
          <cell r="L506" t="str">
            <v>1995-2000</v>
          </cell>
          <cell r="M506">
            <v>4129.133</v>
          </cell>
          <cell r="N506">
            <v>828.623</v>
          </cell>
          <cell r="O506">
            <v>122.06200000000001</v>
          </cell>
          <cell r="P506">
            <v>340.831</v>
          </cell>
          <cell r="Q506">
            <v>385.619</v>
          </cell>
          <cell r="R506">
            <v>634.636</v>
          </cell>
          <cell r="S506">
            <v>699.842</v>
          </cell>
          <cell r="T506">
            <v>1117.52</v>
          </cell>
        </row>
        <row r="507">
          <cell r="A507">
            <v>78</v>
          </cell>
          <cell r="B507">
            <v>364</v>
          </cell>
          <cell r="C507" t="str">
            <v>Iran (Islamic Republic of)</v>
          </cell>
          <cell r="D507">
            <v>0</v>
          </cell>
          <cell r="E507">
            <v>3</v>
          </cell>
          <cell r="F507" t="str">
            <v>Emro</v>
          </cell>
          <cell r="G507">
            <v>8</v>
          </cell>
          <cell r="H507" t="str">
            <v>mec</v>
          </cell>
          <cell r="I507">
            <v>1</v>
          </cell>
          <cell r="J507" t="str">
            <v>low and middle</v>
          </cell>
          <cell r="K507" t="str">
            <v>males</v>
          </cell>
          <cell r="L507" t="str">
            <v>1995-2000</v>
          </cell>
          <cell r="M507">
            <v>934.122</v>
          </cell>
          <cell r="N507">
            <v>203.984</v>
          </cell>
          <cell r="O507">
            <v>44.128</v>
          </cell>
          <cell r="P507">
            <v>58.888000000000005</v>
          </cell>
          <cell r="Q507">
            <v>57.409</v>
          </cell>
          <cell r="R507">
            <v>110.202</v>
          </cell>
          <cell r="S507">
            <v>166.503</v>
          </cell>
          <cell r="T507">
            <v>293.008</v>
          </cell>
        </row>
        <row r="508">
          <cell r="A508">
            <v>107</v>
          </cell>
          <cell r="B508">
            <v>368</v>
          </cell>
          <cell r="C508" t="str">
            <v>Iraq</v>
          </cell>
          <cell r="D508">
            <v>0</v>
          </cell>
          <cell r="E508">
            <v>3</v>
          </cell>
          <cell r="F508" t="str">
            <v>Emro</v>
          </cell>
          <cell r="G508">
            <v>8</v>
          </cell>
          <cell r="H508" t="str">
            <v>mec</v>
          </cell>
          <cell r="I508">
            <v>1</v>
          </cell>
          <cell r="J508" t="str">
            <v>low and middle</v>
          </cell>
          <cell r="K508" t="str">
            <v>males</v>
          </cell>
          <cell r="L508" t="str">
            <v>1995-2000</v>
          </cell>
          <cell r="M508">
            <v>486.627</v>
          </cell>
          <cell r="N508">
            <v>231.993</v>
          </cell>
          <cell r="O508">
            <v>16.92</v>
          </cell>
          <cell r="P508">
            <v>29.505</v>
          </cell>
          <cell r="Q508">
            <v>33.937000000000005</v>
          </cell>
          <cell r="R508">
            <v>55.865</v>
          </cell>
          <cell r="S508">
            <v>48.92100000000001</v>
          </cell>
          <cell r="T508">
            <v>69.48599999999999</v>
          </cell>
        </row>
        <row r="509">
          <cell r="A509">
            <v>136</v>
          </cell>
          <cell r="B509">
            <v>372</v>
          </cell>
          <cell r="C509" t="str">
            <v>Ireland</v>
          </cell>
          <cell r="D509">
            <v>0</v>
          </cell>
          <cell r="E509">
            <v>4</v>
          </cell>
          <cell r="F509" t="str">
            <v>Euro</v>
          </cell>
          <cell r="G509">
            <v>1</v>
          </cell>
          <cell r="H509" t="str">
            <v>eme</v>
          </cell>
          <cell r="I509">
            <v>4</v>
          </cell>
          <cell r="J509" t="str">
            <v>high</v>
          </cell>
          <cell r="K509" t="str">
            <v>males</v>
          </cell>
          <cell r="L509" t="str">
            <v>1995-2000</v>
          </cell>
          <cell r="M509">
            <v>81.896</v>
          </cell>
          <cell r="N509">
            <v>1.279</v>
          </cell>
          <cell r="O509">
            <v>0.28200000000000003</v>
          </cell>
          <cell r="P509">
            <v>1.761</v>
          </cell>
          <cell r="Q509">
            <v>2.379</v>
          </cell>
          <cell r="R509">
            <v>8.524000000000001</v>
          </cell>
          <cell r="S509">
            <v>15.142999999999999</v>
          </cell>
          <cell r="T509">
            <v>52.52799999999999</v>
          </cell>
        </row>
        <row r="510">
          <cell r="A510">
            <v>108</v>
          </cell>
          <cell r="B510">
            <v>376</v>
          </cell>
          <cell r="C510" t="str">
            <v>Israel</v>
          </cell>
          <cell r="D510">
            <v>0</v>
          </cell>
          <cell r="E510">
            <v>4</v>
          </cell>
          <cell r="F510" t="str">
            <v>Euro</v>
          </cell>
          <cell r="G510">
            <v>8</v>
          </cell>
          <cell r="H510" t="str">
            <v>mec</v>
          </cell>
          <cell r="I510">
            <v>4</v>
          </cell>
          <cell r="J510" t="str">
            <v>high</v>
          </cell>
          <cell r="K510" t="str">
            <v>males</v>
          </cell>
          <cell r="L510" t="str">
            <v>1995-2000</v>
          </cell>
          <cell r="M510">
            <v>93.192</v>
          </cell>
          <cell r="N510">
            <v>3.405</v>
          </cell>
          <cell r="O510">
            <v>0.549</v>
          </cell>
          <cell r="P510">
            <v>2.418</v>
          </cell>
          <cell r="Q510">
            <v>3.34</v>
          </cell>
          <cell r="R510">
            <v>9.698</v>
          </cell>
          <cell r="S510">
            <v>15.743000000000002</v>
          </cell>
          <cell r="T510">
            <v>58.039</v>
          </cell>
        </row>
        <row r="511">
          <cell r="A511">
            <v>147</v>
          </cell>
          <cell r="B511">
            <v>380</v>
          </cell>
          <cell r="C511" t="str">
            <v>Italy</v>
          </cell>
          <cell r="D511">
            <v>0</v>
          </cell>
          <cell r="E511">
            <v>4</v>
          </cell>
          <cell r="F511" t="str">
            <v>Euro</v>
          </cell>
          <cell r="G511">
            <v>1</v>
          </cell>
          <cell r="H511" t="str">
            <v>eme</v>
          </cell>
          <cell r="I511">
            <v>4</v>
          </cell>
          <cell r="J511" t="str">
            <v>high</v>
          </cell>
          <cell r="K511" t="str">
            <v>males</v>
          </cell>
          <cell r="L511" t="str">
            <v>1995-2000</v>
          </cell>
          <cell r="M511">
            <v>1536.853</v>
          </cell>
          <cell r="N511">
            <v>12.03</v>
          </cell>
          <cell r="O511">
            <v>2.7119999999999997</v>
          </cell>
          <cell r="P511">
            <v>23.652</v>
          </cell>
          <cell r="Q511">
            <v>40.242999999999995</v>
          </cell>
          <cell r="R511">
            <v>147.85</v>
          </cell>
          <cell r="S511">
            <v>296.113</v>
          </cell>
          <cell r="T511">
            <v>1014.2529999999999</v>
          </cell>
        </row>
        <row r="512">
          <cell r="A512">
            <v>51</v>
          </cell>
          <cell r="B512">
            <v>384</v>
          </cell>
          <cell r="C512" t="str">
            <v>Cote d'Ivoire</v>
          </cell>
          <cell r="D512">
            <v>0</v>
          </cell>
          <cell r="E512">
            <v>1</v>
          </cell>
          <cell r="F512" t="str">
            <v>Afro</v>
          </cell>
          <cell r="G512">
            <v>6</v>
          </cell>
          <cell r="H512" t="str">
            <v>ssa</v>
          </cell>
          <cell r="I512">
            <v>1</v>
          </cell>
          <cell r="J512" t="str">
            <v>low and middle</v>
          </cell>
          <cell r="K512" t="str">
            <v>males</v>
          </cell>
          <cell r="L512" t="str">
            <v>1995-2000</v>
          </cell>
          <cell r="M512">
            <v>603.278</v>
          </cell>
          <cell r="N512">
            <v>198.018</v>
          </cell>
          <cell r="O512">
            <v>51.65</v>
          </cell>
          <cell r="P512">
            <v>62.95</v>
          </cell>
          <cell r="Q512">
            <v>97.549</v>
          </cell>
          <cell r="R512">
            <v>89.246</v>
          </cell>
          <cell r="S512">
            <v>47.768</v>
          </cell>
          <cell r="T512">
            <v>56.09699999999999</v>
          </cell>
        </row>
        <row r="513">
          <cell r="A513">
            <v>170</v>
          </cell>
          <cell r="B513">
            <v>388</v>
          </cell>
          <cell r="C513" t="str">
            <v>Jamaica</v>
          </cell>
          <cell r="D513">
            <v>0</v>
          </cell>
          <cell r="E513">
            <v>2</v>
          </cell>
          <cell r="F513" t="str">
            <v>Amro</v>
          </cell>
          <cell r="G513">
            <v>7</v>
          </cell>
          <cell r="H513" t="str">
            <v>lac</v>
          </cell>
          <cell r="I513">
            <v>1</v>
          </cell>
          <cell r="J513" t="str">
            <v>low and middle</v>
          </cell>
          <cell r="K513" t="str">
            <v>males</v>
          </cell>
          <cell r="L513" t="str">
            <v>1995-2000</v>
          </cell>
          <cell r="M513">
            <v>38.833</v>
          </cell>
          <cell r="N513">
            <v>4.111</v>
          </cell>
          <cell r="O513">
            <v>0.628</v>
          </cell>
          <cell r="P513">
            <v>1.6360000000000001</v>
          </cell>
          <cell r="Q513">
            <v>2.1559999999999997</v>
          </cell>
          <cell r="R513">
            <v>3.9290000000000003</v>
          </cell>
          <cell r="S513">
            <v>5.354</v>
          </cell>
          <cell r="T513">
            <v>21.019000000000002</v>
          </cell>
        </row>
        <row r="514">
          <cell r="A514">
            <v>69</v>
          </cell>
          <cell r="B514">
            <v>392</v>
          </cell>
          <cell r="C514" t="str">
            <v>Japan</v>
          </cell>
          <cell r="D514">
            <v>0</v>
          </cell>
          <cell r="E514">
            <v>6</v>
          </cell>
          <cell r="F514" t="str">
            <v>Wpro</v>
          </cell>
          <cell r="G514">
            <v>1</v>
          </cell>
          <cell r="H514" t="str">
            <v>eme</v>
          </cell>
          <cell r="I514">
            <v>4</v>
          </cell>
          <cell r="J514" t="str">
            <v>high</v>
          </cell>
          <cell r="K514" t="str">
            <v>males</v>
          </cell>
          <cell r="L514" t="str">
            <v>1995-2000</v>
          </cell>
          <cell r="M514">
            <v>2653.053</v>
          </cell>
          <cell r="N514">
            <v>20.883</v>
          </cell>
          <cell r="O514">
            <v>6.1690000000000005</v>
          </cell>
          <cell r="P514">
            <v>42.644000000000005</v>
          </cell>
          <cell r="Q514">
            <v>76.14699999999999</v>
          </cell>
          <cell r="R514">
            <v>344.07899999999995</v>
          </cell>
          <cell r="S514">
            <v>543.125</v>
          </cell>
          <cell r="T514">
            <v>1620.006</v>
          </cell>
        </row>
        <row r="515">
          <cell r="A515">
            <v>79</v>
          </cell>
          <cell r="B515">
            <v>398</v>
          </cell>
          <cell r="C515" t="str">
            <v>Kazakhstan</v>
          </cell>
          <cell r="D515">
            <v>0</v>
          </cell>
          <cell r="E515">
            <v>4</v>
          </cell>
          <cell r="F515" t="str">
            <v>Euro</v>
          </cell>
          <cell r="G515">
            <v>8</v>
          </cell>
          <cell r="H515" t="str">
            <v>mec</v>
          </cell>
          <cell r="I515">
            <v>1</v>
          </cell>
          <cell r="J515" t="str">
            <v>low and middle</v>
          </cell>
          <cell r="K515" t="str">
            <v>males</v>
          </cell>
          <cell r="L515" t="str">
            <v>1995-2000</v>
          </cell>
          <cell r="M515">
            <v>374.248</v>
          </cell>
          <cell r="N515">
            <v>36.342</v>
          </cell>
          <cell r="O515">
            <v>6.455</v>
          </cell>
          <cell r="P515">
            <v>23.403999999999996</v>
          </cell>
          <cell r="Q515">
            <v>47.402</v>
          </cell>
          <cell r="R515">
            <v>80.17699999999999</v>
          </cell>
          <cell r="S515">
            <v>84.65100000000001</v>
          </cell>
          <cell r="T515">
            <v>95.81700000000001</v>
          </cell>
        </row>
        <row r="516">
          <cell r="A516">
            <v>109</v>
          </cell>
          <cell r="B516">
            <v>400</v>
          </cell>
          <cell r="C516" t="str">
            <v>Jordan</v>
          </cell>
          <cell r="D516">
            <v>0</v>
          </cell>
          <cell r="E516">
            <v>3</v>
          </cell>
          <cell r="F516" t="str">
            <v>Emro</v>
          </cell>
          <cell r="G516">
            <v>8</v>
          </cell>
          <cell r="H516" t="str">
            <v>mec</v>
          </cell>
          <cell r="I516">
            <v>1</v>
          </cell>
          <cell r="J516" t="str">
            <v>low and middle</v>
          </cell>
          <cell r="K516" t="str">
            <v>males</v>
          </cell>
          <cell r="L516" t="str">
            <v>1995-2000</v>
          </cell>
          <cell r="M516">
            <v>77.96</v>
          </cell>
          <cell r="N516">
            <v>17.471</v>
          </cell>
          <cell r="O516">
            <v>2.306</v>
          </cell>
          <cell r="P516">
            <v>6.061</v>
          </cell>
          <cell r="Q516">
            <v>6.337999999999999</v>
          </cell>
          <cell r="R516">
            <v>10.687000000000001</v>
          </cell>
          <cell r="S516">
            <v>11.832</v>
          </cell>
          <cell r="T516">
            <v>23.265</v>
          </cell>
        </row>
        <row r="517">
          <cell r="A517">
            <v>12</v>
          </cell>
          <cell r="B517">
            <v>404</v>
          </cell>
          <cell r="C517" t="str">
            <v>Kenya</v>
          </cell>
          <cell r="D517">
            <v>0</v>
          </cell>
          <cell r="E517">
            <v>1</v>
          </cell>
          <cell r="F517" t="str">
            <v>Afro</v>
          </cell>
          <cell r="G517">
            <v>6</v>
          </cell>
          <cell r="H517" t="str">
            <v>ssa</v>
          </cell>
          <cell r="I517">
            <v>1</v>
          </cell>
          <cell r="J517" t="str">
            <v>low and middle</v>
          </cell>
          <cell r="K517" t="str">
            <v>males</v>
          </cell>
          <cell r="L517" t="str">
            <v>1995-2000</v>
          </cell>
          <cell r="M517">
            <v>891.142</v>
          </cell>
          <cell r="N517">
            <v>270.94</v>
          </cell>
          <cell r="O517">
            <v>72.127</v>
          </cell>
          <cell r="P517">
            <v>93.81700000000001</v>
          </cell>
          <cell r="Q517">
            <v>153.964</v>
          </cell>
          <cell r="R517">
            <v>125.412</v>
          </cell>
          <cell r="S517">
            <v>66.103</v>
          </cell>
          <cell r="T517">
            <v>108.779</v>
          </cell>
        </row>
        <row r="518">
          <cell r="A518">
            <v>68</v>
          </cell>
          <cell r="B518">
            <v>408</v>
          </cell>
          <cell r="C518" t="str">
            <v>Dem. People's Rep. of Korea</v>
          </cell>
          <cell r="D518">
            <v>0</v>
          </cell>
          <cell r="E518">
            <v>5</v>
          </cell>
          <cell r="F518" t="str">
            <v>Searo</v>
          </cell>
          <cell r="G518">
            <v>5</v>
          </cell>
          <cell r="H518" t="str">
            <v>oai</v>
          </cell>
          <cell r="I518">
            <v>1</v>
          </cell>
          <cell r="J518" t="str">
            <v>low and middle</v>
          </cell>
          <cell r="K518" t="str">
            <v>males</v>
          </cell>
          <cell r="L518" t="str">
            <v>1995-2000</v>
          </cell>
          <cell r="M518">
            <v>321.944</v>
          </cell>
          <cell r="N518">
            <v>33.221</v>
          </cell>
          <cell r="O518">
            <v>3.848</v>
          </cell>
          <cell r="P518">
            <v>15.618</v>
          </cell>
          <cell r="Q518">
            <v>31.243000000000002</v>
          </cell>
          <cell r="R518">
            <v>70.558</v>
          </cell>
          <cell r="S518">
            <v>74.69800000000001</v>
          </cell>
          <cell r="T518">
            <v>92.75800000000001</v>
          </cell>
        </row>
        <row r="519">
          <cell r="A519">
            <v>72</v>
          </cell>
          <cell r="B519">
            <v>410</v>
          </cell>
          <cell r="C519" t="str">
            <v>Republic of Korea</v>
          </cell>
          <cell r="D519">
            <v>0</v>
          </cell>
          <cell r="E519">
            <v>6</v>
          </cell>
          <cell r="F519" t="str">
            <v>Wpro</v>
          </cell>
          <cell r="G519">
            <v>5</v>
          </cell>
          <cell r="H519" t="str">
            <v>oai</v>
          </cell>
          <cell r="I519">
            <v>4</v>
          </cell>
          <cell r="J519" t="str">
            <v>high</v>
          </cell>
          <cell r="K519" t="str">
            <v>males</v>
          </cell>
          <cell r="L519" t="str">
            <v>1995-2000</v>
          </cell>
          <cell r="M519">
            <v>801.593</v>
          </cell>
          <cell r="N519">
            <v>25.487</v>
          </cell>
          <cell r="O519">
            <v>7.92</v>
          </cell>
          <cell r="P519">
            <v>36.791</v>
          </cell>
          <cell r="Q519">
            <v>83.785</v>
          </cell>
          <cell r="R519">
            <v>182.774</v>
          </cell>
          <cell r="S519">
            <v>192.209</v>
          </cell>
          <cell r="T519">
            <v>272.62699999999995</v>
          </cell>
        </row>
        <row r="520">
          <cell r="A520">
            <v>110</v>
          </cell>
          <cell r="B520">
            <v>414</v>
          </cell>
          <cell r="C520" t="str">
            <v>Kuwait</v>
          </cell>
          <cell r="D520">
            <v>0</v>
          </cell>
          <cell r="E520">
            <v>3</v>
          </cell>
          <cell r="F520" t="str">
            <v>Emro</v>
          </cell>
          <cell r="G520">
            <v>8</v>
          </cell>
          <cell r="H520" t="str">
            <v>mec</v>
          </cell>
          <cell r="I520">
            <v>4</v>
          </cell>
          <cell r="J520" t="str">
            <v>high</v>
          </cell>
          <cell r="K520" t="str">
            <v>males</v>
          </cell>
          <cell r="L520" t="str">
            <v>1995-2000</v>
          </cell>
          <cell r="M520">
            <v>12.31</v>
          </cell>
          <cell r="N520">
            <v>1.704</v>
          </cell>
          <cell r="O520">
            <v>0.367</v>
          </cell>
          <cell r="P520">
            <v>0.661</v>
          </cell>
          <cell r="Q520">
            <v>1.07</v>
          </cell>
          <cell r="R520">
            <v>2.564</v>
          </cell>
          <cell r="S520">
            <v>2.314</v>
          </cell>
          <cell r="T520">
            <v>3.63</v>
          </cell>
        </row>
        <row r="521">
          <cell r="A521">
            <v>80</v>
          </cell>
          <cell r="B521">
            <v>417</v>
          </cell>
          <cell r="C521" t="str">
            <v>Kyrgyzstan</v>
          </cell>
          <cell r="D521">
            <v>0</v>
          </cell>
          <cell r="E521">
            <v>4</v>
          </cell>
          <cell r="F521" t="str">
            <v>Euro</v>
          </cell>
          <cell r="G521">
            <v>8</v>
          </cell>
          <cell r="H521" t="str">
            <v>mec</v>
          </cell>
          <cell r="I521">
            <v>1</v>
          </cell>
          <cell r="J521" t="str">
            <v>low and middle</v>
          </cell>
          <cell r="K521" t="str">
            <v>males</v>
          </cell>
          <cell r="L521" t="str">
            <v>1995-2000</v>
          </cell>
          <cell r="M521">
            <v>92.424</v>
          </cell>
          <cell r="N521">
            <v>16.739</v>
          </cell>
          <cell r="O521">
            <v>2.21</v>
          </cell>
          <cell r="P521">
            <v>6.12</v>
          </cell>
          <cell r="Q521">
            <v>11.673</v>
          </cell>
          <cell r="R521">
            <v>14.471999999999998</v>
          </cell>
          <cell r="S521">
            <v>17.609</v>
          </cell>
          <cell r="T521">
            <v>23.601000000000003</v>
          </cell>
        </row>
        <row r="522">
          <cell r="A522">
            <v>93</v>
          </cell>
          <cell r="B522">
            <v>418</v>
          </cell>
          <cell r="C522" t="str">
            <v>Lao People's Dem. Republic</v>
          </cell>
          <cell r="D522">
            <v>0</v>
          </cell>
          <cell r="E522">
            <v>6</v>
          </cell>
          <cell r="F522" t="str">
            <v>Wpro</v>
          </cell>
          <cell r="G522">
            <v>5</v>
          </cell>
          <cell r="H522" t="str">
            <v>oai</v>
          </cell>
          <cell r="I522">
            <v>1</v>
          </cell>
          <cell r="J522" t="str">
            <v>low and middle</v>
          </cell>
          <cell r="K522" t="str">
            <v>males</v>
          </cell>
          <cell r="L522" t="str">
            <v>1995-2000</v>
          </cell>
          <cell r="M522">
            <v>179.639</v>
          </cell>
          <cell r="N522">
            <v>81.674</v>
          </cell>
          <cell r="O522">
            <v>14.610999999999999</v>
          </cell>
          <cell r="P522">
            <v>17.043</v>
          </cell>
          <cell r="Q522">
            <v>15.351000000000003</v>
          </cell>
          <cell r="R522">
            <v>17.038999999999998</v>
          </cell>
          <cell r="S522">
            <v>13.867</v>
          </cell>
          <cell r="T522">
            <v>20.054000000000002</v>
          </cell>
        </row>
        <row r="523">
          <cell r="A523">
            <v>111</v>
          </cell>
          <cell r="B523">
            <v>422</v>
          </cell>
          <cell r="C523" t="str">
            <v>Lebanon</v>
          </cell>
          <cell r="D523">
            <v>0</v>
          </cell>
          <cell r="E523">
            <v>3</v>
          </cell>
          <cell r="F523" t="str">
            <v>Emro</v>
          </cell>
          <cell r="G523">
            <v>8</v>
          </cell>
          <cell r="H523" t="str">
            <v>mec</v>
          </cell>
          <cell r="I523">
            <v>1</v>
          </cell>
          <cell r="J523" t="str">
            <v>low and middle</v>
          </cell>
          <cell r="K523" t="str">
            <v>males</v>
          </cell>
          <cell r="L523" t="str">
            <v>1995-2000</v>
          </cell>
          <cell r="M523">
            <v>52.682</v>
          </cell>
          <cell r="N523">
            <v>7.708</v>
          </cell>
          <cell r="O523">
            <v>1.073</v>
          </cell>
          <cell r="P523">
            <v>3.197</v>
          </cell>
          <cell r="Q523">
            <v>3.304</v>
          </cell>
          <cell r="R523">
            <v>6.099</v>
          </cell>
          <cell r="S523">
            <v>10.262</v>
          </cell>
          <cell r="T523">
            <v>21.039</v>
          </cell>
        </row>
        <row r="524">
          <cell r="A524">
            <v>43</v>
          </cell>
          <cell r="B524">
            <v>426</v>
          </cell>
          <cell r="C524" t="str">
            <v>Lesotho</v>
          </cell>
          <cell r="D524">
            <v>0</v>
          </cell>
          <cell r="E524">
            <v>1</v>
          </cell>
          <cell r="F524" t="str">
            <v>Afro</v>
          </cell>
          <cell r="G524">
            <v>6</v>
          </cell>
          <cell r="H524" t="str">
            <v>ssa</v>
          </cell>
          <cell r="I524">
            <v>1</v>
          </cell>
          <cell r="J524" t="str">
            <v>low and middle</v>
          </cell>
          <cell r="K524" t="str">
            <v>males</v>
          </cell>
          <cell r="L524" t="str">
            <v>1995-2000</v>
          </cell>
          <cell r="M524">
            <v>62.163</v>
          </cell>
          <cell r="N524">
            <v>24.108</v>
          </cell>
          <cell r="O524">
            <v>2.955</v>
          </cell>
          <cell r="P524">
            <v>3.9939999999999998</v>
          </cell>
          <cell r="Q524">
            <v>6.985</v>
          </cell>
          <cell r="R524">
            <v>8.242999999999999</v>
          </cell>
          <cell r="S524">
            <v>5.9879999999999995</v>
          </cell>
          <cell r="T524">
            <v>9.89</v>
          </cell>
        </row>
        <row r="525">
          <cell r="A525">
            <v>137</v>
          </cell>
          <cell r="B525">
            <v>428</v>
          </cell>
          <cell r="C525" t="str">
            <v>Latvia</v>
          </cell>
          <cell r="D525">
            <v>0</v>
          </cell>
          <cell r="E525">
            <v>4</v>
          </cell>
          <cell r="F525" t="str">
            <v>Euro</v>
          </cell>
          <cell r="G525">
            <v>2</v>
          </cell>
          <cell r="H525" t="str">
            <v>fse</v>
          </cell>
          <cell r="I525">
            <v>1</v>
          </cell>
          <cell r="J525" t="str">
            <v>low and middle</v>
          </cell>
          <cell r="K525" t="str">
            <v>males</v>
          </cell>
          <cell r="L525" t="str">
            <v>1995-2000</v>
          </cell>
          <cell r="M525">
            <v>84.818</v>
          </cell>
          <cell r="N525">
            <v>1.805</v>
          </cell>
          <cell r="O525">
            <v>0.874</v>
          </cell>
          <cell r="P525">
            <v>3.4160000000000004</v>
          </cell>
          <cell r="Q525">
            <v>7.89</v>
          </cell>
          <cell r="R525">
            <v>18.288</v>
          </cell>
          <cell r="S525">
            <v>21.247999999999998</v>
          </cell>
          <cell r="T525">
            <v>31.296999999999997</v>
          </cell>
        </row>
        <row r="526">
          <cell r="A526">
            <v>56</v>
          </cell>
          <cell r="B526">
            <v>430</v>
          </cell>
          <cell r="C526" t="str">
            <v>Liberia</v>
          </cell>
          <cell r="D526">
            <v>0</v>
          </cell>
          <cell r="E526">
            <v>1</v>
          </cell>
          <cell r="F526" t="str">
            <v>Afro</v>
          </cell>
          <cell r="G526">
            <v>6</v>
          </cell>
          <cell r="H526" t="str">
            <v>ssa</v>
          </cell>
          <cell r="I526">
            <v>1</v>
          </cell>
          <cell r="J526" t="str">
            <v>low and middle</v>
          </cell>
          <cell r="K526" t="str">
            <v>males</v>
          </cell>
          <cell r="L526" t="str">
            <v>1995-2000</v>
          </cell>
          <cell r="M526">
            <v>112.459</v>
          </cell>
          <cell r="N526">
            <v>53.172</v>
          </cell>
          <cell r="O526">
            <v>8.521</v>
          </cell>
          <cell r="P526">
            <v>10.428</v>
          </cell>
          <cell r="Q526">
            <v>9.607</v>
          </cell>
          <cell r="R526">
            <v>12.168</v>
          </cell>
          <cell r="S526">
            <v>8.578</v>
          </cell>
          <cell r="T526">
            <v>9.985</v>
          </cell>
        </row>
        <row r="527">
          <cell r="A527">
            <v>36</v>
          </cell>
          <cell r="B527">
            <v>434</v>
          </cell>
          <cell r="C527" t="str">
            <v>Libyan Arab Jamahiriya</v>
          </cell>
          <cell r="D527">
            <v>0</v>
          </cell>
          <cell r="E527">
            <v>3</v>
          </cell>
          <cell r="F527" t="str">
            <v>Emro</v>
          </cell>
          <cell r="G527">
            <v>8</v>
          </cell>
          <cell r="H527" t="str">
            <v>mec</v>
          </cell>
          <cell r="I527">
            <v>1</v>
          </cell>
          <cell r="J527" t="str">
            <v>low and middle</v>
          </cell>
          <cell r="K527" t="str">
            <v>males</v>
          </cell>
          <cell r="L527" t="str">
            <v>1995-2000</v>
          </cell>
          <cell r="M527">
            <v>71.721</v>
          </cell>
          <cell r="N527">
            <v>12.58</v>
          </cell>
          <cell r="O527">
            <v>1.387</v>
          </cell>
          <cell r="P527">
            <v>3.676</v>
          </cell>
          <cell r="Q527">
            <v>4.984</v>
          </cell>
          <cell r="R527">
            <v>14.525</v>
          </cell>
          <cell r="S527">
            <v>16.033</v>
          </cell>
          <cell r="T527">
            <v>18.536</v>
          </cell>
        </row>
        <row r="528">
          <cell r="A528">
            <v>138</v>
          </cell>
          <cell r="B528">
            <v>440</v>
          </cell>
          <cell r="C528" t="str">
            <v>Lithuania</v>
          </cell>
          <cell r="D528">
            <v>0</v>
          </cell>
          <cell r="E528">
            <v>4</v>
          </cell>
          <cell r="F528" t="str">
            <v>Euro</v>
          </cell>
          <cell r="G528">
            <v>2</v>
          </cell>
          <cell r="H528" t="str">
            <v>fse</v>
          </cell>
          <cell r="I528">
            <v>1</v>
          </cell>
          <cell r="J528" t="str">
            <v>low and middle</v>
          </cell>
          <cell r="K528" t="str">
            <v>males</v>
          </cell>
          <cell r="L528" t="str">
            <v>1995-2000</v>
          </cell>
          <cell r="M528">
            <v>116.166</v>
          </cell>
          <cell r="N528">
            <v>2.963</v>
          </cell>
          <cell r="O528">
            <v>0.913</v>
          </cell>
          <cell r="P528">
            <v>4.634</v>
          </cell>
          <cell r="Q528">
            <v>12.2</v>
          </cell>
          <cell r="R528">
            <v>23.562</v>
          </cell>
          <cell r="S528">
            <v>26.45</v>
          </cell>
          <cell r="T528">
            <v>45.443999999999996</v>
          </cell>
        </row>
        <row r="529">
          <cell r="A529">
            <v>159</v>
          </cell>
          <cell r="B529">
            <v>442</v>
          </cell>
          <cell r="C529" t="str">
            <v>Luxembourg</v>
          </cell>
          <cell r="D529">
            <v>0</v>
          </cell>
          <cell r="E529">
            <v>4</v>
          </cell>
          <cell r="F529" t="str">
            <v>Euro</v>
          </cell>
          <cell r="G529">
            <v>1</v>
          </cell>
          <cell r="H529" t="str">
            <v>eme</v>
          </cell>
          <cell r="I529">
            <v>4</v>
          </cell>
          <cell r="J529" t="str">
            <v>high</v>
          </cell>
          <cell r="K529" t="str">
            <v>males</v>
          </cell>
          <cell r="L529" t="str">
            <v>1995-2000</v>
          </cell>
          <cell r="M529">
            <v>10.155</v>
          </cell>
          <cell r="N529">
            <v>0.118</v>
          </cell>
          <cell r="O529">
            <v>0.024</v>
          </cell>
          <cell r="P529">
            <v>0.195</v>
          </cell>
          <cell r="Q529">
            <v>0.34199999999999997</v>
          </cell>
          <cell r="R529">
            <v>1.323</v>
          </cell>
          <cell r="S529">
            <v>2.122</v>
          </cell>
          <cell r="T529">
            <v>6.031</v>
          </cell>
        </row>
        <row r="530">
          <cell r="A530">
            <v>70</v>
          </cell>
          <cell r="B530">
            <v>446</v>
          </cell>
          <cell r="C530" t="str">
            <v>Macau</v>
          </cell>
          <cell r="G530">
            <v>5</v>
          </cell>
          <cell r="H530" t="str">
            <v>oai</v>
          </cell>
          <cell r="I530">
            <v>4</v>
          </cell>
          <cell r="J530" t="str">
            <v>high</v>
          </cell>
          <cell r="K530" t="str">
            <v>males</v>
          </cell>
          <cell r="L530" t="str">
            <v>1995-2000</v>
          </cell>
          <cell r="M530">
            <v>5.308</v>
          </cell>
          <cell r="N530">
            <v>0.186</v>
          </cell>
          <cell r="O530">
            <v>0.033</v>
          </cell>
          <cell r="P530">
            <v>0.10400000000000001</v>
          </cell>
          <cell r="Q530">
            <v>0.279</v>
          </cell>
          <cell r="R530">
            <v>0.756</v>
          </cell>
          <cell r="S530">
            <v>0.965</v>
          </cell>
          <cell r="T530">
            <v>2.985</v>
          </cell>
        </row>
        <row r="531">
          <cell r="A531">
            <v>13</v>
          </cell>
          <cell r="B531">
            <v>450</v>
          </cell>
          <cell r="C531" t="str">
            <v>Madagascar</v>
          </cell>
          <cell r="D531">
            <v>0</v>
          </cell>
          <cell r="E531">
            <v>1</v>
          </cell>
          <cell r="F531" t="str">
            <v>Afro</v>
          </cell>
          <cell r="G531">
            <v>6</v>
          </cell>
          <cell r="H531" t="str">
            <v>ssa</v>
          </cell>
          <cell r="I531">
            <v>1</v>
          </cell>
          <cell r="J531" t="str">
            <v>low and middle</v>
          </cell>
          <cell r="K531" t="str">
            <v>males</v>
          </cell>
          <cell r="L531" t="str">
            <v>1995-2000</v>
          </cell>
          <cell r="M531">
            <v>419.9</v>
          </cell>
          <cell r="N531">
            <v>185.942</v>
          </cell>
          <cell r="O531">
            <v>20.208</v>
          </cell>
          <cell r="P531">
            <v>36.522</v>
          </cell>
          <cell r="Q531">
            <v>36.405</v>
          </cell>
          <cell r="R531">
            <v>41.244</v>
          </cell>
          <cell r="S531">
            <v>36.069</v>
          </cell>
          <cell r="T531">
            <v>63.51</v>
          </cell>
        </row>
        <row r="532">
          <cell r="A532">
            <v>14</v>
          </cell>
          <cell r="B532">
            <v>454</v>
          </cell>
          <cell r="C532" t="str">
            <v>Malawi</v>
          </cell>
          <cell r="D532">
            <v>0</v>
          </cell>
          <cell r="E532">
            <v>1</v>
          </cell>
          <cell r="F532" t="str">
            <v>Afro</v>
          </cell>
          <cell r="G532">
            <v>6</v>
          </cell>
          <cell r="H532" t="str">
            <v>ssa</v>
          </cell>
          <cell r="I532">
            <v>1</v>
          </cell>
          <cell r="J532" t="str">
            <v>low and middle</v>
          </cell>
          <cell r="K532" t="str">
            <v>males</v>
          </cell>
          <cell r="L532" t="str">
            <v>1995-2000</v>
          </cell>
          <cell r="M532">
            <v>593.596</v>
          </cell>
          <cell r="N532">
            <v>282.057</v>
          </cell>
          <cell r="O532">
            <v>57.904</v>
          </cell>
          <cell r="P532">
            <v>43.439</v>
          </cell>
          <cell r="Q532">
            <v>76.986</v>
          </cell>
          <cell r="R532">
            <v>66.69800000000001</v>
          </cell>
          <cell r="S532">
            <v>30.615</v>
          </cell>
          <cell r="T532">
            <v>35.897</v>
          </cell>
        </row>
        <row r="533">
          <cell r="A533">
            <v>94</v>
          </cell>
          <cell r="B533">
            <v>458</v>
          </cell>
          <cell r="C533" t="str">
            <v>Malaysia</v>
          </cell>
          <cell r="D533">
            <v>0</v>
          </cell>
          <cell r="E533">
            <v>6</v>
          </cell>
          <cell r="F533" t="str">
            <v>Wpro</v>
          </cell>
          <cell r="G533">
            <v>5</v>
          </cell>
          <cell r="H533" t="str">
            <v>oai</v>
          </cell>
          <cell r="I533">
            <v>1</v>
          </cell>
          <cell r="J533" t="str">
            <v>low and middle</v>
          </cell>
          <cell r="K533" t="str">
            <v>males</v>
          </cell>
          <cell r="L533" t="str">
            <v>1995-2000</v>
          </cell>
          <cell r="M533">
            <v>284.794</v>
          </cell>
          <cell r="N533">
            <v>22.777</v>
          </cell>
          <cell r="O533">
            <v>5.543</v>
          </cell>
          <cell r="P533">
            <v>20.731</v>
          </cell>
          <cell r="Q533">
            <v>26.9</v>
          </cell>
          <cell r="R533">
            <v>51.598</v>
          </cell>
          <cell r="S533">
            <v>58.818</v>
          </cell>
          <cell r="T533">
            <v>98.42699999999999</v>
          </cell>
        </row>
        <row r="534">
          <cell r="A534">
            <v>81</v>
          </cell>
          <cell r="B534">
            <v>462</v>
          </cell>
          <cell r="C534" t="str">
            <v>Maldives</v>
          </cell>
          <cell r="D534">
            <v>0</v>
          </cell>
          <cell r="E534">
            <v>5</v>
          </cell>
          <cell r="F534" t="str">
            <v>Searo</v>
          </cell>
          <cell r="G534">
            <v>5</v>
          </cell>
          <cell r="H534" t="str">
            <v>oai</v>
          </cell>
          <cell r="I534">
            <v>1</v>
          </cell>
          <cell r="J534" t="str">
            <v>low and middle</v>
          </cell>
          <cell r="K534" t="str">
            <v>males</v>
          </cell>
          <cell r="L534" t="str">
            <v>1995-2000</v>
          </cell>
          <cell r="M534">
            <v>4.571</v>
          </cell>
          <cell r="N534">
            <v>1.263</v>
          </cell>
          <cell r="O534">
            <v>0.162</v>
          </cell>
          <cell r="P534">
            <v>0.32799999999999996</v>
          </cell>
          <cell r="Q534">
            <v>0.321</v>
          </cell>
          <cell r="R534">
            <v>0.542</v>
          </cell>
          <cell r="S534">
            <v>0.729</v>
          </cell>
          <cell r="T534">
            <v>1.2259999999999998</v>
          </cell>
        </row>
        <row r="535">
          <cell r="A535">
            <v>57</v>
          </cell>
          <cell r="B535">
            <v>466</v>
          </cell>
          <cell r="C535" t="str">
            <v>Mali</v>
          </cell>
          <cell r="D535">
            <v>0</v>
          </cell>
          <cell r="E535">
            <v>1</v>
          </cell>
          <cell r="F535" t="str">
            <v>Afro</v>
          </cell>
          <cell r="G535">
            <v>6</v>
          </cell>
          <cell r="H535" t="str">
            <v>ssa</v>
          </cell>
          <cell r="I535">
            <v>1</v>
          </cell>
          <cell r="J535" t="str">
            <v>low and middle</v>
          </cell>
          <cell r="K535" t="str">
            <v>males</v>
          </cell>
          <cell r="L535" t="str">
            <v>1995-2000</v>
          </cell>
          <cell r="M535">
            <v>434.639</v>
          </cell>
          <cell r="N535">
            <v>297.746</v>
          </cell>
          <cell r="O535">
            <v>30.116</v>
          </cell>
          <cell r="P535">
            <v>26.433999999999997</v>
          </cell>
          <cell r="Q535">
            <v>17.534</v>
          </cell>
          <cell r="R535">
            <v>17.31</v>
          </cell>
          <cell r="S535">
            <v>16.1</v>
          </cell>
          <cell r="T535">
            <v>29.398999999999997</v>
          </cell>
        </row>
        <row r="536">
          <cell r="A536">
            <v>148</v>
          </cell>
          <cell r="B536">
            <v>470</v>
          </cell>
          <cell r="C536" t="str">
            <v>Malta</v>
          </cell>
          <cell r="D536">
            <v>0</v>
          </cell>
          <cell r="E536">
            <v>4</v>
          </cell>
          <cell r="F536" t="str">
            <v>Euro</v>
          </cell>
          <cell r="G536">
            <v>8</v>
          </cell>
          <cell r="H536" t="str">
            <v>mec</v>
          </cell>
          <cell r="I536">
            <v>1</v>
          </cell>
          <cell r="J536" t="str">
            <v>low and middle</v>
          </cell>
          <cell r="K536" t="str">
            <v>males</v>
          </cell>
          <cell r="L536" t="str">
            <v>1995-2000</v>
          </cell>
          <cell r="M536">
            <v>7.472</v>
          </cell>
          <cell r="N536">
            <v>0.142</v>
          </cell>
          <cell r="O536">
            <v>0.025</v>
          </cell>
          <cell r="P536">
            <v>0.122</v>
          </cell>
          <cell r="Q536">
            <v>0.195</v>
          </cell>
          <cell r="R536">
            <v>0.815</v>
          </cell>
          <cell r="S536">
            <v>1.42</v>
          </cell>
          <cell r="T536">
            <v>4.753</v>
          </cell>
        </row>
        <row r="537">
          <cell r="A537">
            <v>171</v>
          </cell>
          <cell r="B537">
            <v>474</v>
          </cell>
          <cell r="C537" t="str">
            <v>Martinique</v>
          </cell>
          <cell r="G537">
            <v>7</v>
          </cell>
          <cell r="H537" t="str">
            <v>lac</v>
          </cell>
          <cell r="I537">
            <v>4</v>
          </cell>
          <cell r="J537" t="str">
            <v>high</v>
          </cell>
          <cell r="K537" t="str">
            <v>males</v>
          </cell>
          <cell r="L537" t="str">
            <v>1995-2000</v>
          </cell>
          <cell r="M537">
            <v>6.403</v>
          </cell>
          <cell r="N537">
            <v>0.14</v>
          </cell>
          <cell r="O537">
            <v>0.03</v>
          </cell>
          <cell r="P537">
            <v>0.242</v>
          </cell>
          <cell r="Q537">
            <v>0.40700000000000003</v>
          </cell>
          <cell r="R537">
            <v>0.779</v>
          </cell>
          <cell r="S537">
            <v>1.179</v>
          </cell>
          <cell r="T537">
            <v>3.6259999999999994</v>
          </cell>
        </row>
        <row r="538">
          <cell r="A538">
            <v>58</v>
          </cell>
          <cell r="B538">
            <v>478</v>
          </cell>
          <cell r="C538" t="str">
            <v>Mauritania</v>
          </cell>
          <cell r="D538">
            <v>0</v>
          </cell>
          <cell r="E538">
            <v>1</v>
          </cell>
          <cell r="F538" t="str">
            <v>Afro</v>
          </cell>
          <cell r="G538">
            <v>6</v>
          </cell>
          <cell r="H538" t="str">
            <v>ssa</v>
          </cell>
          <cell r="I538">
            <v>1</v>
          </cell>
          <cell r="J538" t="str">
            <v>low and middle</v>
          </cell>
          <cell r="K538" t="str">
            <v>males</v>
          </cell>
          <cell r="L538" t="str">
            <v>1995-2000</v>
          </cell>
          <cell r="M538">
            <v>86.247</v>
          </cell>
          <cell r="N538">
            <v>40.324</v>
          </cell>
          <cell r="O538">
            <v>7.007</v>
          </cell>
          <cell r="P538">
            <v>8.806</v>
          </cell>
          <cell r="Q538">
            <v>7.2379999999999995</v>
          </cell>
          <cell r="R538">
            <v>7.303</v>
          </cell>
          <cell r="S538">
            <v>6.07</v>
          </cell>
          <cell r="T538">
            <v>9.499</v>
          </cell>
        </row>
        <row r="539">
          <cell r="A539">
            <v>15</v>
          </cell>
          <cell r="B539">
            <v>480</v>
          </cell>
          <cell r="C539" t="str">
            <v>Mauritius (2)</v>
          </cell>
          <cell r="D539">
            <v>0</v>
          </cell>
          <cell r="E539">
            <v>1</v>
          </cell>
          <cell r="F539" t="str">
            <v>Afro</v>
          </cell>
          <cell r="G539">
            <v>5</v>
          </cell>
          <cell r="H539" t="str">
            <v>oai</v>
          </cell>
          <cell r="I539">
            <v>1</v>
          </cell>
          <cell r="J539" t="str">
            <v>low and middle</v>
          </cell>
          <cell r="K539" t="str">
            <v>males</v>
          </cell>
          <cell r="L539" t="str">
            <v>1995-2000</v>
          </cell>
          <cell r="M539">
            <v>20.752</v>
          </cell>
          <cell r="N539">
            <v>1.043</v>
          </cell>
          <cell r="O539">
            <v>0.135</v>
          </cell>
          <cell r="P539">
            <v>0.819</v>
          </cell>
          <cell r="Q539">
            <v>2.234</v>
          </cell>
          <cell r="R539">
            <v>4.392</v>
          </cell>
          <cell r="S539">
            <v>4.457</v>
          </cell>
          <cell r="T539">
            <v>7.672</v>
          </cell>
        </row>
        <row r="540">
          <cell r="A540">
            <v>181</v>
          </cell>
          <cell r="B540">
            <v>484</v>
          </cell>
          <cell r="C540" t="str">
            <v>Mexico</v>
          </cell>
          <cell r="D540">
            <v>0</v>
          </cell>
          <cell r="E540">
            <v>2</v>
          </cell>
          <cell r="F540" t="str">
            <v>Amro</v>
          </cell>
          <cell r="G540">
            <v>7</v>
          </cell>
          <cell r="H540" t="str">
            <v>lac</v>
          </cell>
          <cell r="I540">
            <v>1</v>
          </cell>
          <cell r="J540" t="str">
            <v>low and middle</v>
          </cell>
          <cell r="K540" t="str">
            <v>males</v>
          </cell>
          <cell r="L540" t="str">
            <v>1995-2000</v>
          </cell>
          <cell r="M540">
            <v>1358.856</v>
          </cell>
          <cell r="N540">
            <v>247.254</v>
          </cell>
          <cell r="O540">
            <v>32.063</v>
          </cell>
          <cell r="P540">
            <v>135.795</v>
          </cell>
          <cell r="Q540">
            <v>158.132</v>
          </cell>
          <cell r="R540">
            <v>199.05700000000002</v>
          </cell>
          <cell r="S540">
            <v>181.378</v>
          </cell>
          <cell r="T540">
            <v>405.1770000000001</v>
          </cell>
        </row>
        <row r="541">
          <cell r="A541">
            <v>71</v>
          </cell>
          <cell r="B541">
            <v>496</v>
          </cell>
          <cell r="C541" t="str">
            <v>Mongolia</v>
          </cell>
          <cell r="D541">
            <v>0</v>
          </cell>
          <cell r="E541">
            <v>6</v>
          </cell>
          <cell r="F541" t="str">
            <v>Wpro</v>
          </cell>
          <cell r="G541">
            <v>5</v>
          </cell>
          <cell r="H541" t="str">
            <v>oai</v>
          </cell>
          <cell r="I541">
            <v>1</v>
          </cell>
          <cell r="J541" t="str">
            <v>low and middle</v>
          </cell>
          <cell r="K541" t="str">
            <v>males</v>
          </cell>
          <cell r="L541" t="str">
            <v>1995-2000</v>
          </cell>
          <cell r="M541">
            <v>42.685</v>
          </cell>
          <cell r="N541">
            <v>10.771</v>
          </cell>
          <cell r="O541">
            <v>1.157</v>
          </cell>
          <cell r="P541">
            <v>2.214</v>
          </cell>
          <cell r="Q541">
            <v>3.5220000000000002</v>
          </cell>
          <cell r="R541">
            <v>6.261</v>
          </cell>
          <cell r="S541">
            <v>6.947</v>
          </cell>
          <cell r="T541">
            <v>11.812999999999999</v>
          </cell>
        </row>
        <row r="542">
          <cell r="A542">
            <v>126</v>
          </cell>
          <cell r="B542">
            <v>498</v>
          </cell>
          <cell r="C542" t="str">
            <v>Republic of Moldova</v>
          </cell>
          <cell r="D542">
            <v>0</v>
          </cell>
          <cell r="E542">
            <v>4</v>
          </cell>
          <cell r="F542" t="str">
            <v>Euro</v>
          </cell>
          <cell r="G542">
            <v>2</v>
          </cell>
          <cell r="H542" t="str">
            <v>fse</v>
          </cell>
          <cell r="I542">
            <v>1</v>
          </cell>
          <cell r="J542" t="str">
            <v>low and middle</v>
          </cell>
          <cell r="K542" t="str">
            <v>males</v>
          </cell>
          <cell r="L542" t="str">
            <v>1995-2000</v>
          </cell>
          <cell r="M542">
            <v>120.872</v>
          </cell>
          <cell r="N542">
            <v>6.108</v>
          </cell>
          <cell r="O542">
            <v>1.306</v>
          </cell>
          <cell r="P542">
            <v>5.84</v>
          </cell>
          <cell r="Q542">
            <v>12.327</v>
          </cell>
          <cell r="R542">
            <v>24.31</v>
          </cell>
          <cell r="S542">
            <v>27.497</v>
          </cell>
          <cell r="T542">
            <v>43.484</v>
          </cell>
        </row>
        <row r="543">
          <cell r="A543">
            <v>37</v>
          </cell>
          <cell r="B543">
            <v>504</v>
          </cell>
          <cell r="C543" t="str">
            <v>Morocco</v>
          </cell>
          <cell r="D543">
            <v>0</v>
          </cell>
          <cell r="E543">
            <v>3</v>
          </cell>
          <cell r="F543" t="str">
            <v>Emro</v>
          </cell>
          <cell r="G543">
            <v>8</v>
          </cell>
          <cell r="H543" t="str">
            <v>mec</v>
          </cell>
          <cell r="I543">
            <v>1</v>
          </cell>
          <cell r="J543" t="str">
            <v>low and middle</v>
          </cell>
          <cell r="K543" t="str">
            <v>males</v>
          </cell>
          <cell r="L543" t="str">
            <v>1995-2000</v>
          </cell>
          <cell r="M543">
            <v>493.94</v>
          </cell>
          <cell r="N543">
            <v>129.207</v>
          </cell>
          <cell r="O543">
            <v>15.091000000000001</v>
          </cell>
          <cell r="P543">
            <v>36.748</v>
          </cell>
          <cell r="Q543">
            <v>37.955</v>
          </cell>
          <cell r="R543">
            <v>54.473</v>
          </cell>
          <cell r="S543">
            <v>69.399</v>
          </cell>
          <cell r="T543">
            <v>151.067</v>
          </cell>
        </row>
        <row r="544">
          <cell r="A544">
            <v>16</v>
          </cell>
          <cell r="B544">
            <v>508</v>
          </cell>
          <cell r="C544" t="str">
            <v>Mozambique</v>
          </cell>
          <cell r="D544">
            <v>0</v>
          </cell>
          <cell r="E544">
            <v>1</v>
          </cell>
          <cell r="F544" t="str">
            <v>Afro</v>
          </cell>
          <cell r="G544">
            <v>6</v>
          </cell>
          <cell r="H544" t="str">
            <v>ssa</v>
          </cell>
          <cell r="I544">
            <v>1</v>
          </cell>
          <cell r="J544" t="str">
            <v>low and middle</v>
          </cell>
          <cell r="K544" t="str">
            <v>males</v>
          </cell>
          <cell r="L544" t="str">
            <v>1995-2000</v>
          </cell>
          <cell r="M544">
            <v>899.598</v>
          </cell>
          <cell r="N544">
            <v>401.849</v>
          </cell>
          <cell r="O544">
            <v>82.126</v>
          </cell>
          <cell r="P544">
            <v>80.062</v>
          </cell>
          <cell r="Q544">
            <v>101.414</v>
          </cell>
          <cell r="R544">
            <v>96.38100000000001</v>
          </cell>
          <cell r="S544">
            <v>60.012</v>
          </cell>
          <cell r="T544">
            <v>77.75399999999999</v>
          </cell>
        </row>
        <row r="545">
          <cell r="A545">
            <v>112</v>
          </cell>
          <cell r="B545">
            <v>512</v>
          </cell>
          <cell r="C545" t="str">
            <v>Oman</v>
          </cell>
          <cell r="D545">
            <v>0</v>
          </cell>
          <cell r="E545">
            <v>3</v>
          </cell>
          <cell r="F545" t="str">
            <v>Emro</v>
          </cell>
          <cell r="G545">
            <v>8</v>
          </cell>
          <cell r="H545" t="str">
            <v>mec</v>
          </cell>
          <cell r="I545">
            <v>1</v>
          </cell>
          <cell r="J545" t="str">
            <v>low and middle</v>
          </cell>
          <cell r="K545" t="str">
            <v>males</v>
          </cell>
          <cell r="L545" t="str">
            <v>1995-2000</v>
          </cell>
          <cell r="M545">
            <v>29.431</v>
          </cell>
          <cell r="N545">
            <v>7.615</v>
          </cell>
          <cell r="O545">
            <v>0.9279999999999999</v>
          </cell>
          <cell r="P545">
            <v>1.8719999999999999</v>
          </cell>
          <cell r="Q545">
            <v>2.492</v>
          </cell>
          <cell r="R545">
            <v>5.44</v>
          </cell>
          <cell r="S545">
            <v>4.1530000000000005</v>
          </cell>
          <cell r="T545">
            <v>6.931</v>
          </cell>
        </row>
        <row r="546">
          <cell r="A546">
            <v>44</v>
          </cell>
          <cell r="B546">
            <v>516</v>
          </cell>
          <cell r="C546" t="str">
            <v>Namibia</v>
          </cell>
          <cell r="D546">
            <v>0</v>
          </cell>
          <cell r="E546">
            <v>1</v>
          </cell>
          <cell r="F546" t="str">
            <v>Afro</v>
          </cell>
          <cell r="G546">
            <v>6</v>
          </cell>
          <cell r="H546" t="str">
            <v>ssa</v>
          </cell>
          <cell r="I546">
            <v>1</v>
          </cell>
          <cell r="J546" t="str">
            <v>low and middle</v>
          </cell>
          <cell r="K546" t="str">
            <v>males</v>
          </cell>
          <cell r="L546" t="str">
            <v>1995-2000</v>
          </cell>
          <cell r="M546">
            <v>55.457</v>
          </cell>
          <cell r="N546">
            <v>18.358</v>
          </cell>
          <cell r="O546">
            <v>3.798</v>
          </cell>
          <cell r="P546">
            <v>5.215</v>
          </cell>
          <cell r="Q546">
            <v>8.257</v>
          </cell>
          <cell r="R546">
            <v>7.83</v>
          </cell>
          <cell r="S546">
            <v>4.838</v>
          </cell>
          <cell r="T546">
            <v>7.1610000000000005</v>
          </cell>
        </row>
        <row r="547">
          <cell r="A547">
            <v>82</v>
          </cell>
          <cell r="B547">
            <v>524</v>
          </cell>
          <cell r="C547" t="str">
            <v>Nepal</v>
          </cell>
          <cell r="D547">
            <v>0</v>
          </cell>
          <cell r="E547">
            <v>5</v>
          </cell>
          <cell r="F547" t="str">
            <v>Searo</v>
          </cell>
          <cell r="G547">
            <v>5</v>
          </cell>
          <cell r="H547" t="str">
            <v>oai</v>
          </cell>
          <cell r="I547">
            <v>1</v>
          </cell>
          <cell r="J547" t="str">
            <v>low and middle</v>
          </cell>
          <cell r="K547" t="str">
            <v>males</v>
          </cell>
          <cell r="L547" t="str">
            <v>1995-2000</v>
          </cell>
          <cell r="M547">
            <v>615.774</v>
          </cell>
          <cell r="N547">
            <v>220.426</v>
          </cell>
          <cell r="O547">
            <v>28.588</v>
          </cell>
          <cell r="P547">
            <v>50.7</v>
          </cell>
          <cell r="Q547">
            <v>48.95</v>
          </cell>
          <cell r="R547">
            <v>75.85</v>
          </cell>
          <cell r="S547">
            <v>74.512</v>
          </cell>
          <cell r="T547">
            <v>116.74800000000002</v>
          </cell>
        </row>
        <row r="548">
          <cell r="A548">
            <v>160</v>
          </cell>
          <cell r="B548">
            <v>528</v>
          </cell>
          <cell r="C548" t="str">
            <v>Netherlands</v>
          </cell>
          <cell r="D548">
            <v>0</v>
          </cell>
          <cell r="E548">
            <v>4</v>
          </cell>
          <cell r="F548" t="str">
            <v>Euro</v>
          </cell>
          <cell r="G548">
            <v>1</v>
          </cell>
          <cell r="H548" t="str">
            <v>eme</v>
          </cell>
          <cell r="I548">
            <v>4</v>
          </cell>
          <cell r="J548" t="str">
            <v>high</v>
          </cell>
          <cell r="K548" t="str">
            <v>males</v>
          </cell>
          <cell r="L548" t="str">
            <v>1995-2000</v>
          </cell>
          <cell r="M548">
            <v>342.746</v>
          </cell>
          <cell r="N548">
            <v>4.075</v>
          </cell>
          <cell r="O548">
            <v>0.895</v>
          </cell>
          <cell r="P548">
            <v>4.666</v>
          </cell>
          <cell r="Q548">
            <v>11.184000000000001</v>
          </cell>
          <cell r="R548">
            <v>38.294</v>
          </cell>
          <cell r="S548">
            <v>64.453</v>
          </cell>
          <cell r="T548">
            <v>219.179</v>
          </cell>
        </row>
        <row r="549">
          <cell r="A549">
            <v>172</v>
          </cell>
          <cell r="B549">
            <v>530</v>
          </cell>
          <cell r="C549" t="str">
            <v>Netherlands Antilles</v>
          </cell>
          <cell r="G549">
            <v>7</v>
          </cell>
          <cell r="H549" t="str">
            <v>lac</v>
          </cell>
          <cell r="I549">
            <v>4</v>
          </cell>
          <cell r="J549" t="str">
            <v>high</v>
          </cell>
          <cell r="K549" t="str">
            <v>males</v>
          </cell>
          <cell r="L549" t="str">
            <v>1995-2000</v>
          </cell>
          <cell r="M549">
            <v>3.409</v>
          </cell>
          <cell r="N549">
            <v>0.188</v>
          </cell>
          <cell r="O549">
            <v>0.027</v>
          </cell>
          <cell r="P549">
            <v>0.09</v>
          </cell>
          <cell r="Q549">
            <v>0.16399999999999998</v>
          </cell>
          <cell r="R549">
            <v>0.502</v>
          </cell>
          <cell r="S549">
            <v>0.661</v>
          </cell>
          <cell r="T549">
            <v>1.777</v>
          </cell>
        </row>
        <row r="550">
          <cell r="A550">
            <v>206</v>
          </cell>
          <cell r="B550">
            <v>540</v>
          </cell>
          <cell r="C550" t="str">
            <v>New Caledonia</v>
          </cell>
          <cell r="G550">
            <v>5</v>
          </cell>
          <cell r="H550" t="str">
            <v>oai</v>
          </cell>
          <cell r="I550">
            <v>4</v>
          </cell>
          <cell r="J550" t="str">
            <v>high</v>
          </cell>
          <cell r="K550" t="str">
            <v>males</v>
          </cell>
          <cell r="L550" t="str">
            <v>1995-2000</v>
          </cell>
          <cell r="M550">
            <v>3.345</v>
          </cell>
          <cell r="N550">
            <v>0.195</v>
          </cell>
          <cell r="O550">
            <v>0.045</v>
          </cell>
          <cell r="P550">
            <v>0.27</v>
          </cell>
          <cell r="Q550">
            <v>0.276</v>
          </cell>
          <cell r="R550">
            <v>0.657</v>
          </cell>
          <cell r="S550">
            <v>0.715</v>
          </cell>
          <cell r="T550">
            <v>1.187</v>
          </cell>
        </row>
        <row r="551">
          <cell r="A551">
            <v>209</v>
          </cell>
          <cell r="B551">
            <v>548</v>
          </cell>
          <cell r="C551" t="str">
            <v>Vanuatu</v>
          </cell>
          <cell r="D551">
            <v>0</v>
          </cell>
          <cell r="E551">
            <v>6</v>
          </cell>
          <cell r="F551" t="str">
            <v>Wpro</v>
          </cell>
          <cell r="G551">
            <v>5</v>
          </cell>
          <cell r="H551" t="str">
            <v>oai</v>
          </cell>
          <cell r="I551">
            <v>1</v>
          </cell>
          <cell r="J551" t="str">
            <v>low and middle</v>
          </cell>
          <cell r="K551" t="str">
            <v>males</v>
          </cell>
          <cell r="L551" t="str">
            <v>1995-2000</v>
          </cell>
          <cell r="M551">
            <v>3.17</v>
          </cell>
          <cell r="N551">
            <v>0.822</v>
          </cell>
          <cell r="O551">
            <v>0.107</v>
          </cell>
          <cell r="P551">
            <v>0.213</v>
          </cell>
          <cell r="Q551">
            <v>0.22</v>
          </cell>
          <cell r="R551">
            <v>0.42</v>
          </cell>
          <cell r="S551">
            <v>0.41600000000000004</v>
          </cell>
          <cell r="T551">
            <v>0.972</v>
          </cell>
        </row>
        <row r="552">
          <cell r="A552">
            <v>203</v>
          </cell>
          <cell r="B552">
            <v>554</v>
          </cell>
          <cell r="C552" t="str">
            <v>New Zealand</v>
          </cell>
          <cell r="D552">
            <v>0</v>
          </cell>
          <cell r="E552">
            <v>6</v>
          </cell>
          <cell r="F552" t="str">
            <v>Wpro</v>
          </cell>
          <cell r="G552">
            <v>1</v>
          </cell>
          <cell r="H552" t="str">
            <v>eme</v>
          </cell>
          <cell r="I552">
            <v>4</v>
          </cell>
          <cell r="J552" t="str">
            <v>high</v>
          </cell>
          <cell r="K552" t="str">
            <v>males</v>
          </cell>
          <cell r="L552" t="str">
            <v>1995-2000</v>
          </cell>
          <cell r="M552">
            <v>77.643</v>
          </cell>
          <cell r="N552">
            <v>1.325</v>
          </cell>
          <cell r="O552">
            <v>0.351</v>
          </cell>
          <cell r="P552">
            <v>2.7860000000000005</v>
          </cell>
          <cell r="Q552">
            <v>3.39</v>
          </cell>
          <cell r="R552">
            <v>8.721</v>
          </cell>
          <cell r="S552">
            <v>13.507000000000001</v>
          </cell>
          <cell r="T552">
            <v>47.562999999999995</v>
          </cell>
        </row>
        <row r="553">
          <cell r="A553">
            <v>182</v>
          </cell>
          <cell r="B553">
            <v>558</v>
          </cell>
          <cell r="C553" t="str">
            <v>Nicaragua</v>
          </cell>
          <cell r="D553">
            <v>0</v>
          </cell>
          <cell r="E553">
            <v>2</v>
          </cell>
          <cell r="F553" t="str">
            <v>Amro</v>
          </cell>
          <cell r="G553">
            <v>7</v>
          </cell>
          <cell r="H553" t="str">
            <v>lac</v>
          </cell>
          <cell r="I553">
            <v>1</v>
          </cell>
          <cell r="J553" t="str">
            <v>low and middle</v>
          </cell>
          <cell r="K553" t="str">
            <v>males</v>
          </cell>
          <cell r="L553" t="str">
            <v>1995-2000</v>
          </cell>
          <cell r="M553">
            <v>76.381</v>
          </cell>
          <cell r="N553">
            <v>28.074</v>
          </cell>
          <cell r="O553">
            <v>3.6690000000000005</v>
          </cell>
          <cell r="P553">
            <v>8.74</v>
          </cell>
          <cell r="Q553">
            <v>7.722</v>
          </cell>
          <cell r="R553">
            <v>7.505</v>
          </cell>
          <cell r="S553">
            <v>7.002000000000001</v>
          </cell>
          <cell r="T553">
            <v>13.669</v>
          </cell>
        </row>
        <row r="554">
          <cell r="A554">
            <v>59</v>
          </cell>
          <cell r="B554">
            <v>562</v>
          </cell>
          <cell r="C554" t="str">
            <v>Niger</v>
          </cell>
          <cell r="D554">
            <v>0</v>
          </cell>
          <cell r="E554">
            <v>1</v>
          </cell>
          <cell r="F554" t="str">
            <v>Afro</v>
          </cell>
          <cell r="G554">
            <v>6</v>
          </cell>
          <cell r="H554" t="str">
            <v>ssa</v>
          </cell>
          <cell r="I554">
            <v>1</v>
          </cell>
          <cell r="J554" t="str">
            <v>low and middle</v>
          </cell>
          <cell r="K554" t="str">
            <v>males</v>
          </cell>
          <cell r="L554" t="str">
            <v>1995-2000</v>
          </cell>
          <cell r="M554">
            <v>440.53</v>
          </cell>
          <cell r="N554">
            <v>246.016</v>
          </cell>
          <cell r="O554">
            <v>39.727</v>
          </cell>
          <cell r="P554">
            <v>40.162000000000006</v>
          </cell>
          <cell r="Q554">
            <v>31.659</v>
          </cell>
          <cell r="R554">
            <v>30.128</v>
          </cell>
          <cell r="S554">
            <v>22.923000000000002</v>
          </cell>
          <cell r="T554">
            <v>29.915</v>
          </cell>
        </row>
        <row r="555">
          <cell r="A555">
            <v>60</v>
          </cell>
          <cell r="B555">
            <v>566</v>
          </cell>
          <cell r="C555" t="str">
            <v>Nigeria</v>
          </cell>
          <cell r="D555">
            <v>0</v>
          </cell>
          <cell r="E555">
            <v>1</v>
          </cell>
          <cell r="F555" t="str">
            <v>Afro</v>
          </cell>
          <cell r="G555">
            <v>6</v>
          </cell>
          <cell r="H555" t="str">
            <v>ssa</v>
          </cell>
          <cell r="I555">
            <v>1</v>
          </cell>
          <cell r="J555" t="str">
            <v>low and middle</v>
          </cell>
          <cell r="K555" t="str">
            <v>males</v>
          </cell>
          <cell r="L555" t="str">
            <v>1995-2000</v>
          </cell>
          <cell r="M555">
            <v>4017.22</v>
          </cell>
          <cell r="N555">
            <v>1631.068</v>
          </cell>
          <cell r="O555">
            <v>452.237</v>
          </cell>
          <cell r="P555">
            <v>421.11699999999996</v>
          </cell>
          <cell r="Q555">
            <v>421.0690000000001</v>
          </cell>
          <cell r="R555">
            <v>422.858</v>
          </cell>
          <cell r="S555">
            <v>290.363</v>
          </cell>
          <cell r="T555">
            <v>378.50800000000004</v>
          </cell>
        </row>
        <row r="556">
          <cell r="A556">
            <v>139</v>
          </cell>
          <cell r="B556">
            <v>578</v>
          </cell>
          <cell r="C556" t="str">
            <v>Norway</v>
          </cell>
          <cell r="D556">
            <v>0</v>
          </cell>
          <cell r="E556">
            <v>4</v>
          </cell>
          <cell r="F556" t="str">
            <v>Euro</v>
          </cell>
          <cell r="G556">
            <v>1</v>
          </cell>
          <cell r="H556" t="str">
            <v>eme</v>
          </cell>
          <cell r="I556">
            <v>4</v>
          </cell>
          <cell r="J556" t="str">
            <v>high</v>
          </cell>
          <cell r="K556" t="str">
            <v>males</v>
          </cell>
          <cell r="L556" t="str">
            <v>1995-2000</v>
          </cell>
          <cell r="M556">
            <v>114.165</v>
          </cell>
          <cell r="N556">
            <v>1.018</v>
          </cell>
          <cell r="O556">
            <v>0.258</v>
          </cell>
          <cell r="P556">
            <v>1.6270000000000002</v>
          </cell>
          <cell r="Q556">
            <v>3.593</v>
          </cell>
          <cell r="R556">
            <v>10.312999999999999</v>
          </cell>
          <cell r="S556">
            <v>17.055</v>
          </cell>
          <cell r="T556">
            <v>80.30099999999999</v>
          </cell>
        </row>
        <row r="557">
          <cell r="A557">
            <v>83</v>
          </cell>
          <cell r="B557">
            <v>586</v>
          </cell>
          <cell r="C557" t="str">
            <v>Pakistan</v>
          </cell>
          <cell r="D557">
            <v>0</v>
          </cell>
          <cell r="E557">
            <v>3</v>
          </cell>
          <cell r="F557" t="str">
            <v>Emro</v>
          </cell>
          <cell r="G557">
            <v>8</v>
          </cell>
          <cell r="H557" t="str">
            <v>mec</v>
          </cell>
          <cell r="I557">
            <v>1</v>
          </cell>
          <cell r="J557" t="str">
            <v>low and middle</v>
          </cell>
          <cell r="K557" t="str">
            <v>males</v>
          </cell>
          <cell r="L557" t="str">
            <v>1995-2000</v>
          </cell>
          <cell r="M557">
            <v>3047.144</v>
          </cell>
          <cell r="N557">
            <v>1431.179</v>
          </cell>
          <cell r="O557">
            <v>127.165</v>
          </cell>
          <cell r="P557">
            <v>110.75</v>
          </cell>
          <cell r="Q557">
            <v>168.131</v>
          </cell>
          <cell r="R557">
            <v>308.585</v>
          </cell>
          <cell r="S557">
            <v>347.707</v>
          </cell>
          <cell r="T557">
            <v>553.627</v>
          </cell>
        </row>
        <row r="558">
          <cell r="A558">
            <v>183</v>
          </cell>
          <cell r="B558">
            <v>591</v>
          </cell>
          <cell r="C558" t="str">
            <v>Panama</v>
          </cell>
          <cell r="D558">
            <v>0</v>
          </cell>
          <cell r="E558">
            <v>2</v>
          </cell>
          <cell r="F558" t="str">
            <v>Amro</v>
          </cell>
          <cell r="G558">
            <v>7</v>
          </cell>
          <cell r="H558" t="str">
            <v>lac</v>
          </cell>
          <cell r="I558">
            <v>1</v>
          </cell>
          <cell r="J558" t="str">
            <v>low and middle</v>
          </cell>
          <cell r="K558" t="str">
            <v>males</v>
          </cell>
          <cell r="L558" t="str">
            <v>1995-2000</v>
          </cell>
          <cell r="M558">
            <v>39.752</v>
          </cell>
          <cell r="N558">
            <v>4.708</v>
          </cell>
          <cell r="O558">
            <v>0.766</v>
          </cell>
          <cell r="P558">
            <v>2.8419999999999996</v>
          </cell>
          <cell r="Q558">
            <v>3.2189999999999994</v>
          </cell>
          <cell r="R558">
            <v>5.168</v>
          </cell>
          <cell r="S558">
            <v>5.9719999999999995</v>
          </cell>
          <cell r="T558">
            <v>17.076999999999998</v>
          </cell>
        </row>
        <row r="559">
          <cell r="A559">
            <v>207</v>
          </cell>
          <cell r="B559">
            <v>598</v>
          </cell>
          <cell r="C559" t="str">
            <v>Papua New Guinea</v>
          </cell>
          <cell r="D559">
            <v>0</v>
          </cell>
          <cell r="E559">
            <v>6</v>
          </cell>
          <cell r="F559" t="str">
            <v>Wpro</v>
          </cell>
          <cell r="G559">
            <v>5</v>
          </cell>
          <cell r="H559" t="str">
            <v>oai</v>
          </cell>
          <cell r="I559">
            <v>1</v>
          </cell>
          <cell r="J559" t="str">
            <v>low and middle</v>
          </cell>
          <cell r="K559" t="str">
            <v>males</v>
          </cell>
          <cell r="L559" t="str">
            <v>1995-2000</v>
          </cell>
          <cell r="M559">
            <v>118.181</v>
          </cell>
          <cell r="N559">
            <v>29.587</v>
          </cell>
          <cell r="O559">
            <v>4.279</v>
          </cell>
          <cell r="P559">
            <v>10.358</v>
          </cell>
          <cell r="Q559">
            <v>13.415</v>
          </cell>
          <cell r="R559">
            <v>21.875999999999998</v>
          </cell>
          <cell r="S559">
            <v>19.868000000000002</v>
          </cell>
          <cell r="T559">
            <v>18.798</v>
          </cell>
        </row>
        <row r="560">
          <cell r="A560">
            <v>192</v>
          </cell>
          <cell r="B560">
            <v>600</v>
          </cell>
          <cell r="C560" t="str">
            <v>Paraguay</v>
          </cell>
          <cell r="D560">
            <v>0</v>
          </cell>
          <cell r="E560">
            <v>2</v>
          </cell>
          <cell r="F560" t="str">
            <v>Amro</v>
          </cell>
          <cell r="G560">
            <v>7</v>
          </cell>
          <cell r="H560" t="str">
            <v>lac</v>
          </cell>
          <cell r="I560">
            <v>1</v>
          </cell>
          <cell r="J560" t="str">
            <v>low and middle</v>
          </cell>
          <cell r="K560" t="str">
            <v>males</v>
          </cell>
          <cell r="L560" t="str">
            <v>1995-2000</v>
          </cell>
          <cell r="M560">
            <v>74.989</v>
          </cell>
          <cell r="N560">
            <v>22.316</v>
          </cell>
          <cell r="O560">
            <v>2.536</v>
          </cell>
          <cell r="P560">
            <v>4.855</v>
          </cell>
          <cell r="Q560">
            <v>5.929</v>
          </cell>
          <cell r="R560">
            <v>9.644</v>
          </cell>
          <cell r="S560">
            <v>9.255</v>
          </cell>
          <cell r="T560">
            <v>20.454</v>
          </cell>
        </row>
        <row r="561">
          <cell r="A561">
            <v>193</v>
          </cell>
          <cell r="B561">
            <v>604</v>
          </cell>
          <cell r="C561" t="str">
            <v>Peru</v>
          </cell>
          <cell r="D561">
            <v>0</v>
          </cell>
          <cell r="E561">
            <v>2</v>
          </cell>
          <cell r="F561" t="str">
            <v>Amro</v>
          </cell>
          <cell r="G561">
            <v>7</v>
          </cell>
          <cell r="H561" t="str">
            <v>lac</v>
          </cell>
          <cell r="I561">
            <v>1</v>
          </cell>
          <cell r="J561" t="str">
            <v>low and middle</v>
          </cell>
          <cell r="K561" t="str">
            <v>males</v>
          </cell>
          <cell r="L561" t="str">
            <v>1995-2000</v>
          </cell>
          <cell r="M561">
            <v>434.684</v>
          </cell>
          <cell r="N561">
            <v>112.54</v>
          </cell>
          <cell r="O561">
            <v>16.364</v>
          </cell>
          <cell r="P561">
            <v>31.195999999999998</v>
          </cell>
          <cell r="Q561">
            <v>37.897</v>
          </cell>
          <cell r="R561">
            <v>58.4</v>
          </cell>
          <cell r="S561">
            <v>61.233999999999995</v>
          </cell>
          <cell r="T561">
            <v>117.053</v>
          </cell>
        </row>
        <row r="562">
          <cell r="A562">
            <v>96</v>
          </cell>
          <cell r="B562">
            <v>608</v>
          </cell>
          <cell r="C562" t="str">
            <v>Philippines</v>
          </cell>
          <cell r="D562">
            <v>0</v>
          </cell>
          <cell r="E562">
            <v>6</v>
          </cell>
          <cell r="F562" t="str">
            <v>Wpro</v>
          </cell>
          <cell r="G562">
            <v>5</v>
          </cell>
          <cell r="H562" t="str">
            <v>oai</v>
          </cell>
          <cell r="I562">
            <v>1</v>
          </cell>
          <cell r="J562" t="str">
            <v>low and middle</v>
          </cell>
          <cell r="K562" t="str">
            <v>males</v>
          </cell>
          <cell r="L562" t="str">
            <v>1995-2000</v>
          </cell>
          <cell r="M562">
            <v>1131.261</v>
          </cell>
          <cell r="N562">
            <v>259.427</v>
          </cell>
          <cell r="O562">
            <v>35.1</v>
          </cell>
          <cell r="P562">
            <v>84.044</v>
          </cell>
          <cell r="Q562">
            <v>97.15</v>
          </cell>
          <cell r="R562">
            <v>169.03199999999998</v>
          </cell>
          <cell r="S562">
            <v>172.541</v>
          </cell>
          <cell r="T562">
            <v>313.96700000000004</v>
          </cell>
        </row>
        <row r="563">
          <cell r="A563">
            <v>125</v>
          </cell>
          <cell r="B563">
            <v>616</v>
          </cell>
          <cell r="C563" t="str">
            <v>Poland</v>
          </cell>
          <cell r="D563">
            <v>0</v>
          </cell>
          <cell r="E563">
            <v>4</v>
          </cell>
          <cell r="F563" t="str">
            <v>Euro</v>
          </cell>
          <cell r="G563">
            <v>2</v>
          </cell>
          <cell r="H563" t="str">
            <v>fse</v>
          </cell>
          <cell r="I563">
            <v>1</v>
          </cell>
          <cell r="J563" t="str">
            <v>low and middle</v>
          </cell>
          <cell r="K563" t="str">
            <v>males</v>
          </cell>
          <cell r="L563" t="str">
            <v>1995-2000</v>
          </cell>
          <cell r="M563">
            <v>1023.578</v>
          </cell>
          <cell r="N563">
            <v>21.296</v>
          </cell>
          <cell r="O563">
            <v>4.508</v>
          </cell>
          <cell r="P563">
            <v>25.374000000000002</v>
          </cell>
          <cell r="Q563">
            <v>70.705</v>
          </cell>
          <cell r="R563">
            <v>187.62</v>
          </cell>
          <cell r="S563">
            <v>244.06099999999998</v>
          </cell>
          <cell r="T563">
            <v>470.01400000000007</v>
          </cell>
        </row>
        <row r="564">
          <cell r="A564">
            <v>149</v>
          </cell>
          <cell r="B564">
            <v>620</v>
          </cell>
          <cell r="C564" t="str">
            <v>Portugal</v>
          </cell>
          <cell r="D564">
            <v>0</v>
          </cell>
          <cell r="E564">
            <v>4</v>
          </cell>
          <cell r="F564" t="str">
            <v>Euro</v>
          </cell>
          <cell r="G564">
            <v>1</v>
          </cell>
          <cell r="H564" t="str">
            <v>eme</v>
          </cell>
          <cell r="I564">
            <v>4</v>
          </cell>
          <cell r="J564" t="str">
            <v>high</v>
          </cell>
          <cell r="K564" t="str">
            <v>males</v>
          </cell>
          <cell r="L564" t="str">
            <v>1995-2000</v>
          </cell>
          <cell r="M564">
            <v>277.234</v>
          </cell>
          <cell r="N564">
            <v>3.346</v>
          </cell>
          <cell r="O564">
            <v>1.131</v>
          </cell>
          <cell r="P564">
            <v>7.8469999999999995</v>
          </cell>
          <cell r="Q564">
            <v>11.405999999999999</v>
          </cell>
          <cell r="R564">
            <v>31.335</v>
          </cell>
          <cell r="S564">
            <v>53.902</v>
          </cell>
          <cell r="T564">
            <v>168.26699999999997</v>
          </cell>
        </row>
        <row r="565">
          <cell r="A565">
            <v>55</v>
          </cell>
          <cell r="B565">
            <v>624</v>
          </cell>
          <cell r="C565" t="str">
            <v>Guinea-Bissau</v>
          </cell>
          <cell r="D565">
            <v>0</v>
          </cell>
          <cell r="E565">
            <v>1</v>
          </cell>
          <cell r="F565" t="str">
            <v>Afro</v>
          </cell>
          <cell r="G565">
            <v>6</v>
          </cell>
          <cell r="H565" t="str">
            <v>ssa</v>
          </cell>
          <cell r="I565">
            <v>1</v>
          </cell>
          <cell r="J565" t="str">
            <v>low and middle</v>
          </cell>
          <cell r="K565" t="str">
            <v>males</v>
          </cell>
          <cell r="L565" t="str">
            <v>1995-2000</v>
          </cell>
          <cell r="M565">
            <v>59.038</v>
          </cell>
          <cell r="N565">
            <v>26.951</v>
          </cell>
          <cell r="O565">
            <v>6.12</v>
          </cell>
          <cell r="P565">
            <v>4.9270000000000005</v>
          </cell>
          <cell r="Q565">
            <v>5.006</v>
          </cell>
          <cell r="R565">
            <v>5.6080000000000005</v>
          </cell>
          <cell r="S565">
            <v>4.464</v>
          </cell>
          <cell r="T565">
            <v>5.962</v>
          </cell>
        </row>
        <row r="566">
          <cell r="A566">
            <v>91</v>
          </cell>
          <cell r="B566">
            <v>626</v>
          </cell>
          <cell r="C566" t="str">
            <v>East Timor</v>
          </cell>
          <cell r="K566" t="str">
            <v>males</v>
          </cell>
          <cell r="L566" t="str">
            <v>1995-2000</v>
          </cell>
          <cell r="M566">
            <v>33.788</v>
          </cell>
          <cell r="N566">
            <v>14.33</v>
          </cell>
          <cell r="O566">
            <v>2.101</v>
          </cell>
          <cell r="P566">
            <v>3.412</v>
          </cell>
          <cell r="Q566">
            <v>4.105</v>
          </cell>
          <cell r="R566">
            <v>4.188000000000001</v>
          </cell>
          <cell r="S566">
            <v>2.784</v>
          </cell>
          <cell r="T566">
            <v>2.868</v>
          </cell>
        </row>
        <row r="567">
          <cell r="A567">
            <v>173</v>
          </cell>
          <cell r="B567">
            <v>630</v>
          </cell>
          <cell r="C567" t="str">
            <v>Puerto Rico</v>
          </cell>
          <cell r="G567">
            <v>7</v>
          </cell>
          <cell r="H567" t="str">
            <v>lac</v>
          </cell>
          <cell r="I567">
            <v>1</v>
          </cell>
          <cell r="J567" t="str">
            <v>low and middle</v>
          </cell>
          <cell r="K567" t="str">
            <v>males</v>
          </cell>
          <cell r="L567" t="str">
            <v>1995-2000</v>
          </cell>
          <cell r="M567">
            <v>88.149</v>
          </cell>
          <cell r="N567">
            <v>2.56</v>
          </cell>
          <cell r="O567">
            <v>0.39599999999999996</v>
          </cell>
          <cell r="P567">
            <v>5.83</v>
          </cell>
          <cell r="Q567">
            <v>10.471</v>
          </cell>
          <cell r="R567">
            <v>13.823</v>
          </cell>
          <cell r="S567">
            <v>13.199</v>
          </cell>
          <cell r="T567">
            <v>41.87</v>
          </cell>
        </row>
        <row r="568">
          <cell r="A568">
            <v>113</v>
          </cell>
          <cell r="B568">
            <v>634</v>
          </cell>
          <cell r="C568" t="str">
            <v>Qatar</v>
          </cell>
          <cell r="D568">
            <v>0</v>
          </cell>
          <cell r="E568">
            <v>3</v>
          </cell>
          <cell r="F568" t="str">
            <v>Emro</v>
          </cell>
          <cell r="G568">
            <v>8</v>
          </cell>
          <cell r="H568" t="str">
            <v>mec</v>
          </cell>
          <cell r="I568">
            <v>4</v>
          </cell>
          <cell r="J568" t="str">
            <v>high</v>
          </cell>
          <cell r="K568" t="str">
            <v>males</v>
          </cell>
          <cell r="L568" t="str">
            <v>1995-2000</v>
          </cell>
          <cell r="M568">
            <v>8.385</v>
          </cell>
          <cell r="N568">
            <v>0.745</v>
          </cell>
          <cell r="O568">
            <v>0.126</v>
          </cell>
          <cell r="P568">
            <v>0.313</v>
          </cell>
          <cell r="Q568">
            <v>1.295</v>
          </cell>
          <cell r="R568">
            <v>2.9539999999999997</v>
          </cell>
          <cell r="S568">
            <v>1.822</v>
          </cell>
          <cell r="T568">
            <v>1.13</v>
          </cell>
        </row>
        <row r="569">
          <cell r="A569">
            <v>17</v>
          </cell>
          <cell r="B569">
            <v>638</v>
          </cell>
          <cell r="C569" t="str">
            <v>Reunion</v>
          </cell>
          <cell r="G569">
            <v>5</v>
          </cell>
          <cell r="H569" t="str">
            <v>oai</v>
          </cell>
          <cell r="I569">
            <v>4</v>
          </cell>
          <cell r="J569" t="str">
            <v>high</v>
          </cell>
          <cell r="K569" t="str">
            <v>males</v>
          </cell>
          <cell r="L569" t="str">
            <v>1995-2000</v>
          </cell>
          <cell r="M569">
            <v>10.006</v>
          </cell>
          <cell r="N569">
            <v>0.367</v>
          </cell>
          <cell r="O569">
            <v>0.064</v>
          </cell>
          <cell r="P569">
            <v>0.423</v>
          </cell>
          <cell r="Q569">
            <v>0.98</v>
          </cell>
          <cell r="R569">
            <v>1.989</v>
          </cell>
          <cell r="S569">
            <v>2.234</v>
          </cell>
          <cell r="T569">
            <v>3.949</v>
          </cell>
        </row>
        <row r="570">
          <cell r="A570">
            <v>127</v>
          </cell>
          <cell r="B570">
            <v>642</v>
          </cell>
          <cell r="C570" t="str">
            <v>Romania</v>
          </cell>
          <cell r="D570">
            <v>0</v>
          </cell>
          <cell r="E570">
            <v>4</v>
          </cell>
          <cell r="F570" t="str">
            <v>Euro</v>
          </cell>
          <cell r="G570">
            <v>2</v>
          </cell>
          <cell r="H570" t="str">
            <v>fse</v>
          </cell>
          <cell r="I570">
            <v>1</v>
          </cell>
          <cell r="J570" t="str">
            <v>low and middle</v>
          </cell>
          <cell r="K570" t="str">
            <v>males</v>
          </cell>
          <cell r="L570" t="str">
            <v>1995-2000</v>
          </cell>
          <cell r="M570">
            <v>697.547</v>
          </cell>
          <cell r="N570">
            <v>21.781</v>
          </cell>
          <cell r="O570">
            <v>5.319</v>
          </cell>
          <cell r="P570">
            <v>20.692999999999998</v>
          </cell>
          <cell r="Q570">
            <v>47.855</v>
          </cell>
          <cell r="R570">
            <v>120.108</v>
          </cell>
          <cell r="S570">
            <v>161.045</v>
          </cell>
          <cell r="T570">
            <v>320.7459999999999</v>
          </cell>
        </row>
        <row r="571">
          <cell r="A571">
            <v>128</v>
          </cell>
          <cell r="B571">
            <v>643</v>
          </cell>
          <cell r="C571" t="str">
            <v>Russian Federation</v>
          </cell>
          <cell r="D571">
            <v>0</v>
          </cell>
          <cell r="E571">
            <v>4</v>
          </cell>
          <cell r="F571" t="str">
            <v>Euro</v>
          </cell>
          <cell r="G571">
            <v>2</v>
          </cell>
          <cell r="H571" t="str">
            <v>fse</v>
          </cell>
          <cell r="I571">
            <v>1</v>
          </cell>
          <cell r="J571" t="str">
            <v>low and middle</v>
          </cell>
          <cell r="K571" t="str">
            <v>males</v>
          </cell>
          <cell r="L571" t="str">
            <v>1995-2000</v>
          </cell>
          <cell r="M571">
            <v>5272.422</v>
          </cell>
          <cell r="N571">
            <v>95.303</v>
          </cell>
          <cell r="O571">
            <v>37.825</v>
          </cell>
          <cell r="P571">
            <v>257.762</v>
          </cell>
          <cell r="Q571">
            <v>744.187</v>
          </cell>
          <cell r="R571">
            <v>1265.027</v>
          </cell>
          <cell r="S571">
            <v>1365.509</v>
          </cell>
          <cell r="T571">
            <v>1506.8090000000002</v>
          </cell>
        </row>
        <row r="572">
          <cell r="A572">
            <v>18</v>
          </cell>
          <cell r="B572">
            <v>646</v>
          </cell>
          <cell r="C572" t="str">
            <v>Rwanda</v>
          </cell>
          <cell r="D572">
            <v>0</v>
          </cell>
          <cell r="E572">
            <v>1</v>
          </cell>
          <cell r="F572" t="str">
            <v>Afro</v>
          </cell>
          <cell r="G572">
            <v>6</v>
          </cell>
          <cell r="H572" t="str">
            <v>ssa</v>
          </cell>
          <cell r="I572">
            <v>1</v>
          </cell>
          <cell r="J572" t="str">
            <v>low and middle</v>
          </cell>
          <cell r="K572" t="str">
            <v>males</v>
          </cell>
          <cell r="L572" t="str">
            <v>1995-2000</v>
          </cell>
          <cell r="M572">
            <v>349.26</v>
          </cell>
          <cell r="N572">
            <v>159.334</v>
          </cell>
          <cell r="O572">
            <v>36.922</v>
          </cell>
          <cell r="P572">
            <v>33.878</v>
          </cell>
          <cell r="Q572">
            <v>44.803000000000004</v>
          </cell>
          <cell r="R572">
            <v>38.735</v>
          </cell>
          <cell r="S572">
            <v>18.597</v>
          </cell>
          <cell r="T572">
            <v>16.991</v>
          </cell>
        </row>
        <row r="573">
          <cell r="A573">
            <v>114</v>
          </cell>
          <cell r="B573">
            <v>682</v>
          </cell>
          <cell r="C573" t="str">
            <v>Saudi Arabia</v>
          </cell>
          <cell r="D573">
            <v>0</v>
          </cell>
          <cell r="E573">
            <v>3</v>
          </cell>
          <cell r="F573" t="str">
            <v>Emro</v>
          </cell>
          <cell r="G573">
            <v>8</v>
          </cell>
          <cell r="H573" t="str">
            <v>mec</v>
          </cell>
          <cell r="I573">
            <v>1</v>
          </cell>
          <cell r="J573" t="str">
            <v>low and middle</v>
          </cell>
          <cell r="K573" t="str">
            <v>males</v>
          </cell>
          <cell r="L573" t="str">
            <v>1995-2000</v>
          </cell>
          <cell r="M573">
            <v>248.899</v>
          </cell>
          <cell r="N573">
            <v>53.326</v>
          </cell>
          <cell r="O573">
            <v>6.106</v>
          </cell>
          <cell r="P573">
            <v>14.274000000000001</v>
          </cell>
          <cell r="Q573">
            <v>25.086</v>
          </cell>
          <cell r="R573">
            <v>46.891999999999996</v>
          </cell>
          <cell r="S573">
            <v>39.315</v>
          </cell>
          <cell r="T573">
            <v>63.9</v>
          </cell>
        </row>
        <row r="574">
          <cell r="A574">
            <v>61</v>
          </cell>
          <cell r="B574">
            <v>686</v>
          </cell>
          <cell r="C574" t="str">
            <v>Senegal</v>
          </cell>
          <cell r="D574">
            <v>0</v>
          </cell>
          <cell r="E574">
            <v>1</v>
          </cell>
          <cell r="F574" t="str">
            <v>Afro</v>
          </cell>
          <cell r="G574">
            <v>6</v>
          </cell>
          <cell r="H574" t="str">
            <v>ssa</v>
          </cell>
          <cell r="I574">
            <v>1</v>
          </cell>
          <cell r="J574" t="str">
            <v>low and middle</v>
          </cell>
          <cell r="K574" t="str">
            <v>males</v>
          </cell>
          <cell r="L574" t="str">
            <v>1995-2000</v>
          </cell>
          <cell r="M574">
            <v>307.756</v>
          </cell>
          <cell r="N574">
            <v>108.201</v>
          </cell>
          <cell r="O574">
            <v>29.836</v>
          </cell>
          <cell r="P574">
            <v>36.923</v>
          </cell>
          <cell r="Q574">
            <v>30.948</v>
          </cell>
          <cell r="R574">
            <v>35.149</v>
          </cell>
          <cell r="S574">
            <v>30.353</v>
          </cell>
          <cell r="T574">
            <v>36.346</v>
          </cell>
        </row>
        <row r="575">
          <cell r="A575">
            <v>62</v>
          </cell>
          <cell r="B575">
            <v>694</v>
          </cell>
          <cell r="C575" t="str">
            <v>Sierra Leone</v>
          </cell>
          <cell r="D575">
            <v>0</v>
          </cell>
          <cell r="E575">
            <v>1</v>
          </cell>
          <cell r="F575" t="str">
            <v>Afro</v>
          </cell>
          <cell r="G575">
            <v>6</v>
          </cell>
          <cell r="H575" t="str">
            <v>ssa</v>
          </cell>
          <cell r="I575">
            <v>1</v>
          </cell>
          <cell r="J575" t="str">
            <v>low and middle</v>
          </cell>
          <cell r="K575" t="str">
            <v>males</v>
          </cell>
          <cell r="L575" t="str">
            <v>1995-2000</v>
          </cell>
          <cell r="M575">
            <v>303.102</v>
          </cell>
          <cell r="N575">
            <v>152.749</v>
          </cell>
          <cell r="O575">
            <v>33.037</v>
          </cell>
          <cell r="P575">
            <v>26.723999999999997</v>
          </cell>
          <cell r="Q575">
            <v>27.844</v>
          </cell>
          <cell r="R575">
            <v>26.348</v>
          </cell>
          <cell r="S575">
            <v>17.491</v>
          </cell>
          <cell r="T575">
            <v>18.909000000000002</v>
          </cell>
        </row>
        <row r="576">
          <cell r="A576">
            <v>97</v>
          </cell>
          <cell r="B576">
            <v>702</v>
          </cell>
          <cell r="C576" t="str">
            <v>Singapore</v>
          </cell>
          <cell r="D576">
            <v>0</v>
          </cell>
          <cell r="E576">
            <v>6</v>
          </cell>
          <cell r="F576" t="str">
            <v>Wpro</v>
          </cell>
          <cell r="G576">
            <v>5</v>
          </cell>
          <cell r="H576" t="str">
            <v>oai</v>
          </cell>
          <cell r="I576">
            <v>4</v>
          </cell>
          <cell r="J576" t="str">
            <v>high</v>
          </cell>
          <cell r="K576" t="str">
            <v>males</v>
          </cell>
          <cell r="L576" t="str">
            <v>1995-2000</v>
          </cell>
          <cell r="M576">
            <v>46.118</v>
          </cell>
          <cell r="N576">
            <v>0.857</v>
          </cell>
          <cell r="O576">
            <v>0.249</v>
          </cell>
          <cell r="P576">
            <v>1.149</v>
          </cell>
          <cell r="Q576">
            <v>2.872</v>
          </cell>
          <cell r="R576">
            <v>8.181000000000001</v>
          </cell>
          <cell r="S576">
            <v>10.963000000000001</v>
          </cell>
          <cell r="T576">
            <v>21.847</v>
          </cell>
        </row>
        <row r="577">
          <cell r="A577">
            <v>129</v>
          </cell>
          <cell r="B577">
            <v>703</v>
          </cell>
          <cell r="C577" t="str">
            <v>Slovakia</v>
          </cell>
          <cell r="D577">
            <v>0</v>
          </cell>
          <cell r="E577">
            <v>4</v>
          </cell>
          <cell r="F577" t="str">
            <v>Euro</v>
          </cell>
          <cell r="G577">
            <v>2</v>
          </cell>
          <cell r="H577" t="str">
            <v>fse</v>
          </cell>
          <cell r="I577">
            <v>1</v>
          </cell>
          <cell r="J577" t="str">
            <v>low and middle</v>
          </cell>
          <cell r="K577" t="str">
            <v>males</v>
          </cell>
          <cell r="L577" t="str">
            <v>1995-2000</v>
          </cell>
          <cell r="M577">
            <v>137.174</v>
          </cell>
          <cell r="N577">
            <v>2.107</v>
          </cell>
          <cell r="O577">
            <v>0.474</v>
          </cell>
          <cell r="P577">
            <v>2.757</v>
          </cell>
          <cell r="Q577">
            <v>8.275</v>
          </cell>
          <cell r="R577">
            <v>25.412</v>
          </cell>
          <cell r="S577">
            <v>31.052999999999997</v>
          </cell>
          <cell r="T577">
            <v>67.096</v>
          </cell>
        </row>
        <row r="578">
          <cell r="A578">
            <v>99</v>
          </cell>
          <cell r="B578">
            <v>704</v>
          </cell>
          <cell r="C578" t="str">
            <v>Viet Nam</v>
          </cell>
          <cell r="D578">
            <v>0</v>
          </cell>
          <cell r="E578">
            <v>6</v>
          </cell>
          <cell r="F578" t="str">
            <v>Wpro</v>
          </cell>
          <cell r="G578">
            <v>5</v>
          </cell>
          <cell r="H578" t="str">
            <v>oai</v>
          </cell>
          <cell r="I578">
            <v>1</v>
          </cell>
          <cell r="J578" t="str">
            <v>low and middle</v>
          </cell>
          <cell r="K578" t="str">
            <v>males</v>
          </cell>
          <cell r="L578" t="str">
            <v>1995-2000</v>
          </cell>
          <cell r="M578">
            <v>1330.98</v>
          </cell>
          <cell r="N578">
            <v>250.828</v>
          </cell>
          <cell r="O578">
            <v>66.292</v>
          </cell>
          <cell r="P578">
            <v>115.62800000000001</v>
          </cell>
          <cell r="Q578">
            <v>123.79100000000001</v>
          </cell>
          <cell r="R578">
            <v>151.165</v>
          </cell>
          <cell r="S578">
            <v>216.503</v>
          </cell>
          <cell r="T578">
            <v>406.7730000000001</v>
          </cell>
        </row>
        <row r="579">
          <cell r="A579">
            <v>150</v>
          </cell>
          <cell r="B579">
            <v>705</v>
          </cell>
          <cell r="C579" t="str">
            <v>Slovenia</v>
          </cell>
          <cell r="D579">
            <v>0</v>
          </cell>
          <cell r="E579">
            <v>4</v>
          </cell>
          <cell r="F579" t="str">
            <v>Euro</v>
          </cell>
          <cell r="G579">
            <v>2</v>
          </cell>
          <cell r="H579" t="str">
            <v>fse</v>
          </cell>
          <cell r="I579">
            <v>1</v>
          </cell>
          <cell r="J579" t="str">
            <v>low and middle</v>
          </cell>
          <cell r="K579" t="str">
            <v>males</v>
          </cell>
          <cell r="L579" t="str">
            <v>1995-2000</v>
          </cell>
          <cell r="M579">
            <v>51.063</v>
          </cell>
          <cell r="N579">
            <v>0.445</v>
          </cell>
          <cell r="O579">
            <v>0.14100000000000001</v>
          </cell>
          <cell r="P579">
            <v>1.4620000000000002</v>
          </cell>
          <cell r="Q579">
            <v>3.168</v>
          </cell>
          <cell r="R579">
            <v>8.982</v>
          </cell>
          <cell r="S579">
            <v>12.352</v>
          </cell>
          <cell r="T579">
            <v>24.513</v>
          </cell>
        </row>
        <row r="580">
          <cell r="A580">
            <v>19</v>
          </cell>
          <cell r="B580">
            <v>706</v>
          </cell>
          <cell r="C580" t="str">
            <v>Somalia</v>
          </cell>
          <cell r="D580">
            <v>0</v>
          </cell>
          <cell r="E580">
            <v>3</v>
          </cell>
          <cell r="F580" t="str">
            <v>Emro</v>
          </cell>
          <cell r="G580">
            <v>6</v>
          </cell>
          <cell r="H580" t="str">
            <v>ssa</v>
          </cell>
          <cell r="I580">
            <v>1</v>
          </cell>
          <cell r="J580" t="str">
            <v>low and middle</v>
          </cell>
          <cell r="K580" t="str">
            <v>males</v>
          </cell>
          <cell r="L580" t="str">
            <v>1995-2000</v>
          </cell>
          <cell r="M580">
            <v>443.628</v>
          </cell>
          <cell r="N580">
            <v>254.286</v>
          </cell>
          <cell r="O580">
            <v>38.74</v>
          </cell>
          <cell r="P580">
            <v>39.607</v>
          </cell>
          <cell r="Q580">
            <v>30.943000000000005</v>
          </cell>
          <cell r="R580">
            <v>28.418999999999997</v>
          </cell>
          <cell r="S580">
            <v>21.795</v>
          </cell>
          <cell r="T580">
            <v>29.837999999999997</v>
          </cell>
        </row>
        <row r="581">
          <cell r="A581">
            <v>45</v>
          </cell>
          <cell r="B581">
            <v>710</v>
          </cell>
          <cell r="C581" t="str">
            <v>South Africa</v>
          </cell>
          <cell r="D581">
            <v>0</v>
          </cell>
          <cell r="E581">
            <v>1</v>
          </cell>
          <cell r="F581" t="str">
            <v>Afro</v>
          </cell>
          <cell r="G581">
            <v>6</v>
          </cell>
          <cell r="H581" t="str">
            <v>ssa</v>
          </cell>
          <cell r="I581">
            <v>1</v>
          </cell>
          <cell r="J581" t="str">
            <v>low and middle</v>
          </cell>
          <cell r="K581" t="str">
            <v>males</v>
          </cell>
          <cell r="L581" t="str">
            <v>1995-2000</v>
          </cell>
          <cell r="M581">
            <v>1300.633</v>
          </cell>
          <cell r="N581">
            <v>264.472</v>
          </cell>
          <cell r="O581">
            <v>46.32599999999999</v>
          </cell>
          <cell r="P581">
            <v>111.57400000000001</v>
          </cell>
          <cell r="Q581">
            <v>239.187</v>
          </cell>
          <cell r="R581">
            <v>288.419</v>
          </cell>
          <cell r="S581">
            <v>182.895</v>
          </cell>
          <cell r="T581">
            <v>167.76</v>
          </cell>
        </row>
        <row r="582">
          <cell r="A582">
            <v>23</v>
          </cell>
          <cell r="B582">
            <v>716</v>
          </cell>
          <cell r="C582" t="str">
            <v>Zimbabwe</v>
          </cell>
          <cell r="D582">
            <v>0</v>
          </cell>
          <cell r="E582">
            <v>1</v>
          </cell>
          <cell r="F582" t="str">
            <v>Afro</v>
          </cell>
          <cell r="G582">
            <v>6</v>
          </cell>
          <cell r="H582" t="str">
            <v>ssa</v>
          </cell>
          <cell r="I582">
            <v>1</v>
          </cell>
          <cell r="J582" t="str">
            <v>low and middle</v>
          </cell>
          <cell r="K582" t="str">
            <v>males</v>
          </cell>
          <cell r="L582" t="str">
            <v>1995-2000</v>
          </cell>
          <cell r="M582">
            <v>490.908</v>
          </cell>
          <cell r="N582">
            <v>112.579</v>
          </cell>
          <cell r="O582">
            <v>27.468</v>
          </cell>
          <cell r="P582">
            <v>54.914</v>
          </cell>
          <cell r="Q582">
            <v>118.80600000000001</v>
          </cell>
          <cell r="R582">
            <v>92.911</v>
          </cell>
          <cell r="S582">
            <v>37.698</v>
          </cell>
          <cell r="T582">
            <v>46.532000000000004</v>
          </cell>
        </row>
        <row r="583">
          <cell r="A583">
            <v>151</v>
          </cell>
          <cell r="B583">
            <v>724</v>
          </cell>
          <cell r="C583" t="str">
            <v>Spain</v>
          </cell>
          <cell r="D583">
            <v>0</v>
          </cell>
          <cell r="E583">
            <v>4</v>
          </cell>
          <cell r="F583" t="str">
            <v>Euro</v>
          </cell>
          <cell r="G583">
            <v>1</v>
          </cell>
          <cell r="H583" t="str">
            <v>eme</v>
          </cell>
          <cell r="I583">
            <v>4</v>
          </cell>
          <cell r="J583" t="str">
            <v>high</v>
          </cell>
          <cell r="K583" t="str">
            <v>males</v>
          </cell>
          <cell r="L583" t="str">
            <v>1995-2000</v>
          </cell>
          <cell r="M583">
            <v>980.955</v>
          </cell>
          <cell r="N583">
            <v>8.234</v>
          </cell>
          <cell r="O583">
            <v>2.584</v>
          </cell>
          <cell r="P583">
            <v>28.598</v>
          </cell>
          <cell r="Q583">
            <v>39.552</v>
          </cell>
          <cell r="R583">
            <v>100.816</v>
          </cell>
          <cell r="S583">
            <v>179.328</v>
          </cell>
          <cell r="T583">
            <v>621.843</v>
          </cell>
        </row>
        <row r="584">
          <cell r="A584">
            <v>40</v>
          </cell>
          <cell r="B584">
            <v>732</v>
          </cell>
          <cell r="C584" t="str">
            <v>Western Sahara</v>
          </cell>
          <cell r="G584">
            <v>8</v>
          </cell>
          <cell r="H584" t="str">
            <v>mec</v>
          </cell>
          <cell r="K584" t="str">
            <v>males</v>
          </cell>
          <cell r="L584" t="str">
            <v>1995-2000</v>
          </cell>
          <cell r="M584">
            <v>6.099</v>
          </cell>
          <cell r="N584">
            <v>2.052</v>
          </cell>
          <cell r="O584">
            <v>0.259</v>
          </cell>
          <cell r="P584">
            <v>0.5680000000000001</v>
          </cell>
          <cell r="Q584">
            <v>0.5569999999999999</v>
          </cell>
          <cell r="R584">
            <v>0.808</v>
          </cell>
          <cell r="S584">
            <v>0.754</v>
          </cell>
          <cell r="T584">
            <v>1.1010000000000002</v>
          </cell>
        </row>
        <row r="585">
          <cell r="A585">
            <v>38</v>
          </cell>
          <cell r="B585">
            <v>736</v>
          </cell>
          <cell r="C585" t="str">
            <v>Sudan</v>
          </cell>
          <cell r="D585">
            <v>0</v>
          </cell>
          <cell r="E585">
            <v>3</v>
          </cell>
          <cell r="F585" t="str">
            <v>Emro</v>
          </cell>
          <cell r="G585">
            <v>6</v>
          </cell>
          <cell r="H585" t="str">
            <v>ssa</v>
          </cell>
          <cell r="I585">
            <v>1</v>
          </cell>
          <cell r="J585" t="str">
            <v>low and middle</v>
          </cell>
          <cell r="K585" t="str">
            <v>males</v>
          </cell>
          <cell r="L585" t="str">
            <v>1995-2000</v>
          </cell>
          <cell r="M585">
            <v>860.268</v>
          </cell>
          <cell r="N585">
            <v>286.976</v>
          </cell>
          <cell r="O585">
            <v>80.122</v>
          </cell>
          <cell r="P585">
            <v>109.066</v>
          </cell>
          <cell r="Q585">
            <v>93.64699999999999</v>
          </cell>
          <cell r="R585">
            <v>97.856</v>
          </cell>
          <cell r="S585">
            <v>79.345</v>
          </cell>
          <cell r="T585">
            <v>113.25600000000001</v>
          </cell>
        </row>
        <row r="586">
          <cell r="A586">
            <v>194</v>
          </cell>
          <cell r="B586">
            <v>740</v>
          </cell>
          <cell r="C586" t="str">
            <v>Suriname</v>
          </cell>
          <cell r="D586">
            <v>0</v>
          </cell>
          <cell r="E586">
            <v>2</v>
          </cell>
          <cell r="F586" t="str">
            <v>Amro</v>
          </cell>
          <cell r="G586">
            <v>7</v>
          </cell>
          <cell r="H586" t="str">
            <v>lac</v>
          </cell>
          <cell r="I586">
            <v>1</v>
          </cell>
          <cell r="J586" t="str">
            <v>low and middle</v>
          </cell>
          <cell r="K586" t="str">
            <v>males</v>
          </cell>
          <cell r="L586" t="str">
            <v>1995-2000</v>
          </cell>
          <cell r="M586">
            <v>6.745</v>
          </cell>
          <cell r="N586">
            <v>0.842</v>
          </cell>
          <cell r="O586">
            <v>0.109</v>
          </cell>
          <cell r="P586">
            <v>0.47600000000000003</v>
          </cell>
          <cell r="Q586">
            <v>0.631</v>
          </cell>
          <cell r="R586">
            <v>0.866</v>
          </cell>
          <cell r="S586">
            <v>1.388</v>
          </cell>
          <cell r="T586">
            <v>2.433</v>
          </cell>
        </row>
        <row r="587">
          <cell r="A587">
            <v>46</v>
          </cell>
          <cell r="B587">
            <v>748</v>
          </cell>
          <cell r="C587" t="str">
            <v>Swaziland</v>
          </cell>
          <cell r="D587">
            <v>0</v>
          </cell>
          <cell r="E587">
            <v>1</v>
          </cell>
          <cell r="F587" t="str">
            <v>Afro</v>
          </cell>
          <cell r="G587">
            <v>6</v>
          </cell>
          <cell r="H587" t="str">
            <v>ssa</v>
          </cell>
          <cell r="I587">
            <v>1</v>
          </cell>
          <cell r="J587" t="str">
            <v>low and middle</v>
          </cell>
          <cell r="K587" t="str">
            <v>males</v>
          </cell>
          <cell r="L587" t="str">
            <v>1995-2000</v>
          </cell>
          <cell r="M587">
            <v>23.036</v>
          </cell>
          <cell r="N587">
            <v>10.045</v>
          </cell>
          <cell r="O587">
            <v>1.799</v>
          </cell>
          <cell r="P587">
            <v>2.685</v>
          </cell>
          <cell r="Q587">
            <v>1.7790000000000004</v>
          </cell>
          <cell r="R587">
            <v>1.955</v>
          </cell>
          <cell r="S587">
            <v>1.8010000000000002</v>
          </cell>
          <cell r="T587">
            <v>2.972</v>
          </cell>
        </row>
        <row r="588">
          <cell r="A588">
            <v>140</v>
          </cell>
          <cell r="B588">
            <v>752</v>
          </cell>
          <cell r="C588" t="str">
            <v>Sweden</v>
          </cell>
          <cell r="D588">
            <v>0</v>
          </cell>
          <cell r="E588">
            <v>4</v>
          </cell>
          <cell r="F588" t="str">
            <v>Euro</v>
          </cell>
          <cell r="G588">
            <v>1</v>
          </cell>
          <cell r="H588" t="str">
            <v>eme</v>
          </cell>
          <cell r="I588">
            <v>4</v>
          </cell>
          <cell r="J588" t="str">
            <v>high</v>
          </cell>
          <cell r="K588" t="str">
            <v>males</v>
          </cell>
          <cell r="L588" t="str">
            <v>1995-2000</v>
          </cell>
          <cell r="M588">
            <v>243.387</v>
          </cell>
          <cell r="N588">
            <v>1.624</v>
          </cell>
          <cell r="O588">
            <v>0.398</v>
          </cell>
          <cell r="P588">
            <v>2.56</v>
          </cell>
          <cell r="Q588">
            <v>5.82</v>
          </cell>
          <cell r="R588">
            <v>21.418</v>
          </cell>
          <cell r="S588">
            <v>33.968</v>
          </cell>
          <cell r="T588">
            <v>177.599</v>
          </cell>
        </row>
        <row r="589">
          <cell r="A589">
            <v>161</v>
          </cell>
          <cell r="B589">
            <v>756</v>
          </cell>
          <cell r="C589" t="str">
            <v>Switzerland</v>
          </cell>
          <cell r="D589">
            <v>0</v>
          </cell>
          <cell r="E589">
            <v>4</v>
          </cell>
          <cell r="F589" t="str">
            <v>Euro</v>
          </cell>
          <cell r="G589">
            <v>1</v>
          </cell>
          <cell r="H589" t="str">
            <v>eme</v>
          </cell>
          <cell r="I589">
            <v>4</v>
          </cell>
          <cell r="J589" t="str">
            <v>high</v>
          </cell>
          <cell r="K589" t="str">
            <v>males</v>
          </cell>
          <cell r="L589" t="str">
            <v>1995-2000</v>
          </cell>
          <cell r="M589">
            <v>160.086</v>
          </cell>
          <cell r="N589">
            <v>2.055</v>
          </cell>
          <cell r="O589">
            <v>0.617</v>
          </cell>
          <cell r="P589">
            <v>4.177</v>
          </cell>
          <cell r="Q589">
            <v>8.095</v>
          </cell>
          <cell r="R589">
            <v>17.323</v>
          </cell>
          <cell r="S589">
            <v>25.055999999999997</v>
          </cell>
          <cell r="T589">
            <v>102.76299999999999</v>
          </cell>
        </row>
        <row r="590">
          <cell r="A590">
            <v>115</v>
          </cell>
          <cell r="B590">
            <v>760</v>
          </cell>
          <cell r="C590" t="str">
            <v>Syrian Arab Republic</v>
          </cell>
          <cell r="D590">
            <v>0</v>
          </cell>
          <cell r="E590">
            <v>3</v>
          </cell>
          <cell r="F590" t="str">
            <v>Emro</v>
          </cell>
          <cell r="G590">
            <v>8</v>
          </cell>
          <cell r="H590" t="str">
            <v>mec</v>
          </cell>
          <cell r="I590">
            <v>1</v>
          </cell>
          <cell r="J590" t="str">
            <v>low and middle</v>
          </cell>
          <cell r="K590" t="str">
            <v>males</v>
          </cell>
          <cell r="L590" t="str">
            <v>1995-2000</v>
          </cell>
          <cell r="M590">
            <v>210.136</v>
          </cell>
          <cell r="N590">
            <v>56.302</v>
          </cell>
          <cell r="O590">
            <v>8.206</v>
          </cell>
          <cell r="P590">
            <v>18.201</v>
          </cell>
          <cell r="Q590">
            <v>16.614</v>
          </cell>
          <cell r="R590">
            <v>24.28</v>
          </cell>
          <cell r="S590">
            <v>30.907</v>
          </cell>
          <cell r="T590">
            <v>55.626</v>
          </cell>
        </row>
        <row r="591">
          <cell r="A591">
            <v>85</v>
          </cell>
          <cell r="B591">
            <v>762</v>
          </cell>
          <cell r="C591" t="str">
            <v>Tajikistan</v>
          </cell>
          <cell r="D591">
            <v>0</v>
          </cell>
          <cell r="E591">
            <v>4</v>
          </cell>
          <cell r="F591" t="str">
            <v>Euro</v>
          </cell>
          <cell r="G591">
            <v>8</v>
          </cell>
          <cell r="H591" t="str">
            <v>mec</v>
          </cell>
          <cell r="I591">
            <v>1</v>
          </cell>
          <cell r="J591" t="str">
            <v>low and middle</v>
          </cell>
          <cell r="K591" t="str">
            <v>males</v>
          </cell>
          <cell r="L591" t="str">
            <v>1995-2000</v>
          </cell>
          <cell r="M591">
            <v>111.385</v>
          </cell>
          <cell r="N591">
            <v>41.5</v>
          </cell>
          <cell r="O591">
            <v>3.955</v>
          </cell>
          <cell r="P591">
            <v>5.435</v>
          </cell>
          <cell r="Q591">
            <v>9.048</v>
          </cell>
          <cell r="R591">
            <v>12.128</v>
          </cell>
          <cell r="S591">
            <v>15.768</v>
          </cell>
          <cell r="T591">
            <v>23.551000000000002</v>
          </cell>
        </row>
        <row r="592">
          <cell r="A592">
            <v>98</v>
          </cell>
          <cell r="B592">
            <v>764</v>
          </cell>
          <cell r="C592" t="str">
            <v>Thailand</v>
          </cell>
          <cell r="D592">
            <v>0</v>
          </cell>
          <cell r="E592">
            <v>5</v>
          </cell>
          <cell r="F592" t="str">
            <v>Searo</v>
          </cell>
          <cell r="G592">
            <v>5</v>
          </cell>
          <cell r="H592" t="str">
            <v>oai</v>
          </cell>
          <cell r="I592">
            <v>1</v>
          </cell>
          <cell r="J592" t="str">
            <v>low and middle</v>
          </cell>
          <cell r="K592" t="str">
            <v>males</v>
          </cell>
          <cell r="L592" t="str">
            <v>1995-2000</v>
          </cell>
          <cell r="M592">
            <v>1132.455</v>
          </cell>
          <cell r="N592">
            <v>96.847</v>
          </cell>
          <cell r="O592">
            <v>29.395</v>
          </cell>
          <cell r="P592">
            <v>92.292</v>
          </cell>
          <cell r="Q592">
            <v>193.23</v>
          </cell>
          <cell r="R592">
            <v>229.50900000000001</v>
          </cell>
          <cell r="S592">
            <v>176.406</v>
          </cell>
          <cell r="T592">
            <v>314.77599999999995</v>
          </cell>
        </row>
        <row r="593">
          <cell r="A593">
            <v>63</v>
          </cell>
          <cell r="B593">
            <v>768</v>
          </cell>
          <cell r="C593" t="str">
            <v>Togo</v>
          </cell>
          <cell r="D593">
            <v>0</v>
          </cell>
          <cell r="E593">
            <v>1</v>
          </cell>
          <cell r="F593" t="str">
            <v>Afro</v>
          </cell>
          <cell r="G593">
            <v>6</v>
          </cell>
          <cell r="H593" t="str">
            <v>ssa</v>
          </cell>
          <cell r="I593">
            <v>1</v>
          </cell>
          <cell r="J593" t="str">
            <v>low and middle</v>
          </cell>
          <cell r="K593" t="str">
            <v>males</v>
          </cell>
          <cell r="L593" t="str">
            <v>1995-2000</v>
          </cell>
          <cell r="M593">
            <v>173.227</v>
          </cell>
          <cell r="N593">
            <v>64.332</v>
          </cell>
          <cell r="O593">
            <v>15.157</v>
          </cell>
          <cell r="P593">
            <v>16.605999999999998</v>
          </cell>
          <cell r="Q593">
            <v>24.568</v>
          </cell>
          <cell r="R593">
            <v>22.454</v>
          </cell>
          <cell r="S593">
            <v>12.471</v>
          </cell>
          <cell r="T593">
            <v>17.639</v>
          </cell>
        </row>
        <row r="594">
          <cell r="A594">
            <v>174</v>
          </cell>
          <cell r="B594">
            <v>780</v>
          </cell>
          <cell r="C594" t="str">
            <v>Trinidad and Tobago</v>
          </cell>
          <cell r="D594">
            <v>0</v>
          </cell>
          <cell r="E594">
            <v>2</v>
          </cell>
          <cell r="F594" t="str">
            <v>Amro</v>
          </cell>
          <cell r="G594">
            <v>7</v>
          </cell>
          <cell r="H594" t="str">
            <v>lac</v>
          </cell>
          <cell r="I594">
            <v>1</v>
          </cell>
          <cell r="J594" t="str">
            <v>low and middle</v>
          </cell>
          <cell r="K594" t="str">
            <v>males</v>
          </cell>
          <cell r="L594" t="str">
            <v>1995-2000</v>
          </cell>
          <cell r="M594">
            <v>20.454</v>
          </cell>
          <cell r="N594">
            <v>0.913</v>
          </cell>
          <cell r="O594">
            <v>0.164</v>
          </cell>
          <cell r="P594">
            <v>0.903</v>
          </cell>
          <cell r="Q594">
            <v>1.383</v>
          </cell>
          <cell r="R594">
            <v>3.34</v>
          </cell>
          <cell r="S594">
            <v>3.729</v>
          </cell>
          <cell r="T594">
            <v>10.022</v>
          </cell>
        </row>
        <row r="595">
          <cell r="A595">
            <v>117</v>
          </cell>
          <cell r="B595">
            <v>784</v>
          </cell>
          <cell r="C595" t="str">
            <v>United Arab Emirates</v>
          </cell>
          <cell r="D595">
            <v>0</v>
          </cell>
          <cell r="E595">
            <v>3</v>
          </cell>
          <cell r="F595" t="str">
            <v>Emro</v>
          </cell>
          <cell r="G595">
            <v>8</v>
          </cell>
          <cell r="H595" t="str">
            <v>mec</v>
          </cell>
          <cell r="I595">
            <v>4</v>
          </cell>
          <cell r="J595" t="str">
            <v>high</v>
          </cell>
          <cell r="K595" t="str">
            <v>males</v>
          </cell>
          <cell r="L595" t="str">
            <v>1995-2000</v>
          </cell>
          <cell r="M595">
            <v>23.812</v>
          </cell>
          <cell r="N595">
            <v>2.427</v>
          </cell>
          <cell r="O595">
            <v>0.295</v>
          </cell>
          <cell r="P595">
            <v>0.479</v>
          </cell>
          <cell r="Q595">
            <v>2.232</v>
          </cell>
          <cell r="R595">
            <v>7.760999999999999</v>
          </cell>
          <cell r="S595">
            <v>5.14</v>
          </cell>
          <cell r="T595">
            <v>5.478000000000001</v>
          </cell>
        </row>
        <row r="596">
          <cell r="A596">
            <v>39</v>
          </cell>
          <cell r="B596">
            <v>788</v>
          </cell>
          <cell r="C596" t="str">
            <v>Tunisia</v>
          </cell>
          <cell r="D596">
            <v>0</v>
          </cell>
          <cell r="E596">
            <v>3</v>
          </cell>
          <cell r="F596" t="str">
            <v>Emro</v>
          </cell>
          <cell r="G596">
            <v>8</v>
          </cell>
          <cell r="H596" t="str">
            <v>mec</v>
          </cell>
          <cell r="I596">
            <v>1</v>
          </cell>
          <cell r="J596" t="str">
            <v>low and middle</v>
          </cell>
          <cell r="K596" t="str">
            <v>males</v>
          </cell>
          <cell r="L596" t="str">
            <v>1995-2000</v>
          </cell>
          <cell r="M596">
            <v>170.379</v>
          </cell>
          <cell r="N596">
            <v>19.122</v>
          </cell>
          <cell r="O596">
            <v>3.12</v>
          </cell>
          <cell r="P596">
            <v>9.123</v>
          </cell>
          <cell r="Q596">
            <v>10.731</v>
          </cell>
          <cell r="R596">
            <v>19.928</v>
          </cell>
          <cell r="S596">
            <v>31.245</v>
          </cell>
          <cell r="T596">
            <v>77.11</v>
          </cell>
        </row>
        <row r="597">
          <cell r="A597">
            <v>116</v>
          </cell>
          <cell r="B597">
            <v>792</v>
          </cell>
          <cell r="C597" t="str">
            <v>Turkey</v>
          </cell>
          <cell r="D597">
            <v>0</v>
          </cell>
          <cell r="E597">
            <v>4</v>
          </cell>
          <cell r="F597" t="str">
            <v>Euro</v>
          </cell>
          <cell r="G597">
            <v>8</v>
          </cell>
          <cell r="H597" t="str">
            <v>mec</v>
          </cell>
          <cell r="I597">
            <v>1</v>
          </cell>
          <cell r="J597" t="str">
            <v>low and middle</v>
          </cell>
          <cell r="K597" t="str">
            <v>males</v>
          </cell>
          <cell r="L597" t="str">
            <v>1995-2000</v>
          </cell>
          <cell r="M597">
            <v>1143.803</v>
          </cell>
          <cell r="N597">
            <v>248.715</v>
          </cell>
          <cell r="O597">
            <v>29.131999999999998</v>
          </cell>
          <cell r="P597">
            <v>62.706</v>
          </cell>
          <cell r="Q597">
            <v>75.901</v>
          </cell>
          <cell r="R597">
            <v>156.184</v>
          </cell>
          <cell r="S597">
            <v>210.823</v>
          </cell>
          <cell r="T597">
            <v>360.342</v>
          </cell>
        </row>
        <row r="598">
          <cell r="A598">
            <v>86</v>
          </cell>
          <cell r="B598">
            <v>795</v>
          </cell>
          <cell r="C598" t="str">
            <v>Turkmenistan</v>
          </cell>
          <cell r="D598">
            <v>0</v>
          </cell>
          <cell r="E598">
            <v>4</v>
          </cell>
          <cell r="F598" t="str">
            <v>Euro</v>
          </cell>
          <cell r="G598">
            <v>8</v>
          </cell>
          <cell r="H598" t="str">
            <v>mec</v>
          </cell>
          <cell r="I598">
            <v>1</v>
          </cell>
          <cell r="J598" t="str">
            <v>low and middle</v>
          </cell>
          <cell r="K598" t="str">
            <v>males</v>
          </cell>
          <cell r="L598" t="str">
            <v>1995-2000</v>
          </cell>
          <cell r="M598">
            <v>83.934</v>
          </cell>
          <cell r="N598">
            <v>26.143</v>
          </cell>
          <cell r="O598">
            <v>2.429</v>
          </cell>
          <cell r="P598">
            <v>4.964</v>
          </cell>
          <cell r="Q598">
            <v>8.356</v>
          </cell>
          <cell r="R598">
            <v>11.648</v>
          </cell>
          <cell r="S598">
            <v>13.954</v>
          </cell>
          <cell r="T598">
            <v>16.44</v>
          </cell>
        </row>
        <row r="599">
          <cell r="A599">
            <v>20</v>
          </cell>
          <cell r="B599">
            <v>800</v>
          </cell>
          <cell r="C599" t="str">
            <v>Uganda</v>
          </cell>
          <cell r="D599">
            <v>0</v>
          </cell>
          <cell r="E599">
            <v>1</v>
          </cell>
          <cell r="F599" t="str">
            <v>Afro</v>
          </cell>
          <cell r="G599">
            <v>6</v>
          </cell>
          <cell r="H599" t="str">
            <v>ssa</v>
          </cell>
          <cell r="I599">
            <v>1</v>
          </cell>
          <cell r="J599" t="str">
            <v>low and middle</v>
          </cell>
          <cell r="K599" t="str">
            <v>males</v>
          </cell>
          <cell r="L599" t="str">
            <v>1995-2000</v>
          </cell>
          <cell r="M599">
            <v>1126.888</v>
          </cell>
          <cell r="N599">
            <v>479.704</v>
          </cell>
          <cell r="O599">
            <v>105.094</v>
          </cell>
          <cell r="P599">
            <v>113.71099999999998</v>
          </cell>
          <cell r="Q599">
            <v>176.49699999999999</v>
          </cell>
          <cell r="R599">
            <v>130.44400000000002</v>
          </cell>
          <cell r="S599">
            <v>56.248000000000005</v>
          </cell>
          <cell r="T599">
            <v>65.19</v>
          </cell>
        </row>
        <row r="600">
          <cell r="A600">
            <v>130</v>
          </cell>
          <cell r="B600">
            <v>804</v>
          </cell>
          <cell r="C600" t="str">
            <v>Ukraine</v>
          </cell>
          <cell r="D600">
            <v>0</v>
          </cell>
          <cell r="E600">
            <v>4</v>
          </cell>
          <cell r="F600" t="str">
            <v>Euro</v>
          </cell>
          <cell r="G600">
            <v>2</v>
          </cell>
          <cell r="H600" t="str">
            <v>fse</v>
          </cell>
          <cell r="I600">
            <v>1</v>
          </cell>
          <cell r="J600" t="str">
            <v>low and middle</v>
          </cell>
          <cell r="K600" t="str">
            <v>males</v>
          </cell>
          <cell r="L600" t="str">
            <v>1995-2000</v>
          </cell>
          <cell r="M600">
            <v>1720.589</v>
          </cell>
          <cell r="N600">
            <v>39.013</v>
          </cell>
          <cell r="O600">
            <v>12.01</v>
          </cell>
          <cell r="P600">
            <v>62.634</v>
          </cell>
          <cell r="Q600">
            <v>151.613</v>
          </cell>
          <cell r="R600">
            <v>354.97900000000004</v>
          </cell>
          <cell r="S600">
            <v>439.322</v>
          </cell>
          <cell r="T600">
            <v>661.0179999999999</v>
          </cell>
        </row>
        <row r="601">
          <cell r="A601">
            <v>152</v>
          </cell>
          <cell r="B601">
            <v>807</v>
          </cell>
          <cell r="C601" t="str">
            <v>TFYR Macedonia</v>
          </cell>
          <cell r="D601">
            <v>0</v>
          </cell>
          <cell r="E601">
            <v>4</v>
          </cell>
          <cell r="F601" t="str">
            <v>Euro</v>
          </cell>
          <cell r="G601">
            <v>2</v>
          </cell>
          <cell r="H601" t="str">
            <v>fse</v>
          </cell>
          <cell r="I601">
            <v>1</v>
          </cell>
          <cell r="J601" t="str">
            <v>low and middle</v>
          </cell>
          <cell r="K601" t="str">
            <v>males</v>
          </cell>
          <cell r="L601" t="str">
            <v>1995-2000</v>
          </cell>
          <cell r="M601">
            <v>42.162</v>
          </cell>
          <cell r="N601">
            <v>2.269</v>
          </cell>
          <cell r="O601">
            <v>0.271</v>
          </cell>
          <cell r="P601">
            <v>0.968</v>
          </cell>
          <cell r="Q601">
            <v>2.004</v>
          </cell>
          <cell r="R601">
            <v>6.011000000000001</v>
          </cell>
          <cell r="S601">
            <v>9.685</v>
          </cell>
          <cell r="T601">
            <v>20.954</v>
          </cell>
        </row>
        <row r="602">
          <cell r="A602">
            <v>35</v>
          </cell>
          <cell r="B602">
            <v>818</v>
          </cell>
          <cell r="C602" t="str">
            <v>Egypt</v>
          </cell>
          <cell r="D602">
            <v>0</v>
          </cell>
          <cell r="E602">
            <v>3</v>
          </cell>
          <cell r="F602" t="str">
            <v>Emro</v>
          </cell>
          <cell r="G602">
            <v>8</v>
          </cell>
          <cell r="H602" t="str">
            <v>mec</v>
          </cell>
          <cell r="I602">
            <v>1</v>
          </cell>
          <cell r="J602" t="str">
            <v>low and middle</v>
          </cell>
          <cell r="K602" t="str">
            <v>males</v>
          </cell>
          <cell r="L602" t="str">
            <v>1995-2000</v>
          </cell>
          <cell r="M602">
            <v>1161.923</v>
          </cell>
          <cell r="N602">
            <v>288.05</v>
          </cell>
          <cell r="O602">
            <v>32.08</v>
          </cell>
          <cell r="P602">
            <v>50.474000000000004</v>
          </cell>
          <cell r="Q602">
            <v>85.175</v>
          </cell>
          <cell r="R602">
            <v>167.943</v>
          </cell>
          <cell r="S602">
            <v>215.65300000000002</v>
          </cell>
          <cell r="T602">
            <v>322.548</v>
          </cell>
        </row>
        <row r="603">
          <cell r="A603">
            <v>141</v>
          </cell>
          <cell r="B603">
            <v>826</v>
          </cell>
          <cell r="C603" t="str">
            <v>United Kingdom</v>
          </cell>
          <cell r="D603">
            <v>0</v>
          </cell>
          <cell r="E603">
            <v>4</v>
          </cell>
          <cell r="F603" t="str">
            <v>Euro</v>
          </cell>
          <cell r="G603">
            <v>1</v>
          </cell>
          <cell r="H603" t="str">
            <v>eme</v>
          </cell>
          <cell r="I603">
            <v>4</v>
          </cell>
          <cell r="J603" t="str">
            <v>high</v>
          </cell>
          <cell r="K603" t="str">
            <v>males</v>
          </cell>
          <cell r="L603" t="str">
            <v>1995-2000</v>
          </cell>
          <cell r="M603">
            <v>1570.217</v>
          </cell>
          <cell r="N603">
            <v>16.031</v>
          </cell>
          <cell r="O603">
            <v>3.442</v>
          </cell>
          <cell r="P603">
            <v>21.064</v>
          </cell>
          <cell r="Q603">
            <v>39.72</v>
          </cell>
          <cell r="R603">
            <v>150.71699999999998</v>
          </cell>
          <cell r="S603">
            <v>290.408</v>
          </cell>
          <cell r="T603">
            <v>1048.835</v>
          </cell>
        </row>
        <row r="604">
          <cell r="A604">
            <v>21</v>
          </cell>
          <cell r="B604">
            <v>834</v>
          </cell>
          <cell r="C604" t="str">
            <v>United Rep. of Tanzania</v>
          </cell>
          <cell r="D604">
            <v>0</v>
          </cell>
          <cell r="E604">
            <v>1</v>
          </cell>
          <cell r="F604" t="str">
            <v>Afro</v>
          </cell>
          <cell r="G604">
            <v>6</v>
          </cell>
          <cell r="H604" t="str">
            <v>ssa</v>
          </cell>
          <cell r="I604">
            <v>1</v>
          </cell>
          <cell r="J604" t="str">
            <v>low and middle</v>
          </cell>
          <cell r="K604" t="str">
            <v>males</v>
          </cell>
          <cell r="L604" t="str">
            <v>1995-2000</v>
          </cell>
          <cell r="M604">
            <v>1248.118</v>
          </cell>
          <cell r="N604">
            <v>462.826</v>
          </cell>
          <cell r="O604">
            <v>113.687</v>
          </cell>
          <cell r="P604">
            <v>129.735</v>
          </cell>
          <cell r="Q604">
            <v>190.476</v>
          </cell>
          <cell r="R604">
            <v>167.98</v>
          </cell>
          <cell r="S604">
            <v>83.507</v>
          </cell>
          <cell r="T604">
            <v>99.90700000000001</v>
          </cell>
        </row>
        <row r="605">
          <cell r="A605">
            <v>199</v>
          </cell>
          <cell r="B605">
            <v>840</v>
          </cell>
          <cell r="C605" t="str">
            <v>United States of America</v>
          </cell>
          <cell r="D605">
            <v>0</v>
          </cell>
          <cell r="E605">
            <v>2</v>
          </cell>
          <cell r="F605" t="str">
            <v>Amro</v>
          </cell>
          <cell r="G605">
            <v>1</v>
          </cell>
          <cell r="H605" t="str">
            <v>eme</v>
          </cell>
          <cell r="I605">
            <v>4</v>
          </cell>
          <cell r="J605" t="str">
            <v>high</v>
          </cell>
          <cell r="K605" t="str">
            <v>males</v>
          </cell>
          <cell r="L605" t="str">
            <v>1995-2000</v>
          </cell>
          <cell r="M605">
            <v>5998.782</v>
          </cell>
          <cell r="N605">
            <v>93.74</v>
          </cell>
          <cell r="O605">
            <v>25.214</v>
          </cell>
          <cell r="P605">
            <v>185.244</v>
          </cell>
          <cell r="Q605">
            <v>422.677</v>
          </cell>
          <cell r="R605">
            <v>794.235</v>
          </cell>
          <cell r="S605">
            <v>1003.873</v>
          </cell>
          <cell r="T605">
            <v>3473.799</v>
          </cell>
        </row>
        <row r="606">
          <cell r="A606">
            <v>49</v>
          </cell>
          <cell r="B606">
            <v>854</v>
          </cell>
          <cell r="C606" t="str">
            <v>Burkina Faso</v>
          </cell>
          <cell r="D606">
            <v>0</v>
          </cell>
          <cell r="E606">
            <v>1</v>
          </cell>
          <cell r="F606" t="str">
            <v>Afro</v>
          </cell>
          <cell r="G606">
            <v>6</v>
          </cell>
          <cell r="H606" t="str">
            <v>ssa</v>
          </cell>
          <cell r="I606">
            <v>1</v>
          </cell>
          <cell r="J606" t="str">
            <v>low and middle</v>
          </cell>
          <cell r="K606" t="str">
            <v>males</v>
          </cell>
          <cell r="L606" t="str">
            <v>1995-2000</v>
          </cell>
          <cell r="M606">
            <v>529.805</v>
          </cell>
          <cell r="N606">
            <v>232.353</v>
          </cell>
          <cell r="O606">
            <v>51.497</v>
          </cell>
          <cell r="P606">
            <v>50.895</v>
          </cell>
          <cell r="Q606">
            <v>63.744</v>
          </cell>
          <cell r="R606">
            <v>58.243</v>
          </cell>
          <cell r="S606">
            <v>32.927</v>
          </cell>
          <cell r="T606">
            <v>40.146</v>
          </cell>
        </row>
        <row r="607">
          <cell r="A607">
            <v>195</v>
          </cell>
          <cell r="B607">
            <v>858</v>
          </cell>
          <cell r="C607" t="str">
            <v>Uruguay</v>
          </cell>
          <cell r="D607">
            <v>0</v>
          </cell>
          <cell r="E607">
            <v>2</v>
          </cell>
          <cell r="F607" t="str">
            <v>Amro</v>
          </cell>
          <cell r="G607">
            <v>7</v>
          </cell>
          <cell r="H607" t="str">
            <v>lac</v>
          </cell>
          <cell r="I607">
            <v>1</v>
          </cell>
          <cell r="J607" t="str">
            <v>low and middle</v>
          </cell>
          <cell r="K607" t="str">
            <v>males</v>
          </cell>
          <cell r="L607" t="str">
            <v>1995-2000</v>
          </cell>
          <cell r="M607">
            <v>81.846</v>
          </cell>
          <cell r="N607">
            <v>3.483</v>
          </cell>
          <cell r="O607">
            <v>0.493</v>
          </cell>
          <cell r="P607">
            <v>2.447</v>
          </cell>
          <cell r="Q607">
            <v>3.572</v>
          </cell>
          <cell r="R607">
            <v>11.033000000000001</v>
          </cell>
          <cell r="S607">
            <v>17.596</v>
          </cell>
          <cell r="T607">
            <v>43.222</v>
          </cell>
        </row>
        <row r="608">
          <cell r="A608">
            <v>87</v>
          </cell>
          <cell r="B608">
            <v>860</v>
          </cell>
          <cell r="C608" t="str">
            <v>Uzbekistan</v>
          </cell>
          <cell r="D608">
            <v>0</v>
          </cell>
          <cell r="E608">
            <v>4</v>
          </cell>
          <cell r="F608" t="str">
            <v>Euro</v>
          </cell>
          <cell r="G608">
            <v>8</v>
          </cell>
          <cell r="H608" t="str">
            <v>mec</v>
          </cell>
          <cell r="I608">
            <v>1</v>
          </cell>
          <cell r="J608" t="str">
            <v>low and middle</v>
          </cell>
          <cell r="K608" t="str">
            <v>males</v>
          </cell>
          <cell r="L608" t="str">
            <v>1995-2000</v>
          </cell>
          <cell r="M608">
            <v>414.391</v>
          </cell>
          <cell r="N608">
            <v>114.274</v>
          </cell>
          <cell r="O608">
            <v>11.975</v>
          </cell>
          <cell r="P608">
            <v>24.749</v>
          </cell>
          <cell r="Q608">
            <v>42.726</v>
          </cell>
          <cell r="R608">
            <v>58.044</v>
          </cell>
          <cell r="S608">
            <v>67.463</v>
          </cell>
          <cell r="T608">
            <v>95.16</v>
          </cell>
        </row>
        <row r="609">
          <cell r="A609">
            <v>196</v>
          </cell>
          <cell r="B609">
            <v>862</v>
          </cell>
          <cell r="C609" t="str">
            <v>Venezuela</v>
          </cell>
          <cell r="D609">
            <v>0</v>
          </cell>
          <cell r="E609">
            <v>2</v>
          </cell>
          <cell r="F609" t="str">
            <v>Amro</v>
          </cell>
          <cell r="G609">
            <v>7</v>
          </cell>
          <cell r="H609" t="str">
            <v>lac</v>
          </cell>
          <cell r="I609">
            <v>1</v>
          </cell>
          <cell r="J609" t="str">
            <v>low and middle</v>
          </cell>
          <cell r="K609" t="str">
            <v>males</v>
          </cell>
          <cell r="L609" t="str">
            <v>1995-2000</v>
          </cell>
          <cell r="M609">
            <v>306.888</v>
          </cell>
          <cell r="N609">
            <v>40.959</v>
          </cell>
          <cell r="O609">
            <v>7.0920000000000005</v>
          </cell>
          <cell r="P609">
            <v>28.493000000000002</v>
          </cell>
          <cell r="Q609">
            <v>32.474000000000004</v>
          </cell>
          <cell r="R609">
            <v>51.129000000000005</v>
          </cell>
          <cell r="S609">
            <v>49.034</v>
          </cell>
          <cell r="T609">
            <v>97.707</v>
          </cell>
        </row>
        <row r="610">
          <cell r="A610">
            <v>214</v>
          </cell>
          <cell r="B610">
            <v>882</v>
          </cell>
          <cell r="C610" t="str">
            <v>Samoa</v>
          </cell>
          <cell r="D610">
            <v>0</v>
          </cell>
          <cell r="E610">
            <v>6</v>
          </cell>
          <cell r="F610" t="str">
            <v>Wpro</v>
          </cell>
          <cell r="G610">
            <v>5</v>
          </cell>
          <cell r="H610" t="str">
            <v>oai</v>
          </cell>
          <cell r="I610">
            <v>1</v>
          </cell>
          <cell r="J610" t="str">
            <v>low and middle</v>
          </cell>
          <cell r="K610" t="str">
            <v>males</v>
          </cell>
          <cell r="L610" t="str">
            <v>1995-2000</v>
          </cell>
          <cell r="M610">
            <v>2.392</v>
          </cell>
          <cell r="N610">
            <v>0.323</v>
          </cell>
          <cell r="O610">
            <v>0.041</v>
          </cell>
          <cell r="P610">
            <v>0.121</v>
          </cell>
          <cell r="Q610">
            <v>0.144</v>
          </cell>
          <cell r="R610">
            <v>0.34</v>
          </cell>
          <cell r="S610">
            <v>0.521</v>
          </cell>
          <cell r="T610">
            <v>0.902</v>
          </cell>
        </row>
        <row r="611">
          <cell r="A611">
            <v>118</v>
          </cell>
          <cell r="B611">
            <v>887</v>
          </cell>
          <cell r="C611" t="str">
            <v>Yemen</v>
          </cell>
          <cell r="D611">
            <v>0</v>
          </cell>
          <cell r="E611">
            <v>3</v>
          </cell>
          <cell r="F611" t="str">
            <v>Emro</v>
          </cell>
          <cell r="G611">
            <v>8</v>
          </cell>
          <cell r="H611" t="str">
            <v>mec</v>
          </cell>
          <cell r="I611">
            <v>1</v>
          </cell>
          <cell r="J611" t="str">
            <v>low and middle</v>
          </cell>
          <cell r="K611" t="str">
            <v>males</v>
          </cell>
          <cell r="L611" t="str">
            <v>1995-2000</v>
          </cell>
          <cell r="M611">
            <v>427.75</v>
          </cell>
          <cell r="N611">
            <v>221.023</v>
          </cell>
          <cell r="O611">
            <v>21.988</v>
          </cell>
          <cell r="P611">
            <v>40.43</v>
          </cell>
          <cell r="Q611">
            <v>31.613999999999997</v>
          </cell>
          <cell r="R611">
            <v>31.233999999999998</v>
          </cell>
          <cell r="S611">
            <v>33.349</v>
          </cell>
          <cell r="T611">
            <v>48.111999999999995</v>
          </cell>
        </row>
        <row r="612">
          <cell r="A612">
            <v>153</v>
          </cell>
          <cell r="B612">
            <v>891</v>
          </cell>
          <cell r="C612" t="str">
            <v>Yugoslavia</v>
          </cell>
          <cell r="D612">
            <v>0</v>
          </cell>
          <cell r="E612">
            <v>4</v>
          </cell>
          <cell r="F612" t="str">
            <v>Euro</v>
          </cell>
          <cell r="G612">
            <v>2</v>
          </cell>
          <cell r="H612" t="str">
            <v>fse</v>
          </cell>
          <cell r="I612">
            <v>1</v>
          </cell>
          <cell r="J612" t="str">
            <v>low and middle</v>
          </cell>
          <cell r="K612" t="str">
            <v>males</v>
          </cell>
          <cell r="L612" t="str">
            <v>1995-2000</v>
          </cell>
          <cell r="M612">
            <v>269.414</v>
          </cell>
          <cell r="N612">
            <v>10.163</v>
          </cell>
          <cell r="O612">
            <v>1.213</v>
          </cell>
          <cell r="P612">
            <v>4.922000000000001</v>
          </cell>
          <cell r="Q612">
            <v>11.237000000000002</v>
          </cell>
          <cell r="R612">
            <v>38.079</v>
          </cell>
          <cell r="S612">
            <v>68.085</v>
          </cell>
          <cell r="T612">
            <v>135.715</v>
          </cell>
        </row>
        <row r="613">
          <cell r="A613">
            <v>22</v>
          </cell>
          <cell r="B613">
            <v>894</v>
          </cell>
          <cell r="C613" t="str">
            <v>Zambia</v>
          </cell>
          <cell r="D613">
            <v>0</v>
          </cell>
          <cell r="E613">
            <v>1</v>
          </cell>
          <cell r="F613" t="str">
            <v>Afro</v>
          </cell>
          <cell r="G613">
            <v>6</v>
          </cell>
          <cell r="H613" t="str">
            <v>ssa</v>
          </cell>
          <cell r="I613">
            <v>1</v>
          </cell>
          <cell r="J613" t="str">
            <v>low and middle</v>
          </cell>
          <cell r="K613" t="str">
            <v>males</v>
          </cell>
          <cell r="L613" t="str">
            <v>1995-2000</v>
          </cell>
          <cell r="M613">
            <v>431.506</v>
          </cell>
          <cell r="N613">
            <v>139.966</v>
          </cell>
          <cell r="O613">
            <v>33.151</v>
          </cell>
          <cell r="P613">
            <v>47.372</v>
          </cell>
          <cell r="Q613">
            <v>86.227</v>
          </cell>
          <cell r="R613">
            <v>65.293</v>
          </cell>
          <cell r="S613">
            <v>26.823999999999998</v>
          </cell>
          <cell r="T613">
            <v>32.672999999999995</v>
          </cell>
        </row>
        <row r="614">
          <cell r="A614">
            <v>1</v>
          </cell>
          <cell r="B614">
            <v>900</v>
          </cell>
          <cell r="C614" t="str">
            <v>World total</v>
          </cell>
          <cell r="K614" t="str">
            <v>males</v>
          </cell>
          <cell r="L614" t="str">
            <v>1995-2000</v>
          </cell>
          <cell r="M614">
            <v>137581.583</v>
          </cell>
          <cell r="N614">
            <v>27018.807</v>
          </cell>
          <cell r="O614">
            <v>4976.905000000001</v>
          </cell>
          <cell r="P614">
            <v>7969.425000000001</v>
          </cell>
          <cell r="Q614">
            <v>11855.838</v>
          </cell>
          <cell r="R614">
            <v>19614.427</v>
          </cell>
          <cell r="S614">
            <v>22730.446</v>
          </cell>
          <cell r="T614">
            <v>43415.735</v>
          </cell>
        </row>
        <row r="615">
          <cell r="A615">
            <v>2</v>
          </cell>
          <cell r="B615">
            <v>901</v>
          </cell>
          <cell r="C615" t="str">
            <v>More developed regions (*)</v>
          </cell>
          <cell r="K615" t="str">
            <v>males</v>
          </cell>
          <cell r="L615" t="str">
            <v>1995-2000</v>
          </cell>
          <cell r="M615">
            <v>30625.838</v>
          </cell>
          <cell r="N615">
            <v>453.889</v>
          </cell>
          <cell r="O615">
            <v>130.591</v>
          </cell>
          <cell r="P615">
            <v>866.366</v>
          </cell>
          <cell r="Q615">
            <v>2088.946</v>
          </cell>
          <cell r="R615">
            <v>4717.615</v>
          </cell>
          <cell r="S615">
            <v>6400.407</v>
          </cell>
          <cell r="T615">
            <v>15968.023999999998</v>
          </cell>
        </row>
        <row r="616">
          <cell r="A616">
            <v>3</v>
          </cell>
          <cell r="B616">
            <v>902</v>
          </cell>
          <cell r="C616" t="str">
            <v>Less developed regions (+)</v>
          </cell>
          <cell r="K616" t="str">
            <v>males</v>
          </cell>
          <cell r="L616" t="str">
            <v>1995-2000</v>
          </cell>
          <cell r="M616">
            <v>106955.744</v>
          </cell>
          <cell r="N616">
            <v>26564.917</v>
          </cell>
          <cell r="O616">
            <v>4846.314</v>
          </cell>
          <cell r="P616">
            <v>7103.059</v>
          </cell>
          <cell r="Q616">
            <v>9766.892</v>
          </cell>
          <cell r="R616">
            <v>14896.812000000002</v>
          </cell>
          <cell r="S616">
            <v>16330.039</v>
          </cell>
          <cell r="T616">
            <v>27447.711</v>
          </cell>
        </row>
        <row r="617">
          <cell r="A617">
            <v>5</v>
          </cell>
          <cell r="B617">
            <v>903</v>
          </cell>
          <cell r="C617" t="str">
            <v>Africa</v>
          </cell>
          <cell r="K617" t="str">
            <v>males</v>
          </cell>
          <cell r="L617" t="str">
            <v>1995-2000</v>
          </cell>
          <cell r="M617">
            <v>26836.301</v>
          </cell>
          <cell r="N617">
            <v>10622.417</v>
          </cell>
          <cell r="O617">
            <v>2268.772</v>
          </cell>
          <cell r="P617">
            <v>2512.349</v>
          </cell>
          <cell r="Q617">
            <v>3195.023</v>
          </cell>
          <cell r="R617">
            <v>3149.3680000000004</v>
          </cell>
          <cell r="S617">
            <v>2138.79</v>
          </cell>
          <cell r="T617">
            <v>2949.5820000000003</v>
          </cell>
        </row>
        <row r="618">
          <cell r="A618">
            <v>162</v>
          </cell>
          <cell r="B618">
            <v>904</v>
          </cell>
          <cell r="C618" t="str">
            <v>Latin America and the Caribbean</v>
          </cell>
          <cell r="K618" t="str">
            <v>males</v>
          </cell>
          <cell r="L618" t="str">
            <v>1995-2000</v>
          </cell>
          <cell r="M618">
            <v>9155.908</v>
          </cell>
          <cell r="N618">
            <v>1458.565</v>
          </cell>
          <cell r="O618">
            <v>220.988</v>
          </cell>
          <cell r="P618">
            <v>808.0160000000001</v>
          </cell>
          <cell r="Q618">
            <v>1088.559</v>
          </cell>
          <cell r="R618">
            <v>1439.834</v>
          </cell>
          <cell r="S618">
            <v>1334.848</v>
          </cell>
          <cell r="T618">
            <v>2805.0980000000004</v>
          </cell>
        </row>
        <row r="619">
          <cell r="A619">
            <v>197</v>
          </cell>
          <cell r="B619">
            <v>905</v>
          </cell>
          <cell r="C619" t="str">
            <v>Northern America (12)</v>
          </cell>
          <cell r="K619" t="str">
            <v>males</v>
          </cell>
          <cell r="L619" t="str">
            <v>1995-2000</v>
          </cell>
          <cell r="M619">
            <v>6566.005</v>
          </cell>
          <cell r="N619">
            <v>101.086</v>
          </cell>
          <cell r="O619">
            <v>27.38</v>
          </cell>
          <cell r="P619">
            <v>198.715</v>
          </cell>
          <cell r="Q619">
            <v>453.331</v>
          </cell>
          <cell r="R619">
            <v>860.346</v>
          </cell>
          <cell r="S619">
            <v>1104.703</v>
          </cell>
          <cell r="T619">
            <v>3820.444</v>
          </cell>
        </row>
        <row r="620">
          <cell r="A620">
            <v>65</v>
          </cell>
          <cell r="B620">
            <v>906</v>
          </cell>
          <cell r="C620" t="str">
            <v>Eastern Asia</v>
          </cell>
          <cell r="K620" t="str">
            <v>males</v>
          </cell>
          <cell r="L620" t="str">
            <v>1995-2000</v>
          </cell>
          <cell r="M620">
            <v>28206.027</v>
          </cell>
          <cell r="N620">
            <v>2388.264</v>
          </cell>
          <cell r="O620">
            <v>374.17</v>
          </cell>
          <cell r="P620">
            <v>1077.433</v>
          </cell>
          <cell r="Q620">
            <v>1809.181</v>
          </cell>
          <cell r="R620">
            <v>4231.3589999999995</v>
          </cell>
          <cell r="S620">
            <v>6357.171</v>
          </cell>
          <cell r="T620">
            <v>11968.449</v>
          </cell>
        </row>
        <row r="621">
          <cell r="A621">
            <v>119</v>
          </cell>
          <cell r="B621">
            <v>908</v>
          </cell>
          <cell r="C621" t="str">
            <v>Europe</v>
          </cell>
          <cell r="K621" t="str">
            <v>males</v>
          </cell>
          <cell r="L621" t="str">
            <v>1995-2000</v>
          </cell>
          <cell r="M621">
            <v>20963.688</v>
          </cell>
          <cell r="N621">
            <v>325.476</v>
          </cell>
          <cell r="O621">
            <v>95.368</v>
          </cell>
          <cell r="P621">
            <v>612.559</v>
          </cell>
          <cell r="Q621">
            <v>1539.561</v>
          </cell>
          <cell r="R621">
            <v>3465.7650000000003</v>
          </cell>
          <cell r="S621">
            <v>4677.731</v>
          </cell>
          <cell r="T621">
            <v>10247.228000000001</v>
          </cell>
        </row>
        <row r="622">
          <cell r="A622">
            <v>200</v>
          </cell>
          <cell r="B622">
            <v>909</v>
          </cell>
          <cell r="C622" t="str">
            <v>Oceania</v>
          </cell>
          <cell r="K622" t="str">
            <v>males</v>
          </cell>
          <cell r="L622" t="str">
            <v>1995-2000</v>
          </cell>
          <cell r="M622">
            <v>598.298</v>
          </cell>
          <cell r="N622">
            <v>42.182</v>
          </cell>
          <cell r="O622">
            <v>6.832000000000001</v>
          </cell>
          <cell r="P622">
            <v>25.366</v>
          </cell>
          <cell r="Q622">
            <v>35.759</v>
          </cell>
          <cell r="R622">
            <v>74.691</v>
          </cell>
          <cell r="S622">
            <v>101.27600000000001</v>
          </cell>
          <cell r="T622">
            <v>312.192</v>
          </cell>
        </row>
        <row r="623">
          <cell r="A623">
            <v>6</v>
          </cell>
          <cell r="B623">
            <v>910</v>
          </cell>
          <cell r="C623" t="str">
            <v>Eastern Africa (1)</v>
          </cell>
          <cell r="K623" t="str">
            <v>males</v>
          </cell>
          <cell r="L623" t="str">
            <v>1995-2000</v>
          </cell>
          <cell r="M623">
            <v>10430.14</v>
          </cell>
          <cell r="N623">
            <v>4273.06</v>
          </cell>
          <cell r="O623">
            <v>916.23</v>
          </cell>
          <cell r="P623">
            <v>1004.4259999999999</v>
          </cell>
          <cell r="Q623">
            <v>1470.558</v>
          </cell>
          <cell r="R623">
            <v>1262.849</v>
          </cell>
          <cell r="S623">
            <v>661.882</v>
          </cell>
          <cell r="T623">
            <v>841.135</v>
          </cell>
        </row>
        <row r="624">
          <cell r="A624">
            <v>24</v>
          </cell>
          <cell r="B624">
            <v>911</v>
          </cell>
          <cell r="C624" t="str">
            <v>Middle Africa (3)</v>
          </cell>
          <cell r="K624" t="str">
            <v>males</v>
          </cell>
          <cell r="L624" t="str">
            <v>1995-2000</v>
          </cell>
          <cell r="M624">
            <v>3573.976</v>
          </cell>
          <cell r="N624">
            <v>1629.689</v>
          </cell>
          <cell r="O624">
            <v>327.926</v>
          </cell>
          <cell r="P624">
            <v>326.692</v>
          </cell>
          <cell r="Q624">
            <v>364.224</v>
          </cell>
          <cell r="R624">
            <v>352.845</v>
          </cell>
          <cell r="S624">
            <v>237.63</v>
          </cell>
          <cell r="T624">
            <v>334.97</v>
          </cell>
        </row>
        <row r="625">
          <cell r="A625">
            <v>33</v>
          </cell>
          <cell r="B625">
            <v>912</v>
          </cell>
          <cell r="C625" t="str">
            <v>Northern Africa</v>
          </cell>
          <cell r="K625" t="str">
            <v>males</v>
          </cell>
          <cell r="L625" t="str">
            <v>1995-2000</v>
          </cell>
          <cell r="M625">
            <v>3211.471</v>
          </cell>
          <cell r="N625">
            <v>864.35</v>
          </cell>
          <cell r="O625">
            <v>150.554</v>
          </cell>
          <cell r="P625">
            <v>238.6</v>
          </cell>
          <cell r="Q625">
            <v>261.822</v>
          </cell>
          <cell r="R625">
            <v>396.305</v>
          </cell>
          <cell r="S625">
            <v>474.11199999999997</v>
          </cell>
          <cell r="T625">
            <v>825.7280000000001</v>
          </cell>
        </row>
        <row r="626">
          <cell r="A626">
            <v>41</v>
          </cell>
          <cell r="B626">
            <v>913</v>
          </cell>
          <cell r="C626" t="str">
            <v>Southern Africa</v>
          </cell>
          <cell r="K626" t="str">
            <v>males</v>
          </cell>
          <cell r="L626" t="str">
            <v>1995-2000</v>
          </cell>
          <cell r="M626">
            <v>1497.716</v>
          </cell>
          <cell r="N626">
            <v>331.713</v>
          </cell>
          <cell r="O626">
            <v>57.445</v>
          </cell>
          <cell r="P626">
            <v>129.675</v>
          </cell>
          <cell r="Q626">
            <v>269.971</v>
          </cell>
          <cell r="R626">
            <v>317.492</v>
          </cell>
          <cell r="S626">
            <v>199.485</v>
          </cell>
          <cell r="T626">
            <v>191.935</v>
          </cell>
        </row>
        <row r="627">
          <cell r="A627">
            <v>47</v>
          </cell>
          <cell r="B627">
            <v>914</v>
          </cell>
          <cell r="C627" t="str">
            <v>Western Africa (4)</v>
          </cell>
          <cell r="K627" t="str">
            <v>males</v>
          </cell>
          <cell r="L627" t="str">
            <v>1995-2000</v>
          </cell>
          <cell r="M627">
            <v>8122.998</v>
          </cell>
          <cell r="N627">
            <v>3523.605</v>
          </cell>
          <cell r="O627">
            <v>816.617</v>
          </cell>
          <cell r="P627">
            <v>812.956</v>
          </cell>
          <cell r="Q627">
            <v>828.4480000000001</v>
          </cell>
          <cell r="R627">
            <v>819.877</v>
          </cell>
          <cell r="S627">
            <v>565.681</v>
          </cell>
          <cell r="T627">
            <v>755.814</v>
          </cell>
        </row>
        <row r="628">
          <cell r="A628">
            <v>163</v>
          </cell>
          <cell r="B628">
            <v>915</v>
          </cell>
          <cell r="C628" t="str">
            <v>Caribbean (10)</v>
          </cell>
          <cell r="K628" t="str">
            <v>males</v>
          </cell>
          <cell r="L628" t="str">
            <v>1995-2000</v>
          </cell>
          <cell r="M628">
            <v>784.34</v>
          </cell>
          <cell r="N628">
            <v>116.486</v>
          </cell>
          <cell r="O628">
            <v>25.799</v>
          </cell>
          <cell r="P628">
            <v>54.926</v>
          </cell>
          <cell r="Q628">
            <v>80.284</v>
          </cell>
          <cell r="R628">
            <v>109.71</v>
          </cell>
          <cell r="S628">
            <v>105.833</v>
          </cell>
          <cell r="T628">
            <v>291.30199999999996</v>
          </cell>
        </row>
        <row r="629">
          <cell r="A629">
            <v>175</v>
          </cell>
          <cell r="B629">
            <v>916</v>
          </cell>
          <cell r="C629" t="str">
            <v>Central America</v>
          </cell>
          <cell r="K629" t="str">
            <v>males</v>
          </cell>
          <cell r="L629" t="str">
            <v>1995-2000</v>
          </cell>
          <cell r="M629">
            <v>1933.715</v>
          </cell>
          <cell r="N629">
            <v>397.09</v>
          </cell>
          <cell r="O629">
            <v>53.301</v>
          </cell>
          <cell r="P629">
            <v>197.303</v>
          </cell>
          <cell r="Q629">
            <v>223.384</v>
          </cell>
          <cell r="R629">
            <v>269.047</v>
          </cell>
          <cell r="S629">
            <v>248.514</v>
          </cell>
          <cell r="T629">
            <v>545.0759999999999</v>
          </cell>
        </row>
        <row r="630">
          <cell r="A630">
            <v>88</v>
          </cell>
          <cell r="B630">
            <v>920</v>
          </cell>
          <cell r="C630" t="str">
            <v>South-eastern Asia</v>
          </cell>
          <cell r="K630" t="str">
            <v>males</v>
          </cell>
          <cell r="L630" t="str">
            <v>1995-2000</v>
          </cell>
          <cell r="M630">
            <v>9692.363</v>
          </cell>
          <cell r="N630">
            <v>1985.03</v>
          </cell>
          <cell r="O630">
            <v>345.39099999999996</v>
          </cell>
          <cell r="P630">
            <v>769.078</v>
          </cell>
          <cell r="Q630">
            <v>982.864</v>
          </cell>
          <cell r="R630">
            <v>1465.287</v>
          </cell>
          <cell r="S630">
            <v>1561.41</v>
          </cell>
          <cell r="T630">
            <v>2583.3030000000003</v>
          </cell>
        </row>
        <row r="631">
          <cell r="A631">
            <v>73</v>
          </cell>
          <cell r="B631">
            <v>921</v>
          </cell>
          <cell r="C631" t="str">
            <v>South-central Asia</v>
          </cell>
          <cell r="K631" t="str">
            <v>males</v>
          </cell>
          <cell r="L631" t="str">
            <v>1995-2000</v>
          </cell>
          <cell r="M631">
            <v>32377.813</v>
          </cell>
          <cell r="N631">
            <v>9209.342</v>
          </cell>
          <cell r="O631">
            <v>1544.664</v>
          </cell>
          <cell r="P631">
            <v>1770.54</v>
          </cell>
          <cell r="Q631">
            <v>2513.254</v>
          </cell>
          <cell r="R631">
            <v>4507.018</v>
          </cell>
          <cell r="S631">
            <v>4947.279</v>
          </cell>
          <cell r="T631">
            <v>7885.715999999999</v>
          </cell>
        </row>
        <row r="632">
          <cell r="A632">
            <v>100</v>
          </cell>
          <cell r="B632">
            <v>922</v>
          </cell>
          <cell r="C632" t="str">
            <v>Western Asia</v>
          </cell>
          <cell r="K632" t="str">
            <v>males</v>
          </cell>
          <cell r="L632" t="str">
            <v>1995-2000</v>
          </cell>
          <cell r="M632">
            <v>3184.542</v>
          </cell>
          <cell r="N632">
            <v>885.628</v>
          </cell>
          <cell r="O632">
            <v>93.35</v>
          </cell>
          <cell r="P632">
            <v>195.636</v>
          </cell>
          <cell r="Q632">
            <v>238.339</v>
          </cell>
          <cell r="R632">
            <v>419.998</v>
          </cell>
          <cell r="S632">
            <v>505.889</v>
          </cell>
          <cell r="T632">
            <v>845.702</v>
          </cell>
        </row>
        <row r="633">
          <cell r="A633">
            <v>120</v>
          </cell>
          <cell r="B633">
            <v>923</v>
          </cell>
          <cell r="C633" t="str">
            <v>Eastern Europe</v>
          </cell>
          <cell r="K633" t="str">
            <v>males</v>
          </cell>
          <cell r="L633" t="str">
            <v>1995-2000</v>
          </cell>
          <cell r="M633">
            <v>10272</v>
          </cell>
          <cell r="N633">
            <v>206.144</v>
          </cell>
          <cell r="O633">
            <v>67.44200000000001</v>
          </cell>
          <cell r="P633">
            <v>407.919</v>
          </cell>
          <cell r="Q633">
            <v>1123.304</v>
          </cell>
          <cell r="R633">
            <v>2219.291</v>
          </cell>
          <cell r="S633">
            <v>2571.794</v>
          </cell>
          <cell r="T633">
            <v>3676.106</v>
          </cell>
        </row>
        <row r="634">
          <cell r="A634">
            <v>131</v>
          </cell>
          <cell r="B634">
            <v>924</v>
          </cell>
          <cell r="C634" t="str">
            <v>Northern Europe (7)</v>
          </cell>
          <cell r="K634" t="str">
            <v>males</v>
          </cell>
          <cell r="L634" t="str">
            <v>1995-2000</v>
          </cell>
          <cell r="M634">
            <v>2551.108</v>
          </cell>
          <cell r="N634">
            <v>28.727</v>
          </cell>
          <cell r="O634">
            <v>7.333</v>
          </cell>
          <cell r="P634">
            <v>42.06700000000001</v>
          </cell>
          <cell r="Q634">
            <v>88.895</v>
          </cell>
          <cell r="R634">
            <v>282.503</v>
          </cell>
          <cell r="S634">
            <v>471.40700000000004</v>
          </cell>
          <cell r="T634">
            <v>1630.1760000000002</v>
          </cell>
        </row>
        <row r="635">
          <cell r="A635">
            <v>142</v>
          </cell>
          <cell r="B635">
            <v>925</v>
          </cell>
          <cell r="C635" t="str">
            <v>Southern Europe (8)</v>
          </cell>
          <cell r="K635" t="str">
            <v>males</v>
          </cell>
          <cell r="L635" t="str">
            <v>1995-2000</v>
          </cell>
          <cell r="M635">
            <v>3689.816</v>
          </cell>
          <cell r="N635">
            <v>50.515</v>
          </cell>
          <cell r="O635">
            <v>10.754</v>
          </cell>
          <cell r="P635">
            <v>80.358</v>
          </cell>
          <cell r="Q635">
            <v>131.955</v>
          </cell>
          <cell r="R635">
            <v>401.697</v>
          </cell>
          <cell r="S635">
            <v>737.827</v>
          </cell>
          <cell r="T635">
            <v>2276.71</v>
          </cell>
        </row>
        <row r="636">
          <cell r="A636">
            <v>154</v>
          </cell>
          <cell r="B636">
            <v>926</v>
          </cell>
          <cell r="C636" t="str">
            <v>Western Europe (9)</v>
          </cell>
          <cell r="K636" t="str">
            <v>males</v>
          </cell>
          <cell r="L636" t="str">
            <v>1995-2000</v>
          </cell>
          <cell r="M636">
            <v>4450.764</v>
          </cell>
          <cell r="N636">
            <v>40.09</v>
          </cell>
          <cell r="O636">
            <v>9.839</v>
          </cell>
          <cell r="P636">
            <v>82.215</v>
          </cell>
          <cell r="Q636">
            <v>195.40699999999998</v>
          </cell>
          <cell r="R636">
            <v>562.274</v>
          </cell>
          <cell r="S636">
            <v>896.703</v>
          </cell>
          <cell r="T636">
            <v>2664.2360000000003</v>
          </cell>
        </row>
        <row r="637">
          <cell r="A637">
            <v>201</v>
          </cell>
          <cell r="B637">
            <v>927</v>
          </cell>
          <cell r="C637" t="str">
            <v>Australia/New Zealand</v>
          </cell>
          <cell r="K637" t="str">
            <v>males</v>
          </cell>
          <cell r="L637" t="str">
            <v>1995-2000</v>
          </cell>
          <cell r="M637">
            <v>442.736</v>
          </cell>
          <cell r="N637">
            <v>6.4</v>
          </cell>
          <cell r="O637">
            <v>1.657</v>
          </cell>
          <cell r="P637">
            <v>12.323</v>
          </cell>
          <cell r="Q637">
            <v>19.5</v>
          </cell>
          <cell r="R637">
            <v>46.804</v>
          </cell>
          <cell r="S637">
            <v>74.445</v>
          </cell>
          <cell r="T637">
            <v>281.607</v>
          </cell>
        </row>
        <row r="638">
          <cell r="A638">
            <v>204</v>
          </cell>
          <cell r="B638">
            <v>928</v>
          </cell>
          <cell r="C638" t="str">
            <v>Melanesia</v>
          </cell>
          <cell r="K638" t="str">
            <v>males</v>
          </cell>
          <cell r="L638" t="str">
            <v>1995-2000</v>
          </cell>
          <cell r="M638">
            <v>139.759</v>
          </cell>
          <cell r="N638">
            <v>33.067</v>
          </cell>
          <cell r="O638">
            <v>4.766</v>
          </cell>
          <cell r="P638">
            <v>11.756</v>
          </cell>
          <cell r="Q638">
            <v>14.93</v>
          </cell>
          <cell r="R638">
            <v>25.375</v>
          </cell>
          <cell r="S638">
            <v>23.885</v>
          </cell>
          <cell r="T638">
            <v>25.98</v>
          </cell>
        </row>
        <row r="639">
          <cell r="A639">
            <v>184</v>
          </cell>
          <cell r="B639">
            <v>931</v>
          </cell>
          <cell r="C639" t="str">
            <v>South America (11)</v>
          </cell>
          <cell r="K639" t="str">
            <v>males</v>
          </cell>
          <cell r="L639" t="str">
            <v>1995-2000</v>
          </cell>
          <cell r="M639">
            <v>6437.853</v>
          </cell>
          <cell r="N639">
            <v>944.989</v>
          </cell>
          <cell r="O639">
            <v>141.888</v>
          </cell>
          <cell r="P639">
            <v>555.787</v>
          </cell>
          <cell r="Q639">
            <v>784.8910000000001</v>
          </cell>
          <cell r="R639">
            <v>1061.077</v>
          </cell>
          <cell r="S639">
            <v>980.501</v>
          </cell>
          <cell r="T639">
            <v>1968.72</v>
          </cell>
        </row>
        <row r="640">
          <cell r="A640">
            <v>64</v>
          </cell>
          <cell r="B640">
            <v>935</v>
          </cell>
          <cell r="C640" t="str">
            <v>Asia</v>
          </cell>
          <cell r="K640" t="str">
            <v>males</v>
          </cell>
          <cell r="L640" t="str">
            <v>1995-2000</v>
          </cell>
          <cell r="M640">
            <v>73460.745</v>
          </cell>
          <cell r="N640">
            <v>14468.264</v>
          </cell>
          <cell r="O640">
            <v>2357.575</v>
          </cell>
          <cell r="P640">
            <v>3812.687</v>
          </cell>
          <cell r="Q640">
            <v>5543.637999999999</v>
          </cell>
          <cell r="R640">
            <v>10623.662</v>
          </cell>
          <cell r="S640">
            <v>13371.749</v>
          </cell>
          <cell r="T640">
            <v>23283.17</v>
          </cell>
        </row>
        <row r="641">
          <cell r="A641">
            <v>4</v>
          </cell>
          <cell r="B641">
            <v>941</v>
          </cell>
          <cell r="C641" t="str">
            <v>Least developed countries (#)</v>
          </cell>
          <cell r="K641" t="str">
            <v>males</v>
          </cell>
          <cell r="L641" t="str">
            <v>1995-2000</v>
          </cell>
          <cell r="M641">
            <v>22750.358</v>
          </cell>
          <cell r="N641">
            <v>9637.431</v>
          </cell>
          <cell r="O641">
            <v>1778.7269999999999</v>
          </cell>
          <cell r="P641">
            <v>2109.156</v>
          </cell>
          <cell r="Q641">
            <v>2456.029</v>
          </cell>
          <cell r="R641">
            <v>2526.434</v>
          </cell>
          <cell r="S641">
            <v>1783.6</v>
          </cell>
          <cell r="T641">
            <v>2458.9809999999998</v>
          </cell>
        </row>
        <row r="642">
          <cell r="A642">
            <v>210</v>
          </cell>
          <cell r="B642">
            <v>954</v>
          </cell>
          <cell r="C642" t="str">
            <v>Micronesia (14)</v>
          </cell>
          <cell r="K642" t="str">
            <v>males</v>
          </cell>
          <cell r="L642" t="str">
            <v>1995-2000</v>
          </cell>
          <cell r="M642">
            <v>7.345</v>
          </cell>
          <cell r="N642">
            <v>1.904</v>
          </cell>
          <cell r="O642">
            <v>0.26</v>
          </cell>
          <cell r="P642">
            <v>0.695</v>
          </cell>
          <cell r="Q642">
            <v>0.705</v>
          </cell>
          <cell r="R642">
            <v>1.022</v>
          </cell>
          <cell r="S642">
            <v>1.0230000000000001</v>
          </cell>
          <cell r="T642">
            <v>1.736</v>
          </cell>
        </row>
        <row r="643">
          <cell r="A643">
            <v>212</v>
          </cell>
          <cell r="B643">
            <v>957</v>
          </cell>
          <cell r="C643" t="str">
            <v>Polynesia (15)</v>
          </cell>
          <cell r="K643" t="str">
            <v>males</v>
          </cell>
          <cell r="L643" t="str">
            <v>1995-2000</v>
          </cell>
          <cell r="M643">
            <v>8.458</v>
          </cell>
          <cell r="N643">
            <v>0.811</v>
          </cell>
          <cell r="O643">
            <v>0.14900000000000002</v>
          </cell>
          <cell r="P643">
            <v>0.5920000000000001</v>
          </cell>
          <cell r="Q643">
            <v>0.624</v>
          </cell>
          <cell r="R643">
            <v>1.49</v>
          </cell>
          <cell r="S643">
            <v>1.923</v>
          </cell>
          <cell r="T643">
            <v>2.8689999999999998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Setup"/>
      <sheetName val="Mortality inputs"/>
      <sheetName val="YLD inputs"/>
      <sheetName val="Ranks"/>
      <sheetName val="Ranks 0-14"/>
      <sheetName val="Ranks 15-59"/>
      <sheetName val="Ranks 60+"/>
      <sheetName val="Comparisons"/>
      <sheetName val="Deaths"/>
      <sheetName val="YLL"/>
      <sheetName val="YLD"/>
      <sheetName val="DALY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horeg"/>
      <sheetName val="whoregeco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rvivors"/>
      <sheetName val="AdjustedY"/>
      <sheetName val="intercept+slope graphs"/>
      <sheetName val="intercept+slope projections"/>
      <sheetName val="99"/>
      <sheetName val="2000"/>
      <sheetName val="Results"/>
    </sheetNames>
    <sheetDataSet>
      <sheetData sheetId="0" refreshError="1"/>
      <sheetData sheetId="1" refreshError="1"/>
      <sheetData sheetId="2" refreshError="1"/>
      <sheetData sheetId="3" refreshError="1">
        <row r="3">
          <cell r="A3">
            <v>70</v>
          </cell>
          <cell r="B3">
            <v>0.7919419675039362</v>
          </cell>
          <cell r="C3">
            <v>70</v>
          </cell>
          <cell r="D3">
            <v>0.22794850265882238</v>
          </cell>
          <cell r="E3">
            <v>71</v>
          </cell>
          <cell r="F3">
            <v>0.7762603795959991</v>
          </cell>
          <cell r="G3">
            <v>71</v>
          </cell>
          <cell r="H3">
            <v>0.1358974910356021</v>
          </cell>
        </row>
        <row r="4">
          <cell r="A4">
            <v>75</v>
          </cell>
          <cell r="B4">
            <v>0.8131057470110808</v>
          </cell>
          <cell r="C4">
            <v>75</v>
          </cell>
          <cell r="D4">
            <v>0.18932607843421523</v>
          </cell>
          <cell r="E4">
            <v>73</v>
          </cell>
          <cell r="F4">
            <v>0.7897616075899924</v>
          </cell>
          <cell r="G4">
            <v>75</v>
          </cell>
          <cell r="H4">
            <v>0.12619586439332364</v>
          </cell>
        </row>
        <row r="5">
          <cell r="A5">
            <v>76</v>
          </cell>
          <cell r="B5">
            <v>0.8442125997598892</v>
          </cell>
          <cell r="C5">
            <v>76</v>
          </cell>
          <cell r="D5">
            <v>0.19269407779667502</v>
          </cell>
          <cell r="E5">
            <v>75</v>
          </cell>
          <cell r="F5">
            <v>0.8124290332705572</v>
          </cell>
          <cell r="G5">
            <v>76</v>
          </cell>
          <cell r="H5">
            <v>0.12884520643427155</v>
          </cell>
        </row>
        <row r="6">
          <cell r="A6">
            <v>77</v>
          </cell>
          <cell r="B6">
            <v>0.8505916936093834</v>
          </cell>
          <cell r="C6">
            <v>77</v>
          </cell>
          <cell r="D6">
            <v>0.18963932180514975</v>
          </cell>
          <cell r="E6">
            <v>79</v>
          </cell>
          <cell r="F6">
            <v>0.8522726492802566</v>
          </cell>
          <cell r="G6">
            <v>79</v>
          </cell>
          <cell r="H6">
            <v>0.10738296102641298</v>
          </cell>
        </row>
        <row r="7">
          <cell r="A7">
            <v>80</v>
          </cell>
          <cell r="B7">
            <v>0.8640825613354303</v>
          </cell>
          <cell r="C7">
            <v>85</v>
          </cell>
          <cell r="D7">
            <v>0.12960893664663664</v>
          </cell>
          <cell r="E7">
            <v>80</v>
          </cell>
          <cell r="F7">
            <v>0.8605489159434525</v>
          </cell>
          <cell r="G7">
            <v>80</v>
          </cell>
          <cell r="H7">
            <v>0.11070165690153666</v>
          </cell>
        </row>
        <row r="8">
          <cell r="A8">
            <v>82</v>
          </cell>
          <cell r="B8">
            <v>0.8797993650495302</v>
          </cell>
          <cell r="C8">
            <v>86</v>
          </cell>
          <cell r="D8">
            <v>0.1154042720357471</v>
          </cell>
          <cell r="E8">
            <v>84</v>
          </cell>
          <cell r="F8">
            <v>0.8965357202638515</v>
          </cell>
          <cell r="G8">
            <v>84</v>
          </cell>
          <cell r="H8">
            <v>0.0974550300913073</v>
          </cell>
        </row>
        <row r="9">
          <cell r="A9">
            <v>85</v>
          </cell>
          <cell r="B9">
            <v>0.8919666819302428</v>
          </cell>
          <cell r="C9">
            <v>88</v>
          </cell>
          <cell r="D9">
            <v>0.10556342262409646</v>
          </cell>
          <cell r="E9">
            <v>89</v>
          </cell>
          <cell r="F9">
            <v>0.9311240009205574</v>
          </cell>
          <cell r="G9">
            <v>86</v>
          </cell>
          <cell r="H9">
            <v>0.0909445946230214</v>
          </cell>
        </row>
        <row r="10">
          <cell r="A10">
            <v>86</v>
          </cell>
          <cell r="B10">
            <v>0.9069487380088657</v>
          </cell>
          <cell r="C10">
            <v>95</v>
          </cell>
          <cell r="D10">
            <v>0.07127152676779014</v>
          </cell>
          <cell r="E10">
            <v>90</v>
          </cell>
          <cell r="F10">
            <v>0.9378344670883425</v>
          </cell>
          <cell r="G10">
            <v>94</v>
          </cell>
          <cell r="H10">
            <v>0.059537488619671786</v>
          </cell>
        </row>
        <row r="11">
          <cell r="A11">
            <v>87</v>
          </cell>
          <cell r="B11">
            <v>0.9199758113341515</v>
          </cell>
          <cell r="C11">
            <v>96</v>
          </cell>
          <cell r="D11">
            <v>0.05811468214367488</v>
          </cell>
          <cell r="E11">
            <v>91</v>
          </cell>
          <cell r="F11">
            <v>0.954465953956177</v>
          </cell>
          <cell r="G11">
            <v>96</v>
          </cell>
          <cell r="H11">
            <v>0.05819003005231793</v>
          </cell>
        </row>
        <row r="12">
          <cell r="A12">
            <v>89</v>
          </cell>
          <cell r="B12">
            <v>0.9316113839392427</v>
          </cell>
          <cell r="C12">
            <v>97</v>
          </cell>
          <cell r="D12">
            <v>0.04807781962309354</v>
          </cell>
          <cell r="E12">
            <v>93</v>
          </cell>
          <cell r="F12">
            <v>0.9780763616021342</v>
          </cell>
        </row>
        <row r="13">
          <cell r="A13">
            <v>90</v>
          </cell>
          <cell r="B13">
            <v>0.9438442816112145</v>
          </cell>
          <cell r="E13">
            <v>94</v>
          </cell>
          <cell r="F13">
            <v>0.977297895725976</v>
          </cell>
        </row>
        <row r="14">
          <cell r="A14">
            <v>91</v>
          </cell>
          <cell r="B14">
            <v>0.9436722540730313</v>
          </cell>
          <cell r="E14">
            <v>96</v>
          </cell>
          <cell r="F14">
            <v>1.0087995500170002</v>
          </cell>
        </row>
        <row r="15">
          <cell r="A15">
            <v>92</v>
          </cell>
          <cell r="B15">
            <v>0.9440854164375331</v>
          </cell>
          <cell r="E15">
            <v>97</v>
          </cell>
          <cell r="F15">
            <v>1.001513649755554</v>
          </cell>
        </row>
        <row r="16">
          <cell r="A16">
            <v>93</v>
          </cell>
          <cell r="B16">
            <v>0.9625062616791142</v>
          </cell>
        </row>
        <row r="17">
          <cell r="A17">
            <v>94</v>
          </cell>
          <cell r="B17">
            <v>0.963627400250635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SMPH"/>
      <sheetName val="Setup"/>
      <sheetName val="Mortality inputs"/>
      <sheetName val="YLD inputs"/>
      <sheetName val="Ranks"/>
      <sheetName val="Ranks 0-14"/>
      <sheetName val="Ranks 15-59"/>
      <sheetName val="Ranks 60+"/>
      <sheetName val="Comparisons"/>
      <sheetName val="Deaths"/>
      <sheetName val="YLL"/>
      <sheetName val="YLD"/>
      <sheetName val="DALY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2"/>
  <sheetViews>
    <sheetView zoomScale="80" zoomScaleNormal="80" workbookViewId="0" topLeftCell="A1">
      <pane xSplit="5" ySplit="8" topLeftCell="F9" activePane="bottomRight" state="frozen"/>
      <selection pane="topLeft" activeCell="E13" sqref="E13"/>
      <selection pane="topRight" activeCell="E13" sqref="E13"/>
      <selection pane="bottomLeft" activeCell="E13" sqref="E13"/>
      <selection pane="bottomRight" activeCell="J23" sqref="J23"/>
    </sheetView>
  </sheetViews>
  <sheetFormatPr defaultColWidth="9.140625" defaultRowHeight="15"/>
  <cols>
    <col min="1" max="1" width="7.140625" style="1" customWidth="1"/>
    <col min="2" max="3" width="3.00390625" style="1" customWidth="1"/>
    <col min="4" max="4" width="4.28125" style="1" customWidth="1"/>
    <col min="5" max="5" width="34.28125" style="1" customWidth="1"/>
    <col min="6" max="6" width="9.421875" style="6" customWidth="1"/>
    <col min="7" max="7" width="9.421875" style="1" customWidth="1"/>
    <col min="8" max="8" width="9.421875" style="6" customWidth="1"/>
    <col min="9" max="9" width="9.421875" style="1" customWidth="1"/>
    <col min="10" max="10" width="9.421875" style="6" customWidth="1"/>
    <col min="11" max="11" width="9.421875" style="1" customWidth="1"/>
    <col min="12" max="12" width="9.421875" style="6" customWidth="1"/>
    <col min="13" max="13" width="9.421875" style="1" customWidth="1"/>
    <col min="14" max="14" width="9.421875" style="6" customWidth="1"/>
    <col min="15" max="15" width="9.421875" style="1" customWidth="1"/>
    <col min="16" max="16" width="9.421875" style="6" customWidth="1"/>
    <col min="17" max="17" width="9.421875" style="1" customWidth="1"/>
    <col min="18" max="18" width="9.421875" style="6" customWidth="1"/>
    <col min="19" max="19" width="9.421875" style="1" customWidth="1"/>
    <col min="20" max="20" width="9.421875" style="6" customWidth="1"/>
    <col min="21" max="21" width="9.421875" style="1" customWidth="1"/>
    <col min="22" max="22" width="9.421875" style="6" customWidth="1"/>
    <col min="23" max="23" width="9.421875" style="1" customWidth="1"/>
    <col min="24" max="24" width="9.421875" style="6" customWidth="1"/>
    <col min="25" max="25" width="9.421875" style="1" customWidth="1"/>
    <col min="26" max="26" width="9.421875" style="6" customWidth="1"/>
    <col min="27" max="27" width="9.421875" style="1" customWidth="1"/>
    <col min="28" max="28" width="9.421875" style="6" customWidth="1"/>
    <col min="29" max="29" width="9.421875" style="1" customWidth="1"/>
    <col min="30" max="30" width="9.421875" style="6" customWidth="1"/>
    <col min="31" max="31" width="9.421875" style="1" customWidth="1"/>
    <col min="32" max="32" width="9.421875" style="6" customWidth="1"/>
    <col min="33" max="33" width="9.421875" style="1" customWidth="1"/>
    <col min="34" max="34" width="9.421875" style="6" customWidth="1"/>
    <col min="35" max="35" width="9.421875" style="1" customWidth="1"/>
    <col min="36" max="36" width="9.421875" style="6" customWidth="1"/>
    <col min="37" max="37" width="9.421875" style="1" customWidth="1"/>
    <col min="38" max="38" width="9.421875" style="6" customWidth="1"/>
    <col min="39" max="39" width="9.421875" style="1" customWidth="1"/>
    <col min="40" max="40" width="9.421875" style="6" customWidth="1"/>
    <col min="41" max="41" width="9.421875" style="1" customWidth="1"/>
    <col min="42" max="42" width="9.421875" style="6" customWidth="1"/>
    <col min="43" max="43" width="9.421875" style="1" customWidth="1"/>
    <col min="44" max="44" width="9.421875" style="6" customWidth="1"/>
    <col min="45" max="45" width="9.421875" style="1" customWidth="1"/>
    <col min="46" max="46" width="9.421875" style="6" customWidth="1"/>
    <col min="47" max="47" width="9.421875" style="1" customWidth="1"/>
    <col min="48" max="48" width="9.421875" style="6" customWidth="1"/>
    <col min="49" max="49" width="9.421875" style="1" customWidth="1"/>
    <col min="50" max="50" width="9.421875" style="6" customWidth="1"/>
    <col min="51" max="51" width="9.421875" style="1" customWidth="1"/>
    <col min="52" max="52" width="9.421875" style="6" customWidth="1"/>
    <col min="53" max="53" width="9.421875" style="1" customWidth="1"/>
    <col min="54" max="16384" width="9.140625" style="1" customWidth="1"/>
  </cols>
  <sheetData>
    <row r="1" spans="1:53" ht="15.6">
      <c r="A1" s="65" t="s">
        <v>195</v>
      </c>
      <c r="E1" s="2"/>
      <c r="F1" s="79"/>
      <c r="G1" s="247"/>
      <c r="H1" s="247"/>
      <c r="I1" s="2"/>
      <c r="J1" s="79"/>
      <c r="K1" s="2"/>
      <c r="L1" s="79"/>
      <c r="M1" s="2"/>
      <c r="N1" s="79"/>
      <c r="O1" s="2"/>
      <c r="P1" s="79"/>
      <c r="Q1" s="2"/>
      <c r="R1" s="79"/>
      <c r="S1" s="2"/>
      <c r="T1" s="79"/>
      <c r="U1" s="2"/>
      <c r="V1" s="79"/>
      <c r="W1" s="2"/>
      <c r="X1" s="79"/>
      <c r="Y1" s="2"/>
      <c r="Z1" s="79"/>
      <c r="AA1" s="2"/>
      <c r="AB1" s="79"/>
      <c r="AC1" s="2"/>
      <c r="AD1" s="79"/>
      <c r="AE1" s="2"/>
      <c r="AF1" s="79"/>
      <c r="AG1" s="2"/>
      <c r="AH1" s="79"/>
      <c r="AI1" s="2"/>
      <c r="AJ1" s="79"/>
      <c r="AK1" s="2"/>
      <c r="AL1" s="79"/>
      <c r="AM1" s="2"/>
      <c r="AN1" s="79"/>
      <c r="AO1" s="2"/>
      <c r="AP1" s="79"/>
      <c r="AQ1" s="2"/>
      <c r="AR1" s="79"/>
      <c r="AS1" s="2"/>
      <c r="AT1" s="79"/>
      <c r="AU1" s="2"/>
      <c r="AV1" s="79"/>
      <c r="AW1" s="2"/>
      <c r="AX1" s="79"/>
      <c r="AY1" s="2"/>
      <c r="AZ1" s="79"/>
      <c r="BA1" s="2"/>
    </row>
    <row r="2" spans="1:53" ht="8.4" customHeight="1" thickBot="1">
      <c r="A2" s="65"/>
      <c r="E2" s="2"/>
      <c r="F2" s="79"/>
      <c r="G2" s="2"/>
      <c r="H2" s="79"/>
      <c r="I2" s="2"/>
      <c r="J2" s="79"/>
      <c r="K2" s="2"/>
      <c r="L2" s="79"/>
      <c r="M2" s="2"/>
      <c r="N2" s="79"/>
      <c r="O2" s="2"/>
      <c r="P2" s="79"/>
      <c r="Q2" s="2"/>
      <c r="R2" s="79"/>
      <c r="S2" s="2"/>
      <c r="T2" s="79"/>
      <c r="U2" s="2"/>
      <c r="V2" s="79"/>
      <c r="W2" s="2"/>
      <c r="X2" s="79"/>
      <c r="Y2" s="2"/>
      <c r="Z2" s="79"/>
      <c r="AA2" s="2"/>
      <c r="AB2" s="79"/>
      <c r="AC2" s="2"/>
      <c r="AD2" s="79"/>
      <c r="AE2" s="2"/>
      <c r="AF2" s="79"/>
      <c r="AG2" s="2"/>
      <c r="AH2" s="79"/>
      <c r="AI2" s="2"/>
      <c r="AJ2" s="79"/>
      <c r="AK2" s="2"/>
      <c r="AL2" s="79"/>
      <c r="AM2" s="2"/>
      <c r="AN2" s="79"/>
      <c r="AO2" s="2"/>
      <c r="AP2" s="79"/>
      <c r="AQ2" s="2"/>
      <c r="AR2" s="79"/>
      <c r="AS2" s="2"/>
      <c r="AT2" s="79"/>
      <c r="AU2" s="2"/>
      <c r="AV2" s="79"/>
      <c r="AW2" s="2"/>
      <c r="AX2" s="79"/>
      <c r="AY2" s="2"/>
      <c r="AZ2" s="79"/>
      <c r="BA2" s="2"/>
    </row>
    <row r="3" spans="1:4" s="6" customFormat="1" ht="7.2" customHeight="1" hidden="1" thickBot="1">
      <c r="A3" s="84"/>
      <c r="B3" s="40"/>
      <c r="C3" s="40"/>
      <c r="D3" s="40"/>
    </row>
    <row r="4" spans="1:53" s="118" customFormat="1" ht="18" customHeight="1" thickBot="1">
      <c r="A4" s="116"/>
      <c r="B4" s="117"/>
      <c r="C4" s="117"/>
      <c r="D4" s="117"/>
      <c r="F4" s="276" t="s">
        <v>134</v>
      </c>
      <c r="G4" s="277"/>
      <c r="H4" s="276" t="s">
        <v>138</v>
      </c>
      <c r="I4" s="277"/>
      <c r="J4" s="276" t="s">
        <v>137</v>
      </c>
      <c r="K4" s="277"/>
      <c r="L4" s="276" t="s">
        <v>135</v>
      </c>
      <c r="M4" s="277"/>
      <c r="N4" s="276" t="s">
        <v>136</v>
      </c>
      <c r="O4" s="277"/>
      <c r="P4" s="276" t="s">
        <v>139</v>
      </c>
      <c r="Q4" s="277"/>
      <c r="R4" s="276" t="s">
        <v>140</v>
      </c>
      <c r="S4" s="277"/>
      <c r="T4" s="276" t="s">
        <v>141</v>
      </c>
      <c r="U4" s="277"/>
      <c r="V4" s="276" t="s">
        <v>142</v>
      </c>
      <c r="W4" s="277"/>
      <c r="X4" s="276" t="s">
        <v>143</v>
      </c>
      <c r="Y4" s="277"/>
      <c r="Z4" s="276" t="s">
        <v>144</v>
      </c>
      <c r="AA4" s="277"/>
      <c r="AB4" s="276" t="s">
        <v>145</v>
      </c>
      <c r="AC4" s="277"/>
      <c r="AD4" s="276" t="s">
        <v>156</v>
      </c>
      <c r="AE4" s="277"/>
      <c r="AF4" s="276" t="s">
        <v>146</v>
      </c>
      <c r="AG4" s="277"/>
      <c r="AH4" s="276" t="s">
        <v>147</v>
      </c>
      <c r="AI4" s="277"/>
      <c r="AJ4" s="276" t="s">
        <v>148</v>
      </c>
      <c r="AK4" s="277"/>
      <c r="AL4" s="276" t="s">
        <v>149</v>
      </c>
      <c r="AM4" s="277"/>
      <c r="AN4" s="276" t="s">
        <v>150</v>
      </c>
      <c r="AO4" s="277"/>
      <c r="AP4" s="276" t="s">
        <v>151</v>
      </c>
      <c r="AQ4" s="277"/>
      <c r="AR4" s="276" t="s">
        <v>152</v>
      </c>
      <c r="AS4" s="277"/>
      <c r="AT4" s="276" t="s">
        <v>153</v>
      </c>
      <c r="AU4" s="277"/>
      <c r="AV4" s="276" t="s">
        <v>154</v>
      </c>
      <c r="AW4" s="277"/>
      <c r="AX4" s="276" t="s">
        <v>155</v>
      </c>
      <c r="AY4" s="277"/>
      <c r="AZ4" s="276" t="s">
        <v>187</v>
      </c>
      <c r="BA4" s="277"/>
    </row>
    <row r="5" spans="1:53" ht="10.8" customHeight="1" thickBot="1">
      <c r="A5" s="81"/>
      <c r="B5" s="82"/>
      <c r="C5" s="81"/>
      <c r="D5" s="81"/>
      <c r="E5" s="81"/>
      <c r="F5" s="83"/>
      <c r="G5" s="81"/>
      <c r="H5" s="83"/>
      <c r="I5" s="81"/>
      <c r="J5" s="83"/>
      <c r="K5" s="81"/>
      <c r="L5" s="83"/>
      <c r="M5" s="81"/>
      <c r="N5" s="83"/>
      <c r="O5" s="81"/>
      <c r="P5" s="83"/>
      <c r="Q5" s="81"/>
      <c r="R5" s="83"/>
      <c r="S5" s="81"/>
      <c r="T5" s="83"/>
      <c r="U5" s="81"/>
      <c r="V5" s="83"/>
      <c r="W5" s="81"/>
      <c r="X5" s="83"/>
      <c r="Y5" s="81"/>
      <c r="Z5" s="83"/>
      <c r="AA5" s="81"/>
      <c r="AB5" s="83"/>
      <c r="AC5" s="81"/>
      <c r="AD5" s="83"/>
      <c r="AE5" s="81"/>
      <c r="AF5" s="83"/>
      <c r="AG5" s="81"/>
      <c r="AH5" s="83"/>
      <c r="AI5" s="81"/>
      <c r="AJ5" s="83"/>
      <c r="AK5" s="81"/>
      <c r="AL5" s="83"/>
      <c r="AM5" s="81"/>
      <c r="AN5" s="83"/>
      <c r="AO5" s="81"/>
      <c r="AP5" s="83"/>
      <c r="AQ5" s="81"/>
      <c r="AR5" s="83"/>
      <c r="AS5" s="81"/>
      <c r="AT5" s="83"/>
      <c r="AU5" s="81"/>
      <c r="AV5" s="83"/>
      <c r="AW5" s="81"/>
      <c r="AX5" s="83"/>
      <c r="AY5" s="81"/>
      <c r="AZ5" s="83"/>
      <c r="BA5" s="81"/>
    </row>
    <row r="6" spans="1:53" ht="15.6" customHeight="1" thickBot="1" thickTop="1">
      <c r="A6" s="74" t="s">
        <v>188</v>
      </c>
      <c r="B6" s="75"/>
      <c r="C6" s="75"/>
      <c r="D6" s="75"/>
      <c r="E6" s="76"/>
      <c r="F6" s="278">
        <f>India!$F$6*1000</f>
        <v>1339180131</v>
      </c>
      <c r="G6" s="279"/>
      <c r="H6" s="278">
        <f>Rural!$F$6*1000</f>
        <v>920984571</v>
      </c>
      <c r="I6" s="279"/>
      <c r="J6" s="278">
        <f>Urban!$F$6*1000</f>
        <v>418195560.00000006</v>
      </c>
      <c r="K6" s="279"/>
      <c r="L6" s="278">
        <f>'J &amp; K'!$F$6*1000</f>
        <v>14362256</v>
      </c>
      <c r="M6" s="279"/>
      <c r="N6" s="278">
        <f>Punjab!$F$6*1000</f>
        <v>30399934</v>
      </c>
      <c r="O6" s="279"/>
      <c r="P6" s="278">
        <f>Haryana!$F$6*1000</f>
        <v>28619846.999999996</v>
      </c>
      <c r="Q6" s="279"/>
      <c r="R6" s="278">
        <f>Delhi!$F$6*1000</f>
        <v>19070718</v>
      </c>
      <c r="S6" s="279"/>
      <c r="T6" s="278">
        <f>Rajasthan!$F$6*1000</f>
        <v>76906426</v>
      </c>
      <c r="U6" s="279"/>
      <c r="V6" s="278">
        <f>'Uttar Pradesh'!$F$6*1000</f>
        <v>220586531.00000003</v>
      </c>
      <c r="W6" s="279"/>
      <c r="X6" s="278">
        <f>Bihar!$F$6*1000</f>
        <v>118346977</v>
      </c>
      <c r="Y6" s="279"/>
      <c r="Z6" s="278">
        <f>Assam!$F$6*1000</f>
        <v>34445825</v>
      </c>
      <c r="AA6" s="279"/>
      <c r="AB6" s="278">
        <f>'West Bengal'!$F$6*1000</f>
        <v>99830715</v>
      </c>
      <c r="AC6" s="279"/>
      <c r="AD6" s="278">
        <f>Jharkhand!$F$6*1000</f>
        <v>37096261</v>
      </c>
      <c r="AE6" s="279"/>
      <c r="AF6" s="278">
        <f>Odisha!$F$6*1000</f>
        <v>45615027</v>
      </c>
      <c r="AG6" s="279"/>
      <c r="AH6" s="278">
        <f>Chhattisgarh!$F$6*1000</f>
        <v>28930259</v>
      </c>
      <c r="AI6" s="279"/>
      <c r="AJ6" s="278">
        <f>'Madhya Pradesh'!$F$6*1000</f>
        <v>81423654.00000001</v>
      </c>
      <c r="AK6" s="279"/>
      <c r="AL6" s="278">
        <f>Gujarat!$F$6*1000</f>
        <v>67329109.00000001</v>
      </c>
      <c r="AM6" s="279"/>
      <c r="AN6" s="278">
        <f>Maharashtra!$F$6*1000</f>
        <v>123658795</v>
      </c>
      <c r="AO6" s="279"/>
      <c r="AP6" s="278">
        <f>'Andhra Pradesh'!$F$6*1000</f>
        <v>89971568.99999999</v>
      </c>
      <c r="AQ6" s="279"/>
      <c r="AR6" s="278">
        <f>Karnataka!$F$6*1000</f>
        <v>67474771.00000001</v>
      </c>
      <c r="AS6" s="279"/>
      <c r="AT6" s="278">
        <f>Kerala!$F$6*1000</f>
        <v>35193972</v>
      </c>
      <c r="AU6" s="279"/>
      <c r="AV6" s="278">
        <f>'Tamil Nadu'!$F$6*1000</f>
        <v>79950043</v>
      </c>
      <c r="AW6" s="279"/>
      <c r="AX6" s="278">
        <f>'NE cluster states'!$F$6*1000</f>
        <v>15815596.000000002</v>
      </c>
      <c r="AY6" s="279"/>
      <c r="AZ6" s="278">
        <f>'Remaining states'!$F$6*1000</f>
        <v>24151840</v>
      </c>
      <c r="BA6" s="279"/>
    </row>
    <row r="7" spans="1:53" s="2" customFormat="1" ht="10.8" customHeight="1" thickBot="1" thickTop="1">
      <c r="A7" s="22"/>
      <c r="B7" s="23"/>
      <c r="C7" s="24"/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</row>
    <row r="8" spans="1:53" s="3" customFormat="1" ht="27" customHeight="1" thickBot="1" thickTop="1">
      <c r="A8" s="89" t="s">
        <v>42</v>
      </c>
      <c r="B8" s="45" t="s">
        <v>43</v>
      </c>
      <c r="C8" s="90"/>
      <c r="D8" s="87"/>
      <c r="E8" s="88"/>
      <c r="F8" s="91" t="s">
        <v>196</v>
      </c>
      <c r="G8" s="92" t="s">
        <v>39</v>
      </c>
      <c r="H8" s="91" t="s">
        <v>196</v>
      </c>
      <c r="I8" s="92" t="s">
        <v>39</v>
      </c>
      <c r="J8" s="91" t="s">
        <v>196</v>
      </c>
      <c r="K8" s="92" t="s">
        <v>39</v>
      </c>
      <c r="L8" s="91" t="s">
        <v>196</v>
      </c>
      <c r="M8" s="92" t="s">
        <v>39</v>
      </c>
      <c r="N8" s="91" t="s">
        <v>196</v>
      </c>
      <c r="O8" s="92" t="s">
        <v>39</v>
      </c>
      <c r="P8" s="91" t="s">
        <v>196</v>
      </c>
      <c r="Q8" s="92" t="s">
        <v>39</v>
      </c>
      <c r="R8" s="91" t="s">
        <v>196</v>
      </c>
      <c r="S8" s="92" t="s">
        <v>39</v>
      </c>
      <c r="T8" s="91" t="s">
        <v>196</v>
      </c>
      <c r="U8" s="92" t="s">
        <v>39</v>
      </c>
      <c r="V8" s="91" t="s">
        <v>196</v>
      </c>
      <c r="W8" s="92" t="s">
        <v>39</v>
      </c>
      <c r="X8" s="91" t="s">
        <v>196</v>
      </c>
      <c r="Y8" s="92" t="s">
        <v>39</v>
      </c>
      <c r="Z8" s="91" t="s">
        <v>196</v>
      </c>
      <c r="AA8" s="92" t="s">
        <v>39</v>
      </c>
      <c r="AB8" s="91" t="s">
        <v>196</v>
      </c>
      <c r="AC8" s="92" t="s">
        <v>39</v>
      </c>
      <c r="AD8" s="91" t="s">
        <v>196</v>
      </c>
      <c r="AE8" s="92" t="s">
        <v>39</v>
      </c>
      <c r="AF8" s="91" t="s">
        <v>196</v>
      </c>
      <c r="AG8" s="92" t="s">
        <v>39</v>
      </c>
      <c r="AH8" s="91" t="s">
        <v>196</v>
      </c>
      <c r="AI8" s="92" t="s">
        <v>39</v>
      </c>
      <c r="AJ8" s="91" t="s">
        <v>196</v>
      </c>
      <c r="AK8" s="92" t="s">
        <v>39</v>
      </c>
      <c r="AL8" s="91" t="s">
        <v>196</v>
      </c>
      <c r="AM8" s="92" t="s">
        <v>39</v>
      </c>
      <c r="AN8" s="91" t="s">
        <v>196</v>
      </c>
      <c r="AO8" s="92" t="s">
        <v>39</v>
      </c>
      <c r="AP8" s="91" t="s">
        <v>196</v>
      </c>
      <c r="AQ8" s="92" t="s">
        <v>39</v>
      </c>
      <c r="AR8" s="91" t="s">
        <v>196</v>
      </c>
      <c r="AS8" s="92" t="s">
        <v>39</v>
      </c>
      <c r="AT8" s="91" t="s">
        <v>196</v>
      </c>
      <c r="AU8" s="92" t="s">
        <v>39</v>
      </c>
      <c r="AV8" s="91" t="s">
        <v>196</v>
      </c>
      <c r="AW8" s="92" t="s">
        <v>39</v>
      </c>
      <c r="AX8" s="91" t="s">
        <v>196</v>
      </c>
      <c r="AY8" s="111" t="s">
        <v>39</v>
      </c>
      <c r="AZ8" s="91" t="s">
        <v>196</v>
      </c>
      <c r="BA8" s="111" t="s">
        <v>39</v>
      </c>
    </row>
    <row r="9" spans="1:53" s="5" customFormat="1" ht="15" customHeight="1" thickTop="1">
      <c r="A9" s="248"/>
      <c r="B9" s="47" t="s">
        <v>2</v>
      </c>
      <c r="C9" s="47"/>
      <c r="D9" s="47"/>
      <c r="E9" s="48"/>
      <c r="F9" s="80">
        <f>India!$F9/1000</f>
        <v>486216.326633667</v>
      </c>
      <c r="G9" s="104">
        <f aca="true" t="shared" si="0" ref="G9">F9/F$9</f>
        <v>1</v>
      </c>
      <c r="H9" s="80">
        <f>Rural!$F9/1000</f>
        <v>372033.4056427307</v>
      </c>
      <c r="I9" s="104">
        <f aca="true" t="shared" si="1" ref="I9">H9/H$9</f>
        <v>1</v>
      </c>
      <c r="J9" s="80">
        <f>Urban!$F9/1000</f>
        <v>114453.93111847114</v>
      </c>
      <c r="K9" s="104">
        <f aca="true" t="shared" si="2" ref="K9:K24">J9/J$9</f>
        <v>1</v>
      </c>
      <c r="L9" s="80">
        <f>'J &amp; K'!$F9/1000</f>
        <v>3637.198669792175</v>
      </c>
      <c r="M9" s="104">
        <f aca="true" t="shared" si="3" ref="M9">L9/L$9</f>
        <v>1</v>
      </c>
      <c r="N9" s="80">
        <f>Punjab!$F9/1000</f>
        <v>9935.580159500121</v>
      </c>
      <c r="O9" s="104">
        <f aca="true" t="shared" si="4" ref="O9">N9/N$9</f>
        <v>1</v>
      </c>
      <c r="P9" s="80">
        <f>Haryana!$F9/1000</f>
        <v>10229.373145233154</v>
      </c>
      <c r="Q9" s="104">
        <f aca="true" t="shared" si="5" ref="Q9">P9/P$9</f>
        <v>1</v>
      </c>
      <c r="R9" s="80">
        <f>Delhi!$F9/1000</f>
        <v>4372.852117729187</v>
      </c>
      <c r="S9" s="104">
        <f aca="true" t="shared" si="6" ref="S9">R9/R$9</f>
        <v>1</v>
      </c>
      <c r="T9" s="80">
        <f>Rajasthan!$F9/1000</f>
        <v>28737.71487283325</v>
      </c>
      <c r="U9" s="104">
        <f aca="true" t="shared" si="7" ref="U9">T9/T$9</f>
        <v>1</v>
      </c>
      <c r="V9" s="80">
        <f>'Uttar Pradesh'!$F9/1000</f>
        <v>97939.92777166748</v>
      </c>
      <c r="W9" s="104">
        <f aca="true" t="shared" si="8" ref="W9">V9/V$9</f>
        <v>1</v>
      </c>
      <c r="X9" s="80">
        <f>Bihar!$F9/1000</f>
        <v>37176.9013817749</v>
      </c>
      <c r="Y9" s="104">
        <f aca="true" t="shared" si="9" ref="Y9">X9/X$9</f>
        <v>1</v>
      </c>
      <c r="Z9" s="80">
        <f>Assam!$F9/1000</f>
        <v>12675.37321799469</v>
      </c>
      <c r="AA9" s="104">
        <f aca="true" t="shared" si="10" ref="AA9">Z9/Z$9</f>
        <v>1</v>
      </c>
      <c r="AB9" s="80">
        <f>'West Bengal'!$F9/1000</f>
        <v>27345.88050695801</v>
      </c>
      <c r="AC9" s="104">
        <f aca="true" t="shared" si="11" ref="AC9">AB9/AB$9</f>
        <v>1</v>
      </c>
      <c r="AD9" s="80">
        <f>Jharkhand!$F9/1000</f>
        <v>12393.598150268555</v>
      </c>
      <c r="AE9" s="104">
        <f aca="true" t="shared" si="12" ref="AE9">AD9/AD$9</f>
        <v>1</v>
      </c>
      <c r="AF9" s="80">
        <f>Odisha!$F9/1000</f>
        <v>21081.021560958863</v>
      </c>
      <c r="AG9" s="104">
        <f aca="true" t="shared" si="13" ref="AG9">AF9/AF$9</f>
        <v>1</v>
      </c>
      <c r="AH9" s="80">
        <f>Chhattisgarh!$F9/1000</f>
        <v>13081.674215881347</v>
      </c>
      <c r="AI9" s="104">
        <f aca="true" t="shared" si="14" ref="AI9">AH9/AH$9</f>
        <v>1</v>
      </c>
      <c r="AJ9" s="80">
        <f>'Madhya Pradesh'!$F9/1000</f>
        <v>38200.0974196167</v>
      </c>
      <c r="AK9" s="104">
        <f aca="true" t="shared" si="15" ref="AK9">AJ9/AJ$9</f>
        <v>1</v>
      </c>
      <c r="AL9" s="80">
        <f>Gujarat!$F9/1000</f>
        <v>22822.68616642761</v>
      </c>
      <c r="AM9" s="104">
        <f aca="true" t="shared" si="16" ref="AM9">AL9/AL$9</f>
        <v>1</v>
      </c>
      <c r="AN9" s="80">
        <f>Maharashtra!$F9/1000</f>
        <v>38807.75065930176</v>
      </c>
      <c r="AO9" s="104">
        <f aca="true" t="shared" si="17" ref="AO9">AN9/AN$9</f>
        <v>1</v>
      </c>
      <c r="AP9" s="80">
        <f>'Andhra Pradesh'!$F9/1000</f>
        <v>30920.02641119385</v>
      </c>
      <c r="AQ9" s="104">
        <f aca="true" t="shared" si="18" ref="AQ9">AP9/AP$9</f>
        <v>1</v>
      </c>
      <c r="AR9" s="80">
        <f>Karnataka!$F9/1000</f>
        <v>27910.07248464966</v>
      </c>
      <c r="AS9" s="104">
        <f aca="true" t="shared" si="19" ref="AS9">AR9/AR$9</f>
        <v>1</v>
      </c>
      <c r="AT9" s="80">
        <f>Kerala!$F9/1000</f>
        <v>10171.362132095337</v>
      </c>
      <c r="AU9" s="104">
        <f aca="true" t="shared" si="20" ref="AU9">AT9/AT$9</f>
        <v>1</v>
      </c>
      <c r="AV9" s="80">
        <f>'Tamil Nadu'!$F9/1000</f>
        <v>24920.367288497924</v>
      </c>
      <c r="AW9" s="104">
        <f aca="true" t="shared" si="21" ref="AW9">AV9/AV$9</f>
        <v>1</v>
      </c>
      <c r="AX9" s="80">
        <f>'NE cluster states'!$F9/1000</f>
        <v>5217.217122467041</v>
      </c>
      <c r="AY9" s="104">
        <f aca="true" t="shared" si="22" ref="AY9">AX9/AX$9</f>
        <v>1</v>
      </c>
      <c r="AZ9" s="80">
        <f>'Remaining states'!$F9/1000</f>
        <v>8639.704818226814</v>
      </c>
      <c r="BA9" s="104">
        <f aca="true" t="shared" si="23" ref="BA9:BA24">AZ9/AZ$9</f>
        <v>1</v>
      </c>
    </row>
    <row r="10" spans="1:53" s="4" customFormat="1" ht="15">
      <c r="A10" s="249"/>
      <c r="B10" s="63" t="s">
        <v>202</v>
      </c>
      <c r="C10" s="63"/>
      <c r="D10" s="63"/>
      <c r="E10" s="64"/>
      <c r="F10" s="73">
        <f>India!$F10/1000</f>
        <v>173632.9857803955</v>
      </c>
      <c r="G10" s="105">
        <f aca="true" t="shared" si="24" ref="G10:G62">F10/F$9</f>
        <v>0.3571105622522974</v>
      </c>
      <c r="H10" s="73">
        <f>Rural!$F10/1000</f>
        <v>141797.64922686768</v>
      </c>
      <c r="I10" s="105">
        <f aca="true" t="shared" si="25" ref="I10:I62">H10/H$9</f>
        <v>0.3811422497984982</v>
      </c>
      <c r="J10" s="73">
        <f>Urban!$F10/1000</f>
        <v>31903.400369768144</v>
      </c>
      <c r="K10" s="105">
        <f t="shared" si="2"/>
        <v>0.2787444700064078</v>
      </c>
      <c r="L10" s="73">
        <f>'J &amp; K'!$F10/1000</f>
        <v>1544.5696608657836</v>
      </c>
      <c r="M10" s="105">
        <f aca="true" t="shared" si="26" ref="M10:M62">L10/L$9</f>
        <v>0.42465914047913095</v>
      </c>
      <c r="N10" s="73">
        <f>Punjab!$F10/1000</f>
        <v>2087.4423173217774</v>
      </c>
      <c r="O10" s="105">
        <f aca="true" t="shared" si="27" ref="O10:O62">N10/N$9</f>
        <v>0.2100976776203475</v>
      </c>
      <c r="P10" s="73">
        <f>Haryana!$F10/1000</f>
        <v>3258.8645089416505</v>
      </c>
      <c r="Q10" s="105">
        <f aca="true" t="shared" si="28" ref="Q10:Q62">P10/P$9</f>
        <v>0.31857910183482435</v>
      </c>
      <c r="R10" s="73">
        <f>Delhi!$F10/1000</f>
        <v>1225.0517373809814</v>
      </c>
      <c r="S10" s="105">
        <f aca="true" t="shared" si="29" ref="S10:S62">R10/R$9</f>
        <v>0.28014936348159614</v>
      </c>
      <c r="T10" s="73">
        <f>Rajasthan!$F10/1000</f>
        <v>12236.334777984619</v>
      </c>
      <c r="U10" s="105">
        <f aca="true" t="shared" si="30" ref="U10:U62">T10/T$9</f>
        <v>0.42579358978719795</v>
      </c>
      <c r="V10" s="73">
        <f>'Uttar Pradesh'!$F10/1000</f>
        <v>44239.853969177246</v>
      </c>
      <c r="W10" s="105">
        <f aca="true" t="shared" si="31" ref="W10:W62">V10/V$9</f>
        <v>0.4517039676843131</v>
      </c>
      <c r="X10" s="73">
        <f>Bihar!$F10/1000</f>
        <v>17302.3105010376</v>
      </c>
      <c r="Y10" s="105">
        <f aca="true" t="shared" si="32" ref="Y10:Y62">X10/X$9</f>
        <v>0.46540485780021595</v>
      </c>
      <c r="Z10" s="73">
        <f>Assam!$F10/1000</f>
        <v>5258.458011383057</v>
      </c>
      <c r="AA10" s="105">
        <f aca="true" t="shared" si="33" ref="AA10:AA62">Z10/Z$9</f>
        <v>0.41485626663188485</v>
      </c>
      <c r="AB10" s="73">
        <f>'West Bengal'!$F10/1000</f>
        <v>6675.381115966797</v>
      </c>
      <c r="AC10" s="105">
        <f aca="true" t="shared" si="34" ref="AC10:AC62">AB10/AB$9</f>
        <v>0.2441092037342986</v>
      </c>
      <c r="AD10" s="73">
        <f>Jharkhand!$F10/1000</f>
        <v>5934.224554901123</v>
      </c>
      <c r="AE10" s="105">
        <f aca="true" t="shared" si="35" ref="AE10:AE62">AD10/AD$9</f>
        <v>0.47881369743882934</v>
      </c>
      <c r="AF10" s="73">
        <f>Odisha!$F10/1000</f>
        <v>9594.081692962647</v>
      </c>
      <c r="AG10" s="105">
        <f aca="true" t="shared" si="36" ref="AG10:AG62">AF10/AF$9</f>
        <v>0.4551051601185433</v>
      </c>
      <c r="AH10" s="73">
        <f>Chhattisgarh!$F10/1000</f>
        <v>5034.113379272461</v>
      </c>
      <c r="AI10" s="105">
        <f aca="true" t="shared" si="37" ref="AI10:AI62">AH10/AH$9</f>
        <v>0.3848217969807697</v>
      </c>
      <c r="AJ10" s="73">
        <f>'Madhya Pradesh'!$F10/1000</f>
        <v>16750.57320703125</v>
      </c>
      <c r="AK10" s="105">
        <f aca="true" t="shared" si="38" ref="AK10:AK62">AJ10/AJ$9</f>
        <v>0.4384955625382624</v>
      </c>
      <c r="AL10" s="73">
        <f>Gujarat!$F10/1000</f>
        <v>7563.46597328186</v>
      </c>
      <c r="AM10" s="105">
        <f aca="true" t="shared" si="39" ref="AM10:AM62">AL10/AL$9</f>
        <v>0.33140121711035886</v>
      </c>
      <c r="AN10" s="73">
        <f>Maharashtra!$F10/1000</f>
        <v>9696.55446231079</v>
      </c>
      <c r="AO10" s="105">
        <f aca="true" t="shared" si="40" ref="AO10:AO62">AN10/AN$9</f>
        <v>0.24986128537667876</v>
      </c>
      <c r="AP10" s="73">
        <f>'Andhra Pradesh'!$F10/1000</f>
        <v>9748.53878302002</v>
      </c>
      <c r="AQ10" s="105">
        <f aca="true" t="shared" si="41" ref="AQ10:AQ62">AP10/AP$9</f>
        <v>0.31528235627543955</v>
      </c>
      <c r="AR10" s="73">
        <f>Karnataka!$F10/1000</f>
        <v>5319.294059143066</v>
      </c>
      <c r="AS10" s="105">
        <f aca="true" t="shared" si="42" ref="AS10:AS62">AR10/AR$9</f>
        <v>0.19058689518161015</v>
      </c>
      <c r="AT10" s="73">
        <f>Kerala!$F10/1000</f>
        <v>906.188441116333</v>
      </c>
      <c r="AU10" s="105">
        <f aca="true" t="shared" si="43" ref="AU10:AU62">AT10/AT$9</f>
        <v>0.08909214216814587</v>
      </c>
      <c r="AV10" s="73">
        <f>'Tamil Nadu'!$F10/1000</f>
        <v>4216.230730667115</v>
      </c>
      <c r="AW10" s="105">
        <f aca="true" t="shared" si="44" ref="AW10:AW62">AV10/AV$9</f>
        <v>0.16918814565839604</v>
      </c>
      <c r="AX10" s="73">
        <f>'NE cluster states'!$F10/1000</f>
        <v>2253.3855216789248</v>
      </c>
      <c r="AY10" s="112">
        <f aca="true" t="shared" si="45" ref="AY10:AY62">AX10/AX$9</f>
        <v>0.43191331102075675</v>
      </c>
      <c r="AZ10" s="73">
        <f>'Remaining states'!$F10/1000</f>
        <v>2788.0628085365297</v>
      </c>
      <c r="BA10" s="112">
        <f t="shared" si="23"/>
        <v>0.32270347971318114</v>
      </c>
    </row>
    <row r="11" spans="1:53" ht="15">
      <c r="A11" s="250" t="s">
        <v>82</v>
      </c>
      <c r="B11" s="11"/>
      <c r="C11" s="38" t="s">
        <v>3</v>
      </c>
      <c r="D11" s="86" t="s">
        <v>4</v>
      </c>
      <c r="E11" s="11"/>
      <c r="F11" s="32">
        <f>India!$F11/1000</f>
        <v>15302.3081953125</v>
      </c>
      <c r="G11" s="106">
        <f t="shared" si="24"/>
        <v>0.03147222204827732</v>
      </c>
      <c r="H11" s="32">
        <f>Rural!$F11/1000</f>
        <v>12232.941875</v>
      </c>
      <c r="I11" s="106">
        <f t="shared" si="25"/>
        <v>0.03288129960766878</v>
      </c>
      <c r="J11" s="32">
        <f>Urban!$F11/1000</f>
        <v>3069.366292480469</v>
      </c>
      <c r="K11" s="106">
        <f t="shared" si="2"/>
        <v>0.026817482479508468</v>
      </c>
      <c r="L11" s="32">
        <f>'J &amp; K'!$F11/1000</f>
        <v>72.31904772949218</v>
      </c>
      <c r="M11" s="106">
        <f t="shared" si="26"/>
        <v>0.019883172269395007</v>
      </c>
      <c r="N11" s="32">
        <f>Punjab!$F11/1000</f>
        <v>184.14198974609374</v>
      </c>
      <c r="O11" s="106">
        <f t="shared" si="27"/>
        <v>0.018533592079172385</v>
      </c>
      <c r="P11" s="32">
        <f>Haryana!$F11/1000</f>
        <v>344.2390650634766</v>
      </c>
      <c r="Q11" s="106">
        <f t="shared" si="28"/>
        <v>0.03365201954959386</v>
      </c>
      <c r="R11" s="32">
        <f>Delhi!$F11/1000</f>
        <v>186.65124542236327</v>
      </c>
      <c r="S11" s="106">
        <f t="shared" si="29"/>
        <v>0.042684097334462545</v>
      </c>
      <c r="T11" s="32">
        <f>Rajasthan!$F11/1000</f>
        <v>1336.3255629882813</v>
      </c>
      <c r="U11" s="106">
        <f t="shared" si="30"/>
        <v>0.046500759329739044</v>
      </c>
      <c r="V11" s="32">
        <f>'Uttar Pradesh'!$F11/1000</f>
        <v>3768.231039550781</v>
      </c>
      <c r="W11" s="106">
        <f t="shared" si="31"/>
        <v>0.03847492156963661</v>
      </c>
      <c r="X11" s="32">
        <f>Bihar!$F11/1000</f>
        <v>684.7813095703125</v>
      </c>
      <c r="Y11" s="106">
        <f t="shared" si="32"/>
        <v>0.018419536973729885</v>
      </c>
      <c r="Z11" s="32">
        <f>Assam!$F11/1000</f>
        <v>393.9683514404297</v>
      </c>
      <c r="AA11" s="106">
        <f t="shared" si="33"/>
        <v>0.031081400497235817</v>
      </c>
      <c r="AB11" s="32">
        <f>'West Bengal'!$F11/1000</f>
        <v>665.2020756835938</v>
      </c>
      <c r="AC11" s="106">
        <f t="shared" si="34"/>
        <v>0.02432549485888146</v>
      </c>
      <c r="AD11" s="32">
        <f>Jharkhand!$F11/1000</f>
        <v>394.21809985351564</v>
      </c>
      <c r="AE11" s="106">
        <f t="shared" si="35"/>
        <v>0.031808204128756054</v>
      </c>
      <c r="AF11" s="32">
        <f>Odisha!$F11/1000</f>
        <v>726.382634765625</v>
      </c>
      <c r="AG11" s="106">
        <f t="shared" si="36"/>
        <v>0.03445670944670225</v>
      </c>
      <c r="AH11" s="32">
        <f>Chhattisgarh!$F11/1000</f>
        <v>382.2579133605957</v>
      </c>
      <c r="AI11" s="106">
        <f t="shared" si="37"/>
        <v>0.029220870895602102</v>
      </c>
      <c r="AJ11" s="32">
        <f>'Madhya Pradesh'!$F11/1000</f>
        <v>1107.6049682617188</v>
      </c>
      <c r="AK11" s="106">
        <f t="shared" si="38"/>
        <v>0.028994820513021418</v>
      </c>
      <c r="AL11" s="32">
        <f>Gujarat!$F11/1000</f>
        <v>1050.1849929199218</v>
      </c>
      <c r="AM11" s="106">
        <f t="shared" si="39"/>
        <v>0.04601496008233921</v>
      </c>
      <c r="AN11" s="32">
        <f>Maharashtra!$F11/1000</f>
        <v>1286.7969770507812</v>
      </c>
      <c r="AO11" s="106">
        <f t="shared" si="40"/>
        <v>0.03315824687567536</v>
      </c>
      <c r="AP11" s="32">
        <f>'Andhra Pradesh'!$F11/1000</f>
        <v>1062.4523955078125</v>
      </c>
      <c r="AQ11" s="106">
        <f t="shared" si="41"/>
        <v>0.03436130297492816</v>
      </c>
      <c r="AR11" s="32">
        <f>Karnataka!$F11/1000</f>
        <v>559.8254798583985</v>
      </c>
      <c r="AS11" s="106">
        <f t="shared" si="42"/>
        <v>0.020058187959429288</v>
      </c>
      <c r="AT11" s="32">
        <f>Kerala!$F11/1000</f>
        <v>103.77351171875</v>
      </c>
      <c r="AU11" s="106">
        <f t="shared" si="43"/>
        <v>0.010202518637233132</v>
      </c>
      <c r="AV11" s="32">
        <f>'Tamil Nadu'!$F11/1000</f>
        <v>519.2928134765625</v>
      </c>
      <c r="AW11" s="106">
        <f t="shared" si="44"/>
        <v>0.0208380882779462</v>
      </c>
      <c r="AX11" s="32">
        <f>'NE cluster states'!$F11/1000</f>
        <v>131.71526586914064</v>
      </c>
      <c r="AY11" s="113">
        <f t="shared" si="45"/>
        <v>0.02524626880141363</v>
      </c>
      <c r="AZ11" s="32">
        <f>'Remaining states'!$F11/1000</f>
        <v>341.94952770996093</v>
      </c>
      <c r="BA11" s="113">
        <f t="shared" si="23"/>
        <v>0.03957884382676648</v>
      </c>
    </row>
    <row r="12" spans="1:53" ht="15">
      <c r="A12" s="250" t="s">
        <v>83</v>
      </c>
      <c r="B12" s="11"/>
      <c r="C12" s="38" t="s">
        <v>5</v>
      </c>
      <c r="D12" s="86" t="s">
        <v>203</v>
      </c>
      <c r="E12" s="11"/>
      <c r="F12" s="18">
        <f>India!$F12/1000</f>
        <v>1471.0405487060548</v>
      </c>
      <c r="G12" s="106">
        <f t="shared" si="24"/>
        <v>0.0030254857110431632</v>
      </c>
      <c r="H12" s="18">
        <f>Rural!$F12/1000</f>
        <v>1198.1087607421875</v>
      </c>
      <c r="I12" s="106">
        <f t="shared" si="25"/>
        <v>0.003220433279834955</v>
      </c>
      <c r="J12" s="18">
        <f>Urban!$F12/1000</f>
        <v>273.4640890979767</v>
      </c>
      <c r="K12" s="106">
        <f t="shared" si="2"/>
        <v>0.0023892939842748984</v>
      </c>
      <c r="L12" s="18">
        <f>'J &amp; K'!$F12/1000</f>
        <v>2.40585693359375</v>
      </c>
      <c r="M12" s="106">
        <f t="shared" si="26"/>
        <v>0.0006614587631890939</v>
      </c>
      <c r="N12" s="18">
        <f>Punjab!$F12/1000</f>
        <v>21.26743701171875</v>
      </c>
      <c r="O12" s="106">
        <f t="shared" si="27"/>
        <v>0.0021405329804906692</v>
      </c>
      <c r="P12" s="18">
        <f>Haryana!$F12/1000</f>
        <v>11.488517822265624</v>
      </c>
      <c r="Q12" s="106">
        <f t="shared" si="28"/>
        <v>0.0011230910886870157</v>
      </c>
      <c r="R12" s="18">
        <f>Delhi!$F12/1000</f>
        <v>1.9259559326171876</v>
      </c>
      <c r="S12" s="106">
        <f t="shared" si="29"/>
        <v>0.0004404347278995871</v>
      </c>
      <c r="T12" s="18">
        <f>Rajasthan!$F12/1000</f>
        <v>63.43801953125</v>
      </c>
      <c r="U12" s="106">
        <f t="shared" si="30"/>
        <v>0.0022074830866674142</v>
      </c>
      <c r="V12" s="18">
        <f>'Uttar Pradesh'!$F12/1000</f>
        <v>100.5732646484375</v>
      </c>
      <c r="W12" s="106">
        <f t="shared" si="31"/>
        <v>0.0010268872658647375</v>
      </c>
      <c r="X12" s="18">
        <f>Bihar!$F12/1000</f>
        <v>24.17448095703125</v>
      </c>
      <c r="Y12" s="106">
        <f t="shared" si="32"/>
        <v>0.0006502554021051959</v>
      </c>
      <c r="Z12" s="18">
        <f>Assam!$F12/1000</f>
        <v>5.22029638671875</v>
      </c>
      <c r="AA12" s="106">
        <f t="shared" si="33"/>
        <v>0.0004118455762160689</v>
      </c>
      <c r="AB12" s="18">
        <f>'West Bengal'!$F12/1000</f>
        <v>20.7969599609375</v>
      </c>
      <c r="AC12" s="106">
        <f t="shared" si="34"/>
        <v>0.0007605152796468129</v>
      </c>
      <c r="AD12" s="18">
        <f>Jharkhand!$F12/1000</f>
        <v>13.44031494140625</v>
      </c>
      <c r="AE12" s="106">
        <f t="shared" si="35"/>
        <v>0.0010844562473663077</v>
      </c>
      <c r="AF12" s="18">
        <f>Odisha!$F12/1000</f>
        <v>26.187241271972656</v>
      </c>
      <c r="AG12" s="106">
        <f t="shared" si="36"/>
        <v>0.0012422187983750412</v>
      </c>
      <c r="AH12" s="18">
        <f>Chhattisgarh!$F12/1000</f>
        <v>25.368813049316405</v>
      </c>
      <c r="AI12" s="106">
        <f t="shared" si="37"/>
        <v>0.0019392634788686519</v>
      </c>
      <c r="AJ12" s="18">
        <f>'Madhya Pradesh'!$F12/1000</f>
        <v>42.68741723632812</v>
      </c>
      <c r="AK12" s="106">
        <f t="shared" si="38"/>
        <v>0.001117468805574487</v>
      </c>
      <c r="AL12" s="18">
        <f>Gujarat!$F12/1000</f>
        <v>94.9536675415039</v>
      </c>
      <c r="AM12" s="106">
        <f t="shared" si="39"/>
        <v>0.004160494818580192</v>
      </c>
      <c r="AN12" s="18">
        <f>Maharashtra!$F12/1000</f>
        <v>402.19848852539064</v>
      </c>
      <c r="AO12" s="106">
        <f t="shared" si="40"/>
        <v>0.010363870146877178</v>
      </c>
      <c r="AP12" s="18">
        <f>'Andhra Pradesh'!$F12/1000</f>
        <v>296.57253295898437</v>
      </c>
      <c r="AQ12" s="106">
        <f t="shared" si="41"/>
        <v>0.009591600246874868</v>
      </c>
      <c r="AR12" s="18">
        <f>Karnataka!$F12/1000</f>
        <v>203.7303543701172</v>
      </c>
      <c r="AS12" s="106">
        <f t="shared" si="42"/>
        <v>0.00729952795651704</v>
      </c>
      <c r="AT12" s="18">
        <f>Kerala!$F12/1000</f>
        <v>0</v>
      </c>
      <c r="AU12" s="106">
        <f t="shared" si="43"/>
        <v>0</v>
      </c>
      <c r="AV12" s="18">
        <f>'Tamil Nadu'!$F12/1000</f>
        <v>80.38135913085938</v>
      </c>
      <c r="AW12" s="106">
        <f t="shared" si="44"/>
        <v>0.0032255286689919557</v>
      </c>
      <c r="AX12" s="18">
        <f>'NE cluster states'!$F12/1000</f>
        <v>23.454135223388672</v>
      </c>
      <c r="AY12" s="113">
        <f t="shared" si="45"/>
        <v>0.004495526000324484</v>
      </c>
      <c r="AZ12" s="18">
        <f>'Remaining states'!$F12/1000</f>
        <v>10.776475212097168</v>
      </c>
      <c r="BA12" s="113">
        <f t="shared" si="23"/>
        <v>0.0012473198377521534</v>
      </c>
    </row>
    <row r="13" spans="1:53" ht="15">
      <c r="A13" s="250" t="s">
        <v>84</v>
      </c>
      <c r="B13" s="11"/>
      <c r="C13" s="37" t="s">
        <v>6</v>
      </c>
      <c r="D13" s="245" t="s">
        <v>204</v>
      </c>
      <c r="E13" s="11"/>
      <c r="F13" s="18">
        <f>India!$F13/1000</f>
        <v>22753.2979375</v>
      </c>
      <c r="G13" s="106">
        <f t="shared" si="24"/>
        <v>0.04679665550318544</v>
      </c>
      <c r="H13" s="18">
        <f>Rural!$F13/1000</f>
        <v>19185.139875</v>
      </c>
      <c r="I13" s="106">
        <f t="shared" si="25"/>
        <v>0.051568325811644396</v>
      </c>
      <c r="J13" s="18">
        <f>Urban!$F13/1000</f>
        <v>3568.15775390625</v>
      </c>
      <c r="K13" s="106">
        <f t="shared" si="2"/>
        <v>0.031175493222795937</v>
      </c>
      <c r="L13" s="18">
        <f>'J &amp; K'!$F13/1000</f>
        <v>97.77724865722656</v>
      </c>
      <c r="M13" s="106">
        <f t="shared" si="26"/>
        <v>0.026882570223422365</v>
      </c>
      <c r="N13" s="18">
        <f>Punjab!$F13/1000</f>
        <v>305.29600830078124</v>
      </c>
      <c r="O13" s="106">
        <f t="shared" si="27"/>
        <v>0.030727547199029523</v>
      </c>
      <c r="P13" s="18">
        <f>Haryana!$F13/1000</f>
        <v>392.7433486328125</v>
      </c>
      <c r="Q13" s="106">
        <f t="shared" si="28"/>
        <v>0.03839368679358708</v>
      </c>
      <c r="R13" s="18">
        <f>Delhi!$F13/1000</f>
        <v>183.01992041015626</v>
      </c>
      <c r="S13" s="106">
        <f t="shared" si="29"/>
        <v>0.04185367249629245</v>
      </c>
      <c r="T13" s="18">
        <f>Rajasthan!$F13/1000</f>
        <v>1299.5022470703125</v>
      </c>
      <c r="U13" s="106">
        <f t="shared" si="30"/>
        <v>0.04521940080555175</v>
      </c>
      <c r="V13" s="18">
        <f>'Uttar Pradesh'!$F13/1000</f>
        <v>5876.4406328125</v>
      </c>
      <c r="W13" s="106">
        <f t="shared" si="31"/>
        <v>0.060000459123398124</v>
      </c>
      <c r="X13" s="18">
        <f>Bihar!$F13/1000</f>
        <v>3639.234248046875</v>
      </c>
      <c r="Y13" s="106">
        <f t="shared" si="32"/>
        <v>0.09788966032093584</v>
      </c>
      <c r="Z13" s="18">
        <f>Assam!$F13/1000</f>
        <v>756.530771484375</v>
      </c>
      <c r="AA13" s="106">
        <f t="shared" si="33"/>
        <v>0.05968508843671446</v>
      </c>
      <c r="AB13" s="18">
        <f>'West Bengal'!$F13/1000</f>
        <v>572.9411333007813</v>
      </c>
      <c r="AC13" s="106">
        <f t="shared" si="34"/>
        <v>0.020951643270546712</v>
      </c>
      <c r="AD13" s="18">
        <f>Jharkhand!$F13/1000</f>
        <v>973.7714365234375</v>
      </c>
      <c r="AE13" s="106">
        <f t="shared" si="35"/>
        <v>0.07857051880468925</v>
      </c>
      <c r="AF13" s="18">
        <f>Odisha!$F13/1000</f>
        <v>1546.76978125</v>
      </c>
      <c r="AG13" s="106">
        <f t="shared" si="36"/>
        <v>0.073372619859872</v>
      </c>
      <c r="AH13" s="18">
        <f>Chhattisgarh!$F13/1000</f>
        <v>477.2895361328125</v>
      </c>
      <c r="AI13" s="106">
        <f t="shared" si="37"/>
        <v>0.03648535563998191</v>
      </c>
      <c r="AJ13" s="18">
        <f>'Madhya Pradesh'!$F13/1000</f>
        <v>1495.2940302734376</v>
      </c>
      <c r="AK13" s="106">
        <f t="shared" si="38"/>
        <v>0.03914372295567935</v>
      </c>
      <c r="AL13" s="18">
        <f>Gujarat!$F13/1000</f>
        <v>661.3325224609375</v>
      </c>
      <c r="AM13" s="106">
        <f t="shared" si="39"/>
        <v>0.02897698008193987</v>
      </c>
      <c r="AN13" s="18">
        <f>Maharashtra!$F13/1000</f>
        <v>896.255228515625</v>
      </c>
      <c r="AO13" s="106">
        <f t="shared" si="40"/>
        <v>0.02309474816986857</v>
      </c>
      <c r="AP13" s="18">
        <f>'Andhra Pradesh'!$F13/1000</f>
        <v>1993.33969921875</v>
      </c>
      <c r="AQ13" s="106">
        <f t="shared" si="41"/>
        <v>0.0644675936789339</v>
      </c>
      <c r="AR13" s="18">
        <f>Karnataka!$F13/1000</f>
        <v>453.05464599609377</v>
      </c>
      <c r="AS13" s="106">
        <f t="shared" si="42"/>
        <v>0.01623265744814065</v>
      </c>
      <c r="AT13" s="18">
        <f>Kerala!$F13/1000</f>
        <v>27.089075744628907</v>
      </c>
      <c r="AU13" s="106">
        <f t="shared" si="43"/>
        <v>0.002663269225185719</v>
      </c>
      <c r="AV13" s="18">
        <f>'Tamil Nadu'!$F13/1000</f>
        <v>445.569923828125</v>
      </c>
      <c r="AW13" s="106">
        <f t="shared" si="44"/>
        <v>0.017879749470377158</v>
      </c>
      <c r="AX13" s="18">
        <f>'NE cluster states'!$F13/1000</f>
        <v>263.9749541015625</v>
      </c>
      <c r="AY13" s="113">
        <f t="shared" si="45"/>
        <v>0.050596888706203186</v>
      </c>
      <c r="AZ13" s="18">
        <f>'Remaining states'!$F13/1000</f>
        <v>396.071927734375</v>
      </c>
      <c r="BA13" s="113">
        <f t="shared" si="23"/>
        <v>0.04584322451605049</v>
      </c>
    </row>
    <row r="14" spans="1:53" ht="15">
      <c r="A14" s="250" t="s">
        <v>85</v>
      </c>
      <c r="B14" s="11"/>
      <c r="C14" s="37" t="s">
        <v>7</v>
      </c>
      <c r="D14" s="245" t="s">
        <v>205</v>
      </c>
      <c r="E14" s="11"/>
      <c r="F14" s="18">
        <f>India!$F14/1000</f>
        <v>1657.475692626953</v>
      </c>
      <c r="G14" s="106">
        <f t="shared" si="24"/>
        <v>0.0034089264424799035</v>
      </c>
      <c r="H14" s="18">
        <f>Rural!$F14/1000</f>
        <v>1366.0655040893555</v>
      </c>
      <c r="I14" s="106">
        <f t="shared" si="25"/>
        <v>0.0036718893609280043</v>
      </c>
      <c r="J14" s="18">
        <f>Urban!$F14/1000</f>
        <v>295.2709632263184</v>
      </c>
      <c r="K14" s="106">
        <f t="shared" si="2"/>
        <v>0.0025798236927369817</v>
      </c>
      <c r="L14" s="18">
        <f>'J &amp; K'!$F14/1000</f>
        <v>14.743360717773438</v>
      </c>
      <c r="M14" s="106">
        <f t="shared" si="26"/>
        <v>0.00405349337670792</v>
      </c>
      <c r="N14" s="18">
        <f>Punjab!$F14/1000</f>
        <v>8.867144653320313</v>
      </c>
      <c r="O14" s="106">
        <f t="shared" si="27"/>
        <v>0.00089246370226723</v>
      </c>
      <c r="P14" s="18">
        <f>Haryana!$F14/1000</f>
        <v>19.046394256591796</v>
      </c>
      <c r="Q14" s="106">
        <f t="shared" si="28"/>
        <v>0.001861931712352026</v>
      </c>
      <c r="R14" s="18">
        <f>Delhi!$F14/1000</f>
        <v>8.60220294189453</v>
      </c>
      <c r="S14" s="106">
        <f t="shared" si="29"/>
        <v>0.001967183593293257</v>
      </c>
      <c r="T14" s="18">
        <f>Rajasthan!$F14/1000</f>
        <v>72.12532391357422</v>
      </c>
      <c r="U14" s="106">
        <f t="shared" si="30"/>
        <v>0.0025097793694709098</v>
      </c>
      <c r="V14" s="18">
        <f>'Uttar Pradesh'!$F14/1000</f>
        <v>723.8505310058594</v>
      </c>
      <c r="W14" s="106">
        <f t="shared" si="31"/>
        <v>0.007390760310681566</v>
      </c>
      <c r="X14" s="18">
        <f>Bihar!$F14/1000</f>
        <v>155.61594213867187</v>
      </c>
      <c r="Y14" s="106">
        <f t="shared" si="32"/>
        <v>0.004185823356837343</v>
      </c>
      <c r="Z14" s="18">
        <f>Assam!$F14/1000</f>
        <v>65.49068975830077</v>
      </c>
      <c r="AA14" s="106">
        <f t="shared" si="33"/>
        <v>0.005166766187628024</v>
      </c>
      <c r="AB14" s="18">
        <f>'West Bengal'!$F14/1000</f>
        <v>73.93874658203126</v>
      </c>
      <c r="AC14" s="106">
        <f t="shared" si="34"/>
        <v>0.002703834918141252</v>
      </c>
      <c r="AD14" s="18">
        <f>Jharkhand!$F14/1000</f>
        <v>5.72216015625</v>
      </c>
      <c r="AE14" s="106">
        <f t="shared" si="35"/>
        <v>0.0004617028958717697</v>
      </c>
      <c r="AF14" s="18">
        <f>Odisha!$F14/1000</f>
        <v>56.17441424560547</v>
      </c>
      <c r="AG14" s="106">
        <f t="shared" si="36"/>
        <v>0.0026646912761399593</v>
      </c>
      <c r="AH14" s="18">
        <f>Chhattisgarh!$F14/1000</f>
        <v>44.10597692871094</v>
      </c>
      <c r="AI14" s="106">
        <f t="shared" si="37"/>
        <v>0.0033715850280972163</v>
      </c>
      <c r="AJ14" s="18">
        <f>'Madhya Pradesh'!$F14/1000</f>
        <v>158.7409034423828</v>
      </c>
      <c r="AK14" s="106">
        <f t="shared" si="38"/>
        <v>0.004155510434925368</v>
      </c>
      <c r="AL14" s="18">
        <f>Gujarat!$F14/1000</f>
        <v>77.27372918701172</v>
      </c>
      <c r="AM14" s="106">
        <f t="shared" si="39"/>
        <v>0.0033858297232637813</v>
      </c>
      <c r="AN14" s="18">
        <f>Maharashtra!$F14/1000</f>
        <v>64.90104858398438</v>
      </c>
      <c r="AO14" s="106">
        <f t="shared" si="40"/>
        <v>0.001672373365664994</v>
      </c>
      <c r="AP14" s="18">
        <f>'Andhra Pradesh'!$F14/1000</f>
        <v>14.639595458984376</v>
      </c>
      <c r="AQ14" s="106">
        <f t="shared" si="41"/>
        <v>0.00047346646035478367</v>
      </c>
      <c r="AR14" s="18">
        <f>Karnataka!$F14/1000</f>
        <v>27.671901245117187</v>
      </c>
      <c r="AS14" s="106">
        <f t="shared" si="42"/>
        <v>0.0009914664772130756</v>
      </c>
      <c r="AT14" s="18">
        <f>Kerala!$F14/1000</f>
        <v>2.1861432189941405</v>
      </c>
      <c r="AU14" s="106">
        <f t="shared" si="43"/>
        <v>0.000214931214777601</v>
      </c>
      <c r="AV14" s="18">
        <f>'Tamil Nadu'!$F14/1000</f>
        <v>22.465727111816406</v>
      </c>
      <c r="AW14" s="106">
        <f t="shared" si="44"/>
        <v>0.0009015006420946907</v>
      </c>
      <c r="AX14" s="18">
        <f>'NE cluster states'!$F14/1000</f>
        <v>12.801666473388671</v>
      </c>
      <c r="AY14" s="113">
        <f t="shared" si="45"/>
        <v>0.002453734658322061</v>
      </c>
      <c r="AZ14" s="18">
        <f>'Remaining states'!$F14/1000</f>
        <v>28.512055099487306</v>
      </c>
      <c r="BA14" s="113">
        <f t="shared" si="23"/>
        <v>0.0033001191243636763</v>
      </c>
    </row>
    <row r="15" spans="1:53" ht="15">
      <c r="A15" s="250" t="s">
        <v>86</v>
      </c>
      <c r="B15" s="11"/>
      <c r="C15" s="37" t="s">
        <v>8</v>
      </c>
      <c r="D15" s="245" t="s">
        <v>54</v>
      </c>
      <c r="E15" s="11"/>
      <c r="F15" s="18">
        <f>India!$F15/1000</f>
        <v>3889.1834609375</v>
      </c>
      <c r="G15" s="106">
        <f t="shared" si="24"/>
        <v>0.007998874673469679</v>
      </c>
      <c r="H15" s="18">
        <f>Rural!$F15/1000</f>
        <v>3172.356978637695</v>
      </c>
      <c r="I15" s="106">
        <f t="shared" si="25"/>
        <v>0.008527075608054826</v>
      </c>
      <c r="J15" s="18">
        <f>Urban!$F15/1000</f>
        <v>716.826588684082</v>
      </c>
      <c r="K15" s="106">
        <f t="shared" si="2"/>
        <v>0.006263014137470696</v>
      </c>
      <c r="L15" s="18">
        <f>'J &amp; K'!$F15/1000</f>
        <v>11.177995544433594</v>
      </c>
      <c r="M15" s="106">
        <f t="shared" si="26"/>
        <v>0.003073243053031329</v>
      </c>
      <c r="N15" s="18">
        <f>Punjab!$F15/1000</f>
        <v>29.511429641723634</v>
      </c>
      <c r="O15" s="106">
        <f t="shared" si="27"/>
        <v>0.002970277444091238</v>
      </c>
      <c r="P15" s="18">
        <f>Haryana!$F15/1000</f>
        <v>71.64028295898437</v>
      </c>
      <c r="Q15" s="106">
        <f t="shared" si="28"/>
        <v>0.007003389351611291</v>
      </c>
      <c r="R15" s="18">
        <f>Delhi!$F15/1000</f>
        <v>15.581293930053711</v>
      </c>
      <c r="S15" s="106">
        <f t="shared" si="29"/>
        <v>0.0035631879401732537</v>
      </c>
      <c r="T15" s="18">
        <f>Rajasthan!$F15/1000</f>
        <v>187.84945114135743</v>
      </c>
      <c r="U15" s="106">
        <f t="shared" si="30"/>
        <v>0.006536687136489686</v>
      </c>
      <c r="V15" s="18">
        <f>'Uttar Pradesh'!$F15/1000</f>
        <v>1640.6662514038087</v>
      </c>
      <c r="W15" s="106">
        <f t="shared" si="31"/>
        <v>0.016751760887845257</v>
      </c>
      <c r="X15" s="18">
        <f>Bihar!$F15/1000</f>
        <v>115.28662915039062</v>
      </c>
      <c r="Y15" s="106">
        <f t="shared" si="32"/>
        <v>0.003101028457603171</v>
      </c>
      <c r="Z15" s="18">
        <f>Assam!$F15/1000</f>
        <v>65.82361639404297</v>
      </c>
      <c r="AA15" s="106">
        <f t="shared" si="33"/>
        <v>0.0051930318154731715</v>
      </c>
      <c r="AB15" s="18">
        <f>'West Bengal'!$F15/1000</f>
        <v>86.74218603515625</v>
      </c>
      <c r="AC15" s="106">
        <f t="shared" si="34"/>
        <v>0.003172038509167228</v>
      </c>
      <c r="AD15" s="18">
        <f>Jharkhand!$F15/1000</f>
        <v>90.32343212890625</v>
      </c>
      <c r="AE15" s="106">
        <f t="shared" si="35"/>
        <v>0.007287910341594305</v>
      </c>
      <c r="AF15" s="18">
        <f>Odisha!$F15/1000</f>
        <v>55.23472985839844</v>
      </c>
      <c r="AG15" s="106">
        <f t="shared" si="36"/>
        <v>0.0026201163780739524</v>
      </c>
      <c r="AH15" s="18">
        <f>Chhattisgarh!$F15/1000</f>
        <v>37.56210009765625</v>
      </c>
      <c r="AI15" s="106">
        <f t="shared" si="37"/>
        <v>0.002871352663106019</v>
      </c>
      <c r="AJ15" s="18">
        <f>'Madhya Pradesh'!$F15/1000</f>
        <v>417.136888671875</v>
      </c>
      <c r="AK15" s="106">
        <f t="shared" si="38"/>
        <v>0.010919785991374588</v>
      </c>
      <c r="AL15" s="18">
        <f>Gujarat!$F15/1000</f>
        <v>274.75425942993166</v>
      </c>
      <c r="AM15" s="106">
        <f t="shared" si="39"/>
        <v>0.012038646872080193</v>
      </c>
      <c r="AN15" s="18">
        <f>Maharashtra!$F15/1000</f>
        <v>245.53434252929688</v>
      </c>
      <c r="AO15" s="106">
        <f t="shared" si="40"/>
        <v>0.006326940839340947</v>
      </c>
      <c r="AP15" s="18">
        <f>'Andhra Pradesh'!$F15/1000</f>
        <v>167.5665747680664</v>
      </c>
      <c r="AQ15" s="106">
        <f t="shared" si="41"/>
        <v>0.00541935419264076</v>
      </c>
      <c r="AR15" s="18">
        <f>Karnataka!$F15/1000</f>
        <v>116.51651123046875</v>
      </c>
      <c r="AS15" s="106">
        <f t="shared" si="42"/>
        <v>0.004174711882047315</v>
      </c>
      <c r="AT15" s="18">
        <f>Kerala!$F15/1000</f>
        <v>22.90196270751953</v>
      </c>
      <c r="AU15" s="106">
        <f t="shared" si="43"/>
        <v>0.002251612164633612</v>
      </c>
      <c r="AV15" s="18">
        <f>'Tamil Nadu'!$F15/1000</f>
        <v>140.60086250305176</v>
      </c>
      <c r="AW15" s="106">
        <f t="shared" si="44"/>
        <v>0.005642006029660186</v>
      </c>
      <c r="AX15" s="18">
        <f>'NE cluster states'!$F15/1000</f>
        <v>38.384820293426515</v>
      </c>
      <c r="AY15" s="113">
        <f t="shared" si="45"/>
        <v>0.00735733617988198</v>
      </c>
      <c r="AZ15" s="18">
        <f>'Remaining states'!$F15/1000</f>
        <v>58.3851708984375</v>
      </c>
      <c r="BA15" s="113">
        <f t="shared" si="23"/>
        <v>0.0067577738044087825</v>
      </c>
    </row>
    <row r="16" spans="1:53" ht="15">
      <c r="A16" s="250" t="s">
        <v>87</v>
      </c>
      <c r="B16" s="11"/>
      <c r="C16" s="39" t="s">
        <v>9</v>
      </c>
      <c r="D16" s="245" t="s">
        <v>44</v>
      </c>
      <c r="E16" s="11"/>
      <c r="F16" s="18">
        <f>India!$F16/1000</f>
        <v>4290.5669296875</v>
      </c>
      <c r="G16" s="106">
        <f t="shared" si="24"/>
        <v>0.008824399129896288</v>
      </c>
      <c r="H16" s="18">
        <f>Rural!$F16/1000</f>
        <v>3321.8508193359376</v>
      </c>
      <c r="I16" s="106">
        <f t="shared" si="25"/>
        <v>0.008928904686924703</v>
      </c>
      <c r="J16" s="18">
        <f>Urban!$F16/1000</f>
        <v>968.7162149658203</v>
      </c>
      <c r="K16" s="106">
        <f t="shared" si="2"/>
        <v>0.008463809023414872</v>
      </c>
      <c r="L16" s="18">
        <f>'J &amp; K'!$F16/1000</f>
        <v>29.11663941192627</v>
      </c>
      <c r="M16" s="106">
        <f t="shared" si="26"/>
        <v>0.008005237562013613</v>
      </c>
      <c r="N16" s="18">
        <f>Punjab!$F16/1000</f>
        <v>37.99212492370606</v>
      </c>
      <c r="O16" s="106">
        <f t="shared" si="27"/>
        <v>0.0038238456450254755</v>
      </c>
      <c r="P16" s="18">
        <f>Haryana!$F16/1000</f>
        <v>50.70769311523438</v>
      </c>
      <c r="Q16" s="106">
        <f t="shared" si="28"/>
        <v>0.004957067495271101</v>
      </c>
      <c r="R16" s="18">
        <f>Delhi!$F16/1000</f>
        <v>31.516730773925783</v>
      </c>
      <c r="S16" s="106">
        <f t="shared" si="29"/>
        <v>0.007207362592058649</v>
      </c>
      <c r="T16" s="18">
        <f>Rajasthan!$F16/1000</f>
        <v>273.5495927734375</v>
      </c>
      <c r="U16" s="106">
        <f t="shared" si="30"/>
        <v>0.009518835926374694</v>
      </c>
      <c r="V16" s="18">
        <f>'Uttar Pradesh'!$F16/1000</f>
        <v>837.5974890136719</v>
      </c>
      <c r="W16" s="106">
        <f t="shared" si="31"/>
        <v>0.008552155469895864</v>
      </c>
      <c r="X16" s="18">
        <f>Bihar!$F16/1000</f>
        <v>418.4907655639648</v>
      </c>
      <c r="Y16" s="106">
        <f t="shared" si="32"/>
        <v>0.01125674141764596</v>
      </c>
      <c r="Z16" s="18">
        <f>Assam!$F16/1000</f>
        <v>371.19226852416995</v>
      </c>
      <c r="AA16" s="106">
        <f t="shared" si="33"/>
        <v>0.02928452378800208</v>
      </c>
      <c r="AB16" s="18">
        <f>'West Bengal'!$F16/1000</f>
        <v>224.39456896972655</v>
      </c>
      <c r="AC16" s="106">
        <f t="shared" si="34"/>
        <v>0.008205790591114101</v>
      </c>
      <c r="AD16" s="18">
        <f>Jharkhand!$F16/1000</f>
        <v>80.96869506835938</v>
      </c>
      <c r="AE16" s="106">
        <f t="shared" si="35"/>
        <v>0.006533106373680905</v>
      </c>
      <c r="AF16" s="18">
        <f>Odisha!$F16/1000</f>
        <v>245.85896530151368</v>
      </c>
      <c r="AG16" s="106">
        <f t="shared" si="36"/>
        <v>0.011662573589736932</v>
      </c>
      <c r="AH16" s="18">
        <f>Chhattisgarh!$F16/1000</f>
        <v>124.50423364257813</v>
      </c>
      <c r="AI16" s="106">
        <f t="shared" si="37"/>
        <v>0.009517454080260472</v>
      </c>
      <c r="AJ16" s="18">
        <f>'Madhya Pradesh'!$F16/1000</f>
        <v>280.75616552734374</v>
      </c>
      <c r="AK16" s="106">
        <f t="shared" si="38"/>
        <v>0.0073496190976510035</v>
      </c>
      <c r="AL16" s="18">
        <f>Gujarat!$F16/1000</f>
        <v>152.63936418151854</v>
      </c>
      <c r="AM16" s="106">
        <f t="shared" si="39"/>
        <v>0.006688054292489571</v>
      </c>
      <c r="AN16" s="18">
        <f>Maharashtra!$F16/1000</f>
        <v>242.89029165649413</v>
      </c>
      <c r="AO16" s="106">
        <f t="shared" si="40"/>
        <v>0.0062588088082934585</v>
      </c>
      <c r="AP16" s="18">
        <f>'Andhra Pradesh'!$F16/1000</f>
        <v>454.44371630859376</v>
      </c>
      <c r="AQ16" s="106">
        <f t="shared" si="41"/>
        <v>0.014697390948672456</v>
      </c>
      <c r="AR16" s="18">
        <f>Karnataka!$F16/1000</f>
        <v>89.37938580322266</v>
      </c>
      <c r="AS16" s="106">
        <f t="shared" si="42"/>
        <v>0.0032024060794675715</v>
      </c>
      <c r="AT16" s="18">
        <f>Kerala!$F16/1000</f>
        <v>38.897578552246095</v>
      </c>
      <c r="AU16" s="106">
        <f t="shared" si="43"/>
        <v>0.0038242251182372417</v>
      </c>
      <c r="AV16" s="18">
        <f>'Tamil Nadu'!$F16/1000</f>
        <v>117.30096350097656</v>
      </c>
      <c r="AW16" s="106">
        <f t="shared" si="44"/>
        <v>0.004707031888535496</v>
      </c>
      <c r="AX16" s="18">
        <f>'NE cluster states'!$F16/1000</f>
        <v>96.12502917480468</v>
      </c>
      <c r="AY16" s="113">
        <f t="shared" si="45"/>
        <v>0.018424579027171192</v>
      </c>
      <c r="AZ16" s="18">
        <f>'Remaining states'!$F16/1000</f>
        <v>92.24718009948731</v>
      </c>
      <c r="BA16" s="113">
        <f t="shared" si="23"/>
        <v>0.010677121735094167</v>
      </c>
    </row>
    <row r="17" spans="1:53" ht="15">
      <c r="A17" s="250" t="s">
        <v>88</v>
      </c>
      <c r="B17" s="11"/>
      <c r="C17" s="39" t="s">
        <v>10</v>
      </c>
      <c r="D17" s="245" t="s">
        <v>14</v>
      </c>
      <c r="E17" s="11"/>
      <c r="F17" s="18">
        <f>India!$F17/1000</f>
        <v>8391.43090625</v>
      </c>
      <c r="G17" s="106">
        <f t="shared" si="24"/>
        <v>0.017258636632686356</v>
      </c>
      <c r="H17" s="18">
        <f>Rural!$F17/1000</f>
        <v>6972.52146875</v>
      </c>
      <c r="I17" s="106">
        <f t="shared" si="25"/>
        <v>0.018741654278878972</v>
      </c>
      <c r="J17" s="18">
        <f>Urban!$F17/1000</f>
        <v>1418.909466796875</v>
      </c>
      <c r="K17" s="106">
        <f t="shared" si="2"/>
        <v>0.01239721041410245</v>
      </c>
      <c r="L17" s="18">
        <f>'J &amp; K'!$F17/1000</f>
        <v>26.95060189819336</v>
      </c>
      <c r="M17" s="106">
        <f t="shared" si="26"/>
        <v>0.007409713998309936</v>
      </c>
      <c r="N17" s="18">
        <f>Punjab!$F17/1000</f>
        <v>42.398601135253905</v>
      </c>
      <c r="O17" s="106">
        <f t="shared" si="27"/>
        <v>0.004267350316198049</v>
      </c>
      <c r="P17" s="18">
        <f>Haryana!$F17/1000</f>
        <v>114.22052075195313</v>
      </c>
      <c r="Q17" s="106">
        <f t="shared" si="28"/>
        <v>0.011165935500669405</v>
      </c>
      <c r="R17" s="18">
        <f>Delhi!$F17/1000</f>
        <v>10.65327685546875</v>
      </c>
      <c r="S17" s="106">
        <f t="shared" si="29"/>
        <v>0.00243623076396212</v>
      </c>
      <c r="T17" s="18">
        <f>Rajasthan!$F17/1000</f>
        <v>425.8953103027344</v>
      </c>
      <c r="U17" s="106">
        <f t="shared" si="30"/>
        <v>0.014820082674887552</v>
      </c>
      <c r="V17" s="18">
        <f>'Uttar Pradesh'!$F17/1000</f>
        <v>1392.04287890625</v>
      </c>
      <c r="W17" s="106">
        <f t="shared" si="31"/>
        <v>0.014213231626549623</v>
      </c>
      <c r="X17" s="18">
        <f>Bihar!$F17/1000</f>
        <v>567.5479609375</v>
      </c>
      <c r="Y17" s="106">
        <f t="shared" si="32"/>
        <v>0.015266144833031377</v>
      </c>
      <c r="Z17" s="18">
        <f>Assam!$F17/1000</f>
        <v>325.7464302978516</v>
      </c>
      <c r="AA17" s="106">
        <f t="shared" si="33"/>
        <v>0.025699158888308173</v>
      </c>
      <c r="AB17" s="18">
        <f>'West Bengal'!$F17/1000</f>
        <v>165.98384008789063</v>
      </c>
      <c r="AC17" s="106">
        <f t="shared" si="34"/>
        <v>0.006069793219701115</v>
      </c>
      <c r="AD17" s="18">
        <f>Jharkhand!$F17/1000</f>
        <v>529.6825128784179</v>
      </c>
      <c r="AE17" s="106">
        <f t="shared" si="35"/>
        <v>0.0427383965863812</v>
      </c>
      <c r="AF17" s="18">
        <f>Odisha!$F17/1000</f>
        <v>1399.9245493164062</v>
      </c>
      <c r="AG17" s="106">
        <f t="shared" si="36"/>
        <v>0.06640686483187351</v>
      </c>
      <c r="AH17" s="18">
        <f>Chhattisgarh!$F17/1000</f>
        <v>341.96993041992187</v>
      </c>
      <c r="AI17" s="106">
        <f t="shared" si="37"/>
        <v>0.026141144075027132</v>
      </c>
      <c r="AJ17" s="18">
        <f>'Madhya Pradesh'!$F17/1000</f>
        <v>531.049451171875</v>
      </c>
      <c r="AK17" s="106">
        <f t="shared" si="38"/>
        <v>0.01390178264045913</v>
      </c>
      <c r="AL17" s="18">
        <f>Gujarat!$F17/1000</f>
        <v>538.2394086914062</v>
      </c>
      <c r="AM17" s="106">
        <f t="shared" si="39"/>
        <v>0.023583525828925495</v>
      </c>
      <c r="AN17" s="18">
        <f>Maharashtra!$F17/1000</f>
        <v>781.164703125</v>
      </c>
      <c r="AO17" s="106">
        <f t="shared" si="40"/>
        <v>0.02012908993316684</v>
      </c>
      <c r="AP17" s="18">
        <f>'Andhra Pradesh'!$F17/1000</f>
        <v>507.4482880859375</v>
      </c>
      <c r="AQ17" s="106">
        <f t="shared" si="41"/>
        <v>0.016411638248220516</v>
      </c>
      <c r="AR17" s="18">
        <f>Karnataka!$F17/1000</f>
        <v>95.28810827636718</v>
      </c>
      <c r="AS17" s="106">
        <f t="shared" si="42"/>
        <v>0.0034141118167562968</v>
      </c>
      <c r="AT17" s="18">
        <f>Kerala!$F17/1000</f>
        <v>0.5273946990966797</v>
      </c>
      <c r="AU17" s="106">
        <f t="shared" si="43"/>
        <v>5.1850941127393966E-05</v>
      </c>
      <c r="AV17" s="18">
        <f>'Tamil Nadu'!$F17/1000</f>
        <v>154.83071520996094</v>
      </c>
      <c r="AW17" s="106">
        <f t="shared" si="44"/>
        <v>0.00621301899035106</v>
      </c>
      <c r="AX17" s="18">
        <f>'NE cluster states'!$F17/1000</f>
        <v>359.438961227417</v>
      </c>
      <c r="AY17" s="113">
        <f t="shared" si="45"/>
        <v>0.06889476761079301</v>
      </c>
      <c r="AZ17" s="18">
        <f>'Remaining states'!$F17/1000</f>
        <v>80.42678247070313</v>
      </c>
      <c r="BA17" s="113">
        <f t="shared" si="23"/>
        <v>0.00930897341550723</v>
      </c>
    </row>
    <row r="18" spans="1:53" ht="15">
      <c r="A18" s="250" t="s">
        <v>89</v>
      </c>
      <c r="B18" s="11"/>
      <c r="C18" s="37" t="s">
        <v>11</v>
      </c>
      <c r="D18" s="245" t="s">
        <v>55</v>
      </c>
      <c r="E18" s="11"/>
      <c r="F18" s="18">
        <f>India!$F18/1000</f>
        <v>21676.700828125</v>
      </c>
      <c r="G18" s="106">
        <f t="shared" si="24"/>
        <v>0.044582420706034846</v>
      </c>
      <c r="H18" s="18">
        <f>Rural!$F18/1000</f>
        <v>17631.1369453125</v>
      </c>
      <c r="I18" s="106">
        <f t="shared" si="25"/>
        <v>0.04739127368106279</v>
      </c>
      <c r="J18" s="18">
        <f>Urban!$F18/1000</f>
        <v>4045.563296875</v>
      </c>
      <c r="K18" s="106">
        <f t="shared" si="2"/>
        <v>0.035346652206182785</v>
      </c>
      <c r="L18" s="18">
        <f>'J &amp; K'!$F18/1000</f>
        <v>200.2021669921875</v>
      </c>
      <c r="M18" s="106">
        <f t="shared" si="26"/>
        <v>0.055042956178037644</v>
      </c>
      <c r="N18" s="18">
        <f>Punjab!$F18/1000</f>
        <v>276.54878125</v>
      </c>
      <c r="O18" s="106">
        <f t="shared" si="27"/>
        <v>0.027834185504061568</v>
      </c>
      <c r="P18" s="18">
        <f>Haryana!$F18/1000</f>
        <v>393.3648305664062</v>
      </c>
      <c r="Q18" s="106">
        <f t="shared" si="28"/>
        <v>0.038454441438546275</v>
      </c>
      <c r="R18" s="18">
        <f>Delhi!$F18/1000</f>
        <v>163.48427532958985</v>
      </c>
      <c r="S18" s="106">
        <f t="shared" si="29"/>
        <v>0.03738618890558021</v>
      </c>
      <c r="T18" s="18">
        <f>Rajasthan!$F18/1000</f>
        <v>2747.1515625</v>
      </c>
      <c r="U18" s="106">
        <f t="shared" si="30"/>
        <v>0.09559394595765083</v>
      </c>
      <c r="V18" s="18">
        <f>'Uttar Pradesh'!$F18/1000</f>
        <v>4825.61558203125</v>
      </c>
      <c r="W18" s="106">
        <f t="shared" si="31"/>
        <v>0.04927117766802383</v>
      </c>
      <c r="X18" s="18">
        <f>Bihar!$F18/1000</f>
        <v>2732.0419040527345</v>
      </c>
      <c r="Y18" s="106">
        <f t="shared" si="32"/>
        <v>0.07348761737824804</v>
      </c>
      <c r="Z18" s="18">
        <f>Assam!$F18/1000</f>
        <v>650.0772060546875</v>
      </c>
      <c r="AA18" s="106">
        <f t="shared" si="33"/>
        <v>0.05128663234403232</v>
      </c>
      <c r="AB18" s="18">
        <f>'West Bengal'!$F18/1000</f>
        <v>1034.76356640625</v>
      </c>
      <c r="AC18" s="106">
        <f t="shared" si="34"/>
        <v>0.03783983354066658</v>
      </c>
      <c r="AD18" s="18">
        <f>Jharkhand!$F18/1000</f>
        <v>647.1920552062988</v>
      </c>
      <c r="AE18" s="106">
        <f t="shared" si="35"/>
        <v>0.052219867657422384</v>
      </c>
      <c r="AF18" s="18">
        <f>Odisha!$F18/1000</f>
        <v>619.3343959960938</v>
      </c>
      <c r="AG18" s="106">
        <f t="shared" si="36"/>
        <v>0.029378765834719996</v>
      </c>
      <c r="AH18" s="18">
        <f>Chhattisgarh!$F18/1000</f>
        <v>497.2657542724609</v>
      </c>
      <c r="AI18" s="106">
        <f t="shared" si="37"/>
        <v>0.03801239398461498</v>
      </c>
      <c r="AJ18" s="18">
        <f>'Madhya Pradesh'!$F18/1000</f>
        <v>2095.9939243164063</v>
      </c>
      <c r="AK18" s="106">
        <f t="shared" si="38"/>
        <v>0.054868810969054264</v>
      </c>
      <c r="AL18" s="18">
        <f>Gujarat!$F18/1000</f>
        <v>1042.5880991210938</v>
      </c>
      <c r="AM18" s="106">
        <f t="shared" si="39"/>
        <v>0.04568209418989211</v>
      </c>
      <c r="AN18" s="18">
        <f>Maharashtra!$F18/1000</f>
        <v>1066.965841796875</v>
      </c>
      <c r="AO18" s="106">
        <f t="shared" si="40"/>
        <v>0.02749362752724077</v>
      </c>
      <c r="AP18" s="18">
        <f>'Andhra Pradesh'!$F18/1000</f>
        <v>616.3156989746094</v>
      </c>
      <c r="AQ18" s="106">
        <f t="shared" si="41"/>
        <v>0.01993257349713929</v>
      </c>
      <c r="AR18" s="18">
        <f>Karnataka!$F18/1000</f>
        <v>529.336810546875</v>
      </c>
      <c r="AS18" s="106">
        <f t="shared" si="42"/>
        <v>0.018965798488628307</v>
      </c>
      <c r="AT18" s="18">
        <f>Kerala!$F18/1000</f>
        <v>163.70914721679688</v>
      </c>
      <c r="AU18" s="106">
        <f t="shared" si="43"/>
        <v>0.016095105561153806</v>
      </c>
      <c r="AV18" s="18">
        <f>'Tamil Nadu'!$F18/1000</f>
        <v>473.45601611328124</v>
      </c>
      <c r="AW18" s="106">
        <f t="shared" si="44"/>
        <v>0.01899875754767894</v>
      </c>
      <c r="AX18" s="18">
        <f>'NE cluster states'!$F18/1000</f>
        <v>397.42325244140625</v>
      </c>
      <c r="AY18" s="113">
        <f t="shared" si="45"/>
        <v>0.07617533315413919</v>
      </c>
      <c r="AZ18" s="18">
        <f>'Remaining states'!$F18/1000</f>
        <v>503.8714387207031</v>
      </c>
      <c r="BA18" s="113">
        <f t="shared" si="23"/>
        <v>0.05832044604784497</v>
      </c>
    </row>
    <row r="19" spans="1:53" ht="15">
      <c r="A19" s="250" t="s">
        <v>90</v>
      </c>
      <c r="B19" s="11"/>
      <c r="C19" s="38" t="s">
        <v>12</v>
      </c>
      <c r="D19" s="86" t="s">
        <v>206</v>
      </c>
      <c r="E19" s="11"/>
      <c r="F19" s="18">
        <f>India!$F19/1000</f>
        <v>9320.4525625</v>
      </c>
      <c r="G19" s="106">
        <f t="shared" si="24"/>
        <v>0.019169353335027697</v>
      </c>
      <c r="H19" s="18">
        <f>Rural!$F19/1000</f>
        <v>7233.5715</v>
      </c>
      <c r="I19" s="106">
        <f t="shared" si="25"/>
        <v>0.019443338663373975</v>
      </c>
      <c r="J19" s="18">
        <f>Urban!$F19/1000</f>
        <v>2086.8812470703124</v>
      </c>
      <c r="K19" s="106">
        <f t="shared" si="2"/>
        <v>0.018233373259238985</v>
      </c>
      <c r="L19" s="18">
        <f>'J &amp; K'!$F19/1000</f>
        <v>108.35657098388671</v>
      </c>
      <c r="M19" s="106">
        <f t="shared" si="26"/>
        <v>0.029791215938742788</v>
      </c>
      <c r="N19" s="18">
        <f>Punjab!$F19/1000</f>
        <v>132.35315258789063</v>
      </c>
      <c r="O19" s="106">
        <f t="shared" si="27"/>
        <v>0.013321129764258234</v>
      </c>
      <c r="P19" s="18">
        <f>Haryana!$F19/1000</f>
        <v>162.5125326538086</v>
      </c>
      <c r="Q19" s="106">
        <f t="shared" si="28"/>
        <v>0.015886851554490294</v>
      </c>
      <c r="R19" s="18">
        <f>Delhi!$F19/1000</f>
        <v>104.48499118041993</v>
      </c>
      <c r="S19" s="106">
        <f t="shared" si="29"/>
        <v>0.02389401433375679</v>
      </c>
      <c r="T19" s="18">
        <f>Rajasthan!$F19/1000</f>
        <v>528.0276520996093</v>
      </c>
      <c r="U19" s="106">
        <f t="shared" si="30"/>
        <v>0.01837403058789382</v>
      </c>
      <c r="V19" s="18">
        <f>'Uttar Pradesh'!$F19/1000</f>
        <v>2131.7550703125</v>
      </c>
      <c r="W19" s="106">
        <f t="shared" si="31"/>
        <v>0.021765944889017813</v>
      </c>
      <c r="X19" s="18">
        <f>Bihar!$F19/1000</f>
        <v>603.5039617919922</v>
      </c>
      <c r="Y19" s="106">
        <f t="shared" si="32"/>
        <v>0.016233304534838015</v>
      </c>
      <c r="Z19" s="18">
        <f>Assam!$F19/1000</f>
        <v>265.70150744628904</v>
      </c>
      <c r="AA19" s="106">
        <f t="shared" si="33"/>
        <v>0.02096202635430757</v>
      </c>
      <c r="AB19" s="18">
        <f>'West Bengal'!$F19/1000</f>
        <v>408.0993759765625</v>
      </c>
      <c r="AC19" s="106">
        <f t="shared" si="34"/>
        <v>0.014923614394962483</v>
      </c>
      <c r="AD19" s="18">
        <f>Jharkhand!$F19/1000</f>
        <v>228.91803137207032</v>
      </c>
      <c r="AE19" s="106">
        <f t="shared" si="35"/>
        <v>0.0184706675653438</v>
      </c>
      <c r="AF19" s="18">
        <f>Odisha!$F19/1000</f>
        <v>507.08714733886717</v>
      </c>
      <c r="AG19" s="106">
        <f t="shared" si="36"/>
        <v>0.024054201826631143</v>
      </c>
      <c r="AH19" s="18">
        <f>Chhattisgarh!$F19/1000</f>
        <v>183.0559533996582</v>
      </c>
      <c r="AI19" s="106">
        <f t="shared" si="37"/>
        <v>0.013993312352743469</v>
      </c>
      <c r="AJ19" s="18">
        <f>'Madhya Pradesh'!$F19/1000</f>
        <v>619.2962980957032</v>
      </c>
      <c r="AK19" s="106">
        <f t="shared" si="38"/>
        <v>0.016211903631891764</v>
      </c>
      <c r="AL19" s="18">
        <f>Gujarat!$F19/1000</f>
        <v>419.550162109375</v>
      </c>
      <c r="AM19" s="106">
        <f t="shared" si="39"/>
        <v>0.018383031648857236</v>
      </c>
      <c r="AN19" s="18">
        <f>Maharashtra!$F19/1000</f>
        <v>747.1235791015625</v>
      </c>
      <c r="AO19" s="106">
        <f t="shared" si="40"/>
        <v>0.01925191659935812</v>
      </c>
      <c r="AP19" s="18">
        <f>'Andhra Pradesh'!$F19/1000</f>
        <v>900.0723603515625</v>
      </c>
      <c r="AQ19" s="106">
        <f t="shared" si="41"/>
        <v>0.02910968924740999</v>
      </c>
      <c r="AR19" s="18">
        <f>Karnataka!$F19/1000</f>
        <v>496.13628002929687</v>
      </c>
      <c r="AS19" s="106">
        <f t="shared" si="42"/>
        <v>0.01777624476977508</v>
      </c>
      <c r="AT19" s="18">
        <f>Kerala!$F19/1000</f>
        <v>188.60061706542967</v>
      </c>
      <c r="AU19" s="106">
        <f t="shared" si="43"/>
        <v>0.01854231661561904</v>
      </c>
      <c r="AV19" s="18">
        <f>'Tamil Nadu'!$F19/1000</f>
        <v>283.3575367431641</v>
      </c>
      <c r="AW19" s="106">
        <f t="shared" si="44"/>
        <v>0.01137052008354422</v>
      </c>
      <c r="AX19" s="18">
        <f>'NE cluster states'!$F19/1000</f>
        <v>153.92606620788575</v>
      </c>
      <c r="AY19" s="113">
        <f t="shared" si="45"/>
        <v>0.029503480992774833</v>
      </c>
      <c r="AZ19" s="18">
        <f>'Remaining states'!$F19/1000</f>
        <v>148.53792961120607</v>
      </c>
      <c r="BA19" s="113">
        <f t="shared" si="23"/>
        <v>0.017192477374671642</v>
      </c>
    </row>
    <row r="20" spans="1:53" ht="15">
      <c r="A20" s="250" t="s">
        <v>91</v>
      </c>
      <c r="B20" s="11"/>
      <c r="C20" s="38" t="s">
        <v>13</v>
      </c>
      <c r="D20" s="86" t="s">
        <v>208</v>
      </c>
      <c r="E20" s="11"/>
      <c r="F20" s="18">
        <f>India!$F20/1000</f>
        <v>2132.27075</v>
      </c>
      <c r="G20" s="106">
        <f t="shared" si="24"/>
        <v>0.004385436344276712</v>
      </c>
      <c r="H20" s="18">
        <f>Rural!$F20/1000</f>
        <v>1665.28934375</v>
      </c>
      <c r="I20" s="106">
        <f t="shared" si="25"/>
        <v>0.00447618229570815</v>
      </c>
      <c r="J20" s="18">
        <f>Urban!$F20/1000</f>
        <v>466.981453125</v>
      </c>
      <c r="K20" s="106">
        <f t="shared" si="2"/>
        <v>0.004080082252846588</v>
      </c>
      <c r="L20" s="18">
        <f>'J &amp; K'!$F20/1000</f>
        <v>18.6955732421875</v>
      </c>
      <c r="M20" s="106">
        <f t="shared" si="26"/>
        <v>0.005140102298359122</v>
      </c>
      <c r="N20" s="18">
        <f>Punjab!$F20/1000</f>
        <v>40.9778662109375</v>
      </c>
      <c r="O20" s="106">
        <f t="shared" si="27"/>
        <v>0.004124355654436105</v>
      </c>
      <c r="P20" s="18">
        <f>Haryana!$F20/1000</f>
        <v>45.66209130859375</v>
      </c>
      <c r="Q20" s="106">
        <f t="shared" si="28"/>
        <v>0.004463821063157921</v>
      </c>
      <c r="R20" s="18">
        <f>Delhi!$F20/1000</f>
        <v>16.391510864257814</v>
      </c>
      <c r="S20" s="106">
        <f t="shared" si="29"/>
        <v>0.0037484713461496824</v>
      </c>
      <c r="T20" s="18">
        <f>Rajasthan!$F20/1000</f>
        <v>155.58166015625</v>
      </c>
      <c r="U20" s="106">
        <f t="shared" si="30"/>
        <v>0.0054138493907644235</v>
      </c>
      <c r="V20" s="18">
        <f>'Uttar Pradesh'!$F20/1000</f>
        <v>536.582609375</v>
      </c>
      <c r="W20" s="106">
        <f t="shared" si="31"/>
        <v>0.0054786910873159235</v>
      </c>
      <c r="X20" s="18">
        <f>Bihar!$F20/1000</f>
        <v>238.0199921875</v>
      </c>
      <c r="Y20" s="106">
        <f t="shared" si="32"/>
        <v>0.006402362309414622</v>
      </c>
      <c r="Z20" s="18">
        <f>Assam!$F20/1000</f>
        <v>90.777451171875</v>
      </c>
      <c r="AA20" s="106">
        <f t="shared" si="33"/>
        <v>0.007161718208265624</v>
      </c>
      <c r="AB20" s="18">
        <f>'West Bengal'!$F20/1000</f>
        <v>116.202109375</v>
      </c>
      <c r="AC20" s="106">
        <f t="shared" si="34"/>
        <v>0.004249346052157034</v>
      </c>
      <c r="AD20" s="18">
        <f>Jharkhand!$F20/1000</f>
        <v>46.0843017578125</v>
      </c>
      <c r="AE20" s="106">
        <f t="shared" si="35"/>
        <v>0.003718395674852012</v>
      </c>
      <c r="AF20" s="18">
        <f>Odisha!$F20/1000</f>
        <v>76.6649921875</v>
      </c>
      <c r="AG20" s="106">
        <f t="shared" si="36"/>
        <v>0.003636682974105972</v>
      </c>
      <c r="AH20" s="18">
        <f>Chhattisgarh!$F20/1000</f>
        <v>66.0002314453125</v>
      </c>
      <c r="AI20" s="106">
        <f t="shared" si="37"/>
        <v>0.005045243472367416</v>
      </c>
      <c r="AJ20" s="18">
        <f>'Madhya Pradesh'!$F20/1000</f>
        <v>235.1626171875</v>
      </c>
      <c r="AK20" s="106">
        <f t="shared" si="38"/>
        <v>0.0061560737556323126</v>
      </c>
      <c r="AL20" s="18">
        <f>Gujarat!$F20/1000</f>
        <v>70.28892578125</v>
      </c>
      <c r="AM20" s="106">
        <f t="shared" si="39"/>
        <v>0.0030797832152047763</v>
      </c>
      <c r="AN20" s="18">
        <f>Maharashtra!$F20/1000</f>
        <v>101.8847412109375</v>
      </c>
      <c r="AO20" s="106">
        <f t="shared" si="40"/>
        <v>0.002625370949875368</v>
      </c>
      <c r="AP20" s="18">
        <f>'Andhra Pradesh'!$F20/1000</f>
        <v>83.4955390625</v>
      </c>
      <c r="AQ20" s="106">
        <f t="shared" si="41"/>
        <v>0.002700370884297578</v>
      </c>
      <c r="AR20" s="18">
        <f>Karnataka!$F20/1000</f>
        <v>71.5549130859375</v>
      </c>
      <c r="AS20" s="106">
        <f t="shared" si="42"/>
        <v>0.002563766651816909</v>
      </c>
      <c r="AT20" s="18">
        <f>Kerala!$F20/1000</f>
        <v>3.4092391357421876</v>
      </c>
      <c r="AU20" s="106">
        <f t="shared" si="43"/>
        <v>0.00033518019430106284</v>
      </c>
      <c r="AV20" s="18">
        <f>'Tamil Nadu'!$F20/1000</f>
        <v>56.4514990234375</v>
      </c>
      <c r="AW20" s="106">
        <f t="shared" si="44"/>
        <v>0.002265275562350675</v>
      </c>
      <c r="AX20" s="18">
        <f>'NE cluster states'!$F20/1000</f>
        <v>33.456541015625</v>
      </c>
      <c r="AY20" s="113">
        <f t="shared" si="45"/>
        <v>0.0064127177823499444</v>
      </c>
      <c r="AZ20" s="18">
        <f>'Remaining states'!$F20/1000</f>
        <v>28.9285419921875</v>
      </c>
      <c r="BA20" s="113">
        <f t="shared" si="23"/>
        <v>0.0033483252727753154</v>
      </c>
    </row>
    <row r="21" spans="1:53" ht="15">
      <c r="A21" s="250" t="s">
        <v>92</v>
      </c>
      <c r="B21" s="11"/>
      <c r="C21" s="38" t="s">
        <v>15</v>
      </c>
      <c r="D21" s="86" t="s">
        <v>209</v>
      </c>
      <c r="E21" s="11"/>
      <c r="F21" s="18">
        <f>India!$F21/1000</f>
        <v>41562.2</v>
      </c>
      <c r="G21" s="106">
        <f t="shared" si="24"/>
        <v>0.08548088108796574</v>
      </c>
      <c r="H21" s="18">
        <f>Rural!$F21/1000</f>
        <v>34009.336</v>
      </c>
      <c r="I21" s="106">
        <f t="shared" si="25"/>
        <v>0.09141473718265956</v>
      </c>
      <c r="J21" s="18">
        <f>Urban!$F21/1000</f>
        <v>7552.86525</v>
      </c>
      <c r="K21" s="106">
        <f t="shared" si="2"/>
        <v>0.06599043978823267</v>
      </c>
      <c r="L21" s="18">
        <f>'J &amp; K'!$F21/1000</f>
        <v>557.03615625</v>
      </c>
      <c r="M21" s="106">
        <f t="shared" si="26"/>
        <v>0.15314977454388773</v>
      </c>
      <c r="N21" s="18">
        <f>Punjab!$F21/1000</f>
        <v>447.81028125</v>
      </c>
      <c r="O21" s="106">
        <f t="shared" si="27"/>
        <v>0.04507137721815031</v>
      </c>
      <c r="P21" s="18">
        <f>Haryana!$F21/1000</f>
        <v>832.3703125</v>
      </c>
      <c r="Q21" s="106">
        <f t="shared" si="28"/>
        <v>0.08137060802087184</v>
      </c>
      <c r="R21" s="18">
        <f>Delhi!$F21/1000</f>
        <v>233.7746171875</v>
      </c>
      <c r="S21" s="106">
        <f t="shared" si="29"/>
        <v>0.05346044432641337</v>
      </c>
      <c r="T21" s="18">
        <f>Rajasthan!$F21/1000</f>
        <v>2940.35425</v>
      </c>
      <c r="U21" s="106">
        <f t="shared" si="30"/>
        <v>0.10231691221836214</v>
      </c>
      <c r="V21" s="18">
        <f>'Uttar Pradesh'!$F21/1000</f>
        <v>9390.27525</v>
      </c>
      <c r="W21" s="106">
        <f t="shared" si="31"/>
        <v>0.09587790662754055</v>
      </c>
      <c r="X21" s="18">
        <f>Bihar!$F21/1000</f>
        <v>4994.91575</v>
      </c>
      <c r="Y21" s="106">
        <f t="shared" si="32"/>
        <v>0.13435535411374117</v>
      </c>
      <c r="Z21" s="18">
        <f>Assam!$F21/1000</f>
        <v>1521.614</v>
      </c>
      <c r="AA21" s="106">
        <f t="shared" si="33"/>
        <v>0.12004490706749599</v>
      </c>
      <c r="AB21" s="18">
        <f>'West Bengal'!$F21/1000</f>
        <v>1828.0368125</v>
      </c>
      <c r="AC21" s="106">
        <f t="shared" si="34"/>
        <v>0.06684870915145212</v>
      </c>
      <c r="AD21" s="18">
        <f>Jharkhand!$F21/1000</f>
        <v>1398.707875</v>
      </c>
      <c r="AE21" s="106">
        <f t="shared" si="35"/>
        <v>0.11285728793535972</v>
      </c>
      <c r="AF21" s="18">
        <f>Odisha!$F21/1000</f>
        <v>1867.9999375</v>
      </c>
      <c r="AG21" s="106">
        <f t="shared" si="36"/>
        <v>0.08861050362755925</v>
      </c>
      <c r="AH21" s="18">
        <f>Chhattisgarh!$F21/1000</f>
        <v>1123.457125</v>
      </c>
      <c r="AI21" s="106">
        <f t="shared" si="37"/>
        <v>0.08588022499720306</v>
      </c>
      <c r="AJ21" s="18">
        <f>'Madhya Pradesh'!$F21/1000</f>
        <v>4260.371625</v>
      </c>
      <c r="AK21" s="106">
        <f t="shared" si="38"/>
        <v>0.11152776858658463</v>
      </c>
      <c r="AL21" s="18">
        <f>Gujarat!$F21/1000</f>
        <v>2061.409375</v>
      </c>
      <c r="AM21" s="106">
        <f t="shared" si="39"/>
        <v>0.09032282002073679</v>
      </c>
      <c r="AN21" s="18">
        <f>Maharashtra!$F21/1000</f>
        <v>1787.5985</v>
      </c>
      <c r="AO21" s="106">
        <f t="shared" si="40"/>
        <v>0.0460629247928734</v>
      </c>
      <c r="AP21" s="18">
        <f>'Andhra Pradesh'!$F21/1000</f>
        <v>2533.583625</v>
      </c>
      <c r="AQ21" s="106">
        <f t="shared" si="41"/>
        <v>0.08193989200742653</v>
      </c>
      <c r="AR21" s="18">
        <f>Karnataka!$F21/1000</f>
        <v>1537.140125</v>
      </c>
      <c r="AS21" s="106">
        <f t="shared" si="42"/>
        <v>0.05507474499915455</v>
      </c>
      <c r="AT21" s="18">
        <f>Kerala!$F21/1000</f>
        <v>215.5011171875</v>
      </c>
      <c r="AU21" s="106">
        <f t="shared" si="43"/>
        <v>0.021187045981530303</v>
      </c>
      <c r="AV21" s="18">
        <f>'Tamil Nadu'!$F21/1000</f>
        <v>988.8725625</v>
      </c>
      <c r="AW21" s="106">
        <f t="shared" si="44"/>
        <v>0.03968129967957644</v>
      </c>
      <c r="AX21" s="18">
        <f>'NE cluster states'!$F21/1000</f>
        <v>399.327859375</v>
      </c>
      <c r="AY21" s="113">
        <f t="shared" si="45"/>
        <v>0.07654039500395025</v>
      </c>
      <c r="AZ21" s="18">
        <f>'Remaining states'!$F21/1000</f>
        <v>642.04171875</v>
      </c>
      <c r="BA21" s="113">
        <f t="shared" si="23"/>
        <v>0.07431292298268248</v>
      </c>
    </row>
    <row r="22" spans="1:53" ht="15">
      <c r="A22" s="250" t="s">
        <v>93</v>
      </c>
      <c r="B22" s="11"/>
      <c r="C22" s="37" t="s">
        <v>16</v>
      </c>
      <c r="D22" s="245" t="s">
        <v>210</v>
      </c>
      <c r="E22" s="11"/>
      <c r="F22" s="18">
        <f>India!$F22/1000</f>
        <v>29186.055515625</v>
      </c>
      <c r="G22" s="106">
        <f t="shared" si="24"/>
        <v>0.060026893209645</v>
      </c>
      <c r="H22" s="18">
        <f>Rural!$F22/1000</f>
        <v>24048.103875</v>
      </c>
      <c r="I22" s="106">
        <f t="shared" si="25"/>
        <v>0.06463963587746677</v>
      </c>
      <c r="J22" s="18">
        <f>Urban!$F22/1000</f>
        <v>5201.6216441650395</v>
      </c>
      <c r="K22" s="106">
        <f t="shared" si="2"/>
        <v>0.04544729563531415</v>
      </c>
      <c r="L22" s="18">
        <f>'J &amp; K'!$F22/1000</f>
        <v>350.22936529541016</v>
      </c>
      <c r="M22" s="106">
        <f t="shared" si="26"/>
        <v>0.09629096375849654</v>
      </c>
      <c r="N22" s="18">
        <f>Punjab!$F22/1000</f>
        <v>301.7319586181641</v>
      </c>
      <c r="O22" s="106">
        <f t="shared" si="27"/>
        <v>0.03036883138924268</v>
      </c>
      <c r="P22" s="18">
        <f>Haryana!$F22/1000</f>
        <v>516.1315985107422</v>
      </c>
      <c r="Q22" s="106">
        <f t="shared" si="28"/>
        <v>0.050455838415793576</v>
      </c>
      <c r="R22" s="18">
        <f>Delhi!$F22/1000</f>
        <v>155.15434326171874</v>
      </c>
      <c r="S22" s="106">
        <f t="shared" si="29"/>
        <v>0.0354812692230466</v>
      </c>
      <c r="T22" s="18">
        <f>Rajasthan!$F22/1000</f>
        <v>1433.6466259765625</v>
      </c>
      <c r="U22" s="106">
        <f t="shared" si="30"/>
        <v>0.049887286874428484</v>
      </c>
      <c r="V22" s="18">
        <f>'Uttar Pradesh'!$F22/1000</f>
        <v>9684.394651367187</v>
      </c>
      <c r="W22" s="106">
        <f t="shared" si="31"/>
        <v>0.09888096582983935</v>
      </c>
      <c r="X22" s="18">
        <f>Bihar!$F22/1000</f>
        <v>2383.6805546875</v>
      </c>
      <c r="Y22" s="106">
        <f t="shared" si="32"/>
        <v>0.0641172466260473</v>
      </c>
      <c r="Z22" s="18">
        <f>Assam!$F22/1000</f>
        <v>544.202845703125</v>
      </c>
      <c r="AA22" s="106">
        <f t="shared" si="33"/>
        <v>0.04293387155894892</v>
      </c>
      <c r="AB22" s="18">
        <f>'West Bengal'!$F22/1000</f>
        <v>1027.575377807617</v>
      </c>
      <c r="AC22" s="106">
        <f t="shared" si="34"/>
        <v>0.0375769716958339</v>
      </c>
      <c r="AD22" s="18">
        <f>Jharkhand!$F22/1000</f>
        <v>1354.1388203125</v>
      </c>
      <c r="AE22" s="106">
        <f t="shared" si="35"/>
        <v>0.10926115272530094</v>
      </c>
      <c r="AF22" s="18">
        <f>Odisha!$F22/1000</f>
        <v>2065.4303150634764</v>
      </c>
      <c r="AG22" s="106">
        <f t="shared" si="36"/>
        <v>0.0979758172103274</v>
      </c>
      <c r="AH22" s="18">
        <f>Chhattisgarh!$F22/1000</f>
        <v>1310.7429365234375</v>
      </c>
      <c r="AI22" s="106">
        <f t="shared" si="37"/>
        <v>0.10019687961134027</v>
      </c>
      <c r="AJ22" s="18">
        <f>'Madhya Pradesh'!$F22/1000</f>
        <v>4129.120831909179</v>
      </c>
      <c r="AK22" s="106">
        <f t="shared" si="38"/>
        <v>0.10809189271304771</v>
      </c>
      <c r="AL22" s="18">
        <f>Gujarat!$F22/1000</f>
        <v>706.1110391235352</v>
      </c>
      <c r="AM22" s="106">
        <f t="shared" si="39"/>
        <v>0.030938997888961522</v>
      </c>
      <c r="AN22" s="18">
        <f>Maharashtra!$F22/1000</f>
        <v>1363.9661811523438</v>
      </c>
      <c r="AO22" s="106">
        <f t="shared" si="40"/>
        <v>0.035146746667354636</v>
      </c>
      <c r="AP22" s="18">
        <f>'Andhra Pradesh'!$F22/1000</f>
        <v>391.44879638671875</v>
      </c>
      <c r="AQ22" s="106">
        <f t="shared" si="41"/>
        <v>0.012660040815650926</v>
      </c>
      <c r="AR22" s="18">
        <f>Karnataka!$F22/1000</f>
        <v>635.5542604980469</v>
      </c>
      <c r="AS22" s="106">
        <f t="shared" si="42"/>
        <v>0.022771501609234343</v>
      </c>
      <c r="AT22" s="18">
        <f>Kerala!$F22/1000</f>
        <v>55.45714617919922</v>
      </c>
      <c r="AU22" s="106">
        <f t="shared" si="43"/>
        <v>0.005452283131696428</v>
      </c>
      <c r="AV22" s="18">
        <f>'Tamil Nadu'!$F22/1000</f>
        <v>273.4932730102539</v>
      </c>
      <c r="AW22" s="106">
        <f t="shared" si="44"/>
        <v>0.010974688689138448</v>
      </c>
      <c r="AX22" s="18">
        <f>'NE cluster states'!$F22/1000</f>
        <v>226.78998736572265</v>
      </c>
      <c r="AY22" s="113">
        <f t="shared" si="45"/>
        <v>0.043469532136029165</v>
      </c>
      <c r="AZ22" s="18">
        <f>'Remaining states'!$F22/1000</f>
        <v>277.0316683921814</v>
      </c>
      <c r="BA22" s="113">
        <f t="shared" si="23"/>
        <v>0.032064945993032036</v>
      </c>
    </row>
    <row r="23" spans="1:53" ht="15">
      <c r="A23" s="250" t="s">
        <v>94</v>
      </c>
      <c r="B23" s="11"/>
      <c r="C23" s="37" t="s">
        <v>20</v>
      </c>
      <c r="D23" s="245" t="s">
        <v>56</v>
      </c>
      <c r="E23" s="11"/>
      <c r="F23" s="18">
        <f>India!$F23/1000</f>
        <v>12000.002453125</v>
      </c>
      <c r="G23" s="106">
        <f t="shared" si="24"/>
        <v>0.024680377428309266</v>
      </c>
      <c r="H23" s="18">
        <f>Rural!$F23/1000</f>
        <v>9761.22628125</v>
      </c>
      <c r="I23" s="106">
        <f t="shared" si="25"/>
        <v>0.026237499464292335</v>
      </c>
      <c r="J23" s="18">
        <f>Urban!$F23/1000</f>
        <v>2238.776109375</v>
      </c>
      <c r="K23" s="106">
        <f t="shared" si="2"/>
        <v>0.01956049991028832</v>
      </c>
      <c r="L23" s="18">
        <f>'J &amp; K'!$F23/1000</f>
        <v>55.559077209472655</v>
      </c>
      <c r="M23" s="106">
        <f t="shared" si="26"/>
        <v>0.0152752385155379</v>
      </c>
      <c r="N23" s="18">
        <f>Punjab!$F23/1000</f>
        <v>258.5455419921875</v>
      </c>
      <c r="O23" s="106">
        <f t="shared" si="27"/>
        <v>0.026022188723924044</v>
      </c>
      <c r="P23" s="18">
        <f>Haryana!$F23/1000</f>
        <v>304.7373208007813</v>
      </c>
      <c r="Q23" s="106">
        <f t="shared" si="28"/>
        <v>0.02979041985019264</v>
      </c>
      <c r="R23" s="18">
        <f>Delhi!$F23/1000</f>
        <v>113.81137329101563</v>
      </c>
      <c r="S23" s="106">
        <f t="shared" si="29"/>
        <v>0.02602680589850764</v>
      </c>
      <c r="T23" s="18">
        <f>Rajasthan!$F23/1000</f>
        <v>772.88751953125</v>
      </c>
      <c r="U23" s="106">
        <f t="shared" si="30"/>
        <v>0.026894536428917218</v>
      </c>
      <c r="V23" s="18">
        <f>'Uttar Pradesh'!$F23/1000</f>
        <v>3331.82871875</v>
      </c>
      <c r="W23" s="106">
        <f t="shared" si="31"/>
        <v>0.034019105328703815</v>
      </c>
      <c r="X23" s="18">
        <f>Bihar!$F23/1000</f>
        <v>745.017001953125</v>
      </c>
      <c r="Y23" s="106">
        <f t="shared" si="32"/>
        <v>0.020039782076038</v>
      </c>
      <c r="Z23" s="18">
        <f>Assam!$F23/1000</f>
        <v>202.1125767211914</v>
      </c>
      <c r="AA23" s="106">
        <f t="shared" si="33"/>
        <v>0.015945295909256602</v>
      </c>
      <c r="AB23" s="18">
        <f>'West Bengal'!$F23/1000</f>
        <v>450.70436328125</v>
      </c>
      <c r="AC23" s="106">
        <f t="shared" si="34"/>
        <v>0.016481618252027787</v>
      </c>
      <c r="AD23" s="18">
        <f>Jharkhand!$F23/1000</f>
        <v>171.05681970214843</v>
      </c>
      <c r="AE23" s="106">
        <f t="shared" si="35"/>
        <v>0.013802030502210677</v>
      </c>
      <c r="AF23" s="18">
        <f>Odisha!$F23/1000</f>
        <v>401.0325888671875</v>
      </c>
      <c r="AG23" s="106">
        <f t="shared" si="36"/>
        <v>0.019023394464425882</v>
      </c>
      <c r="AH23" s="18">
        <f>Chhattisgarh!$F23/1000</f>
        <v>420.532875</v>
      </c>
      <c r="AI23" s="106">
        <f t="shared" si="37"/>
        <v>0.032146716701556964</v>
      </c>
      <c r="AJ23" s="18">
        <f>'Madhya Pradesh'!$F23/1000</f>
        <v>1377.3580859375</v>
      </c>
      <c r="AK23" s="106">
        <f t="shared" si="38"/>
        <v>0.036056402443366345</v>
      </c>
      <c r="AL23" s="18">
        <f>Gujarat!$F23/1000</f>
        <v>414.140427734375</v>
      </c>
      <c r="AM23" s="106">
        <f t="shared" si="39"/>
        <v>0.018145998447088123</v>
      </c>
      <c r="AN23" s="18">
        <f>Maharashtra!$F23/1000</f>
        <v>709.2745390625</v>
      </c>
      <c r="AO23" s="106">
        <f t="shared" si="40"/>
        <v>0.018276620701089135</v>
      </c>
      <c r="AP23" s="18">
        <f>'Andhra Pradesh'!$F23/1000</f>
        <v>727.1599609375</v>
      </c>
      <c r="AQ23" s="106">
        <f t="shared" si="41"/>
        <v>0.023517443072889787</v>
      </c>
      <c r="AR23" s="18">
        <f>Karnataka!$F23/1000</f>
        <v>504.105283203125</v>
      </c>
      <c r="AS23" s="106">
        <f t="shared" si="42"/>
        <v>0.018061769043429727</v>
      </c>
      <c r="AT23" s="18">
        <f>Kerala!$F23/1000</f>
        <v>84.13550769042969</v>
      </c>
      <c r="AU23" s="106">
        <f t="shared" si="43"/>
        <v>0.008271803382650527</v>
      </c>
      <c r="AV23" s="18">
        <f>'Tamil Nadu'!$F23/1000</f>
        <v>660.157478515625</v>
      </c>
      <c r="AW23" s="106">
        <f t="shared" si="44"/>
        <v>0.026490680128150552</v>
      </c>
      <c r="AX23" s="18">
        <f>'NE cluster states'!$F23/1000</f>
        <v>116.56698291015626</v>
      </c>
      <c r="AY23" s="113">
        <f t="shared" si="45"/>
        <v>0.022342750967403822</v>
      </c>
      <c r="AZ23" s="18">
        <f>'Remaining states'!$F23/1000</f>
        <v>179.28239184570313</v>
      </c>
      <c r="BA23" s="113">
        <f t="shared" si="23"/>
        <v>0.02075098578223168</v>
      </c>
    </row>
    <row r="24" spans="1:53" ht="15">
      <c r="A24" s="249"/>
      <c r="B24" s="63" t="s">
        <v>211</v>
      </c>
      <c r="C24" s="63"/>
      <c r="D24" s="63"/>
      <c r="E24" s="64"/>
      <c r="F24" s="73">
        <f>India!$F24/1000</f>
        <v>226810.82004052735</v>
      </c>
      <c r="G24" s="105">
        <f t="shared" si="24"/>
        <v>0.4664812915906356</v>
      </c>
      <c r="H24" s="73">
        <f>Rural!$F24/1000</f>
        <v>164062.2737149353</v>
      </c>
      <c r="I24" s="105">
        <f t="shared" si="25"/>
        <v>0.4409880167387086</v>
      </c>
      <c r="J24" s="73">
        <f>Urban!$F24/1000</f>
        <v>62938.80951611328</v>
      </c>
      <c r="K24" s="105">
        <f t="shared" si="2"/>
        <v>0.5499051793246437</v>
      </c>
      <c r="L24" s="73">
        <f>'J &amp; K'!$F24/1000</f>
        <v>1549.9477032165528</v>
      </c>
      <c r="M24" s="105">
        <f t="shared" si="26"/>
        <v>0.426137762583399</v>
      </c>
      <c r="N24" s="73">
        <f>Punjab!$F24/1000</f>
        <v>6170.980791809082</v>
      </c>
      <c r="O24" s="105">
        <f t="shared" si="27"/>
        <v>0.6210991902580106</v>
      </c>
      <c r="P24" s="73">
        <f>Haryana!$F24/1000</f>
        <v>5307.525662963867</v>
      </c>
      <c r="Q24" s="105">
        <f t="shared" si="28"/>
        <v>0.5188515061098492</v>
      </c>
      <c r="R24" s="73">
        <f>Delhi!$F24/1000</f>
        <v>2502.963669715881</v>
      </c>
      <c r="S24" s="105">
        <f t="shared" si="29"/>
        <v>0.5723869919057919</v>
      </c>
      <c r="T24" s="73">
        <f>Rajasthan!$F24/1000</f>
        <v>12628.337772277831</v>
      </c>
      <c r="U24" s="105">
        <f t="shared" si="30"/>
        <v>0.4394343053426225</v>
      </c>
      <c r="V24" s="73">
        <f>'Uttar Pradesh'!$F24/1000</f>
        <v>35804.0740369873</v>
      </c>
      <c r="W24" s="105">
        <f t="shared" si="31"/>
        <v>0.3655717831491486</v>
      </c>
      <c r="X24" s="73">
        <f>Bihar!$F24/1000</f>
        <v>12687.430169799805</v>
      </c>
      <c r="Y24" s="105">
        <f t="shared" si="32"/>
        <v>0.34127185693909173</v>
      </c>
      <c r="Z24" s="73">
        <f>Assam!$F24/1000</f>
        <v>5968.081930335999</v>
      </c>
      <c r="AA24" s="105">
        <f t="shared" si="33"/>
        <v>0.4708407261620799</v>
      </c>
      <c r="AB24" s="73">
        <f>'West Bengal'!$F24/1000</f>
        <v>15856.51360824585</v>
      </c>
      <c r="AC24" s="105">
        <f t="shared" si="34"/>
        <v>0.579850175393374</v>
      </c>
      <c r="AD24" s="73">
        <f>Jharkhand!$F24/1000</f>
        <v>3761.9864143981936</v>
      </c>
      <c r="AE24" s="105">
        <f t="shared" si="35"/>
        <v>0.3035427136482294</v>
      </c>
      <c r="AF24" s="73">
        <f>Odisha!$F24/1000</f>
        <v>9137.8770619812</v>
      </c>
      <c r="AG24" s="105">
        <f t="shared" si="36"/>
        <v>0.43346462293384075</v>
      </c>
      <c r="AH24" s="73">
        <f>Chhattisgarh!$F24/1000</f>
        <v>5457.554979797364</v>
      </c>
      <c r="AI24" s="105">
        <f t="shared" si="37"/>
        <v>0.4171908648490734</v>
      </c>
      <c r="AJ24" s="73">
        <f>'Madhya Pradesh'!$F24/1000</f>
        <v>13747.492590881347</v>
      </c>
      <c r="AK24" s="105">
        <f t="shared" si="38"/>
        <v>0.3598810872095229</v>
      </c>
      <c r="AL24" s="73">
        <f>Gujarat!$F24/1000</f>
        <v>11506.296370544434</v>
      </c>
      <c r="AM24" s="105">
        <f t="shared" si="39"/>
        <v>0.5041604781592408</v>
      </c>
      <c r="AN24" s="73">
        <f>Maharashtra!$F24/1000</f>
        <v>22246.798571929932</v>
      </c>
      <c r="AO24" s="105">
        <f t="shared" si="40"/>
        <v>0.573256583903495</v>
      </c>
      <c r="AP24" s="73">
        <f>'Andhra Pradesh'!$F24/1000</f>
        <v>16411.37991320801</v>
      </c>
      <c r="AQ24" s="105">
        <f t="shared" si="41"/>
        <v>0.5307686253226054</v>
      </c>
      <c r="AR24" s="73">
        <f>Karnataka!$F24/1000</f>
        <v>17051.084499267577</v>
      </c>
      <c r="AS24" s="105">
        <f t="shared" si="42"/>
        <v>0.6109294237284963</v>
      </c>
      <c r="AT24" s="73">
        <f>Kerala!$F24/1000</f>
        <v>7594.1379949646</v>
      </c>
      <c r="AU24" s="105">
        <f t="shared" si="43"/>
        <v>0.7466195674030318</v>
      </c>
      <c r="AV24" s="73">
        <f>'Tamil Nadu'!$F24/1000</f>
        <v>14890.684510467529</v>
      </c>
      <c r="AW24" s="105">
        <f t="shared" si="44"/>
        <v>0.5975307000126107</v>
      </c>
      <c r="AX24" s="73">
        <f>'NE cluster states'!$F24/1000</f>
        <v>2158.603297206879</v>
      </c>
      <c r="AY24" s="112">
        <f t="shared" si="45"/>
        <v>0.41374611148752616</v>
      </c>
      <c r="AZ24" s="73">
        <f>'Remaining states'!$F24/1000</f>
        <v>4371.13230119133</v>
      </c>
      <c r="BA24" s="112">
        <f t="shared" si="23"/>
        <v>0.5059353754736783</v>
      </c>
    </row>
    <row r="25" spans="1:53" ht="15">
      <c r="A25" s="251"/>
      <c r="B25" s="100"/>
      <c r="C25" s="100"/>
      <c r="D25" s="101" t="s">
        <v>189</v>
      </c>
      <c r="E25" s="100"/>
      <c r="F25" s="107"/>
      <c r="G25" s="108"/>
      <c r="H25" s="107"/>
      <c r="I25" s="108"/>
      <c r="J25" s="107"/>
      <c r="K25" s="108"/>
      <c r="L25" s="107"/>
      <c r="M25" s="108"/>
      <c r="N25" s="107"/>
      <c r="O25" s="108"/>
      <c r="P25" s="107"/>
      <c r="Q25" s="108"/>
      <c r="R25" s="107"/>
      <c r="S25" s="108"/>
      <c r="T25" s="107"/>
      <c r="U25" s="108"/>
      <c r="V25" s="107"/>
      <c r="W25" s="108"/>
      <c r="X25" s="107"/>
      <c r="Y25" s="108"/>
      <c r="Z25" s="107"/>
      <c r="AA25" s="108"/>
      <c r="AB25" s="107"/>
      <c r="AC25" s="108"/>
      <c r="AD25" s="107"/>
      <c r="AE25" s="108"/>
      <c r="AF25" s="107"/>
      <c r="AG25" s="108"/>
      <c r="AH25" s="107"/>
      <c r="AI25" s="108"/>
      <c r="AJ25" s="107"/>
      <c r="AK25" s="108"/>
      <c r="AL25" s="107"/>
      <c r="AM25" s="108"/>
      <c r="AN25" s="107"/>
      <c r="AO25" s="108"/>
      <c r="AP25" s="107"/>
      <c r="AQ25" s="108"/>
      <c r="AR25" s="107"/>
      <c r="AS25" s="108"/>
      <c r="AT25" s="107"/>
      <c r="AU25" s="108"/>
      <c r="AV25" s="107"/>
      <c r="AW25" s="108"/>
      <c r="AX25" s="107"/>
      <c r="AY25" s="114"/>
      <c r="AZ25" s="107"/>
      <c r="BA25" s="114"/>
    </row>
    <row r="26" spans="1:53" ht="15">
      <c r="A26" s="250" t="s">
        <v>95</v>
      </c>
      <c r="B26" s="11"/>
      <c r="C26" s="38" t="s">
        <v>21</v>
      </c>
      <c r="D26" s="38"/>
      <c r="E26" s="29" t="s">
        <v>190</v>
      </c>
      <c r="F26" s="18">
        <f>India!$F26/1000</f>
        <v>4315.69662109375</v>
      </c>
      <c r="G26" s="106">
        <f t="shared" si="24"/>
        <v>0.008876083308377573</v>
      </c>
      <c r="H26" s="18">
        <f>Rural!$F26/1000</f>
        <v>3182.268291015625</v>
      </c>
      <c r="I26" s="106">
        <f t="shared" si="25"/>
        <v>0.008553716528541002</v>
      </c>
      <c r="J26" s="18">
        <f>Urban!$F26/1000</f>
        <v>1133.4282457733154</v>
      </c>
      <c r="K26" s="106">
        <f aca="true" t="shared" si="46" ref="K26:K35">J26/J$9</f>
        <v>0.00990292106786708</v>
      </c>
      <c r="L26" s="18">
        <f>'J &amp; K'!$F26/1000</f>
        <v>23.048819763183594</v>
      </c>
      <c r="M26" s="106">
        <f t="shared" si="26"/>
        <v>0.006336970249827066</v>
      </c>
      <c r="N26" s="18">
        <f>Punjab!$F26/1000</f>
        <v>87.91140252685547</v>
      </c>
      <c r="O26" s="106">
        <f t="shared" si="27"/>
        <v>0.008848139828331722</v>
      </c>
      <c r="P26" s="18">
        <f>Haryana!$F26/1000</f>
        <v>143.3832808227539</v>
      </c>
      <c r="Q26" s="106">
        <f t="shared" si="28"/>
        <v>0.014016819876159266</v>
      </c>
      <c r="R26" s="18">
        <f>Delhi!$F26/1000</f>
        <v>37.44608952331543</v>
      </c>
      <c r="S26" s="106">
        <f t="shared" si="29"/>
        <v>0.008563310287008083</v>
      </c>
      <c r="T26" s="18">
        <f>Rajasthan!$F26/1000</f>
        <v>337.7149401855469</v>
      </c>
      <c r="U26" s="106">
        <f t="shared" si="30"/>
        <v>0.01175162818894833</v>
      </c>
      <c r="V26" s="18">
        <f>'Uttar Pradesh'!$F26/1000</f>
        <v>682.1469398193359</v>
      </c>
      <c r="W26" s="106">
        <f t="shared" si="31"/>
        <v>0.006964952449318332</v>
      </c>
      <c r="X26" s="18">
        <f>Bihar!$F26/1000</f>
        <v>42.75164074707031</v>
      </c>
      <c r="Y26" s="106">
        <f t="shared" si="32"/>
        <v>0.0011499516946839549</v>
      </c>
      <c r="Z26" s="18">
        <f>Assam!$F26/1000</f>
        <v>185.45569744110108</v>
      </c>
      <c r="AA26" s="106">
        <f t="shared" si="33"/>
        <v>0.014631182392153748</v>
      </c>
      <c r="AB26" s="18">
        <f>'West Bengal'!$F26/1000</f>
        <v>269.54991748046876</v>
      </c>
      <c r="AC26" s="106">
        <f t="shared" si="34"/>
        <v>0.009857057534200929</v>
      </c>
      <c r="AD26" s="18">
        <f>Jharkhand!$F26/1000</f>
        <v>38.200870513916016</v>
      </c>
      <c r="AE26" s="106">
        <f t="shared" si="35"/>
        <v>0.0030823066917889577</v>
      </c>
      <c r="AF26" s="18">
        <f>Odisha!$F26/1000</f>
        <v>94.93179595947265</v>
      </c>
      <c r="AG26" s="106">
        <f t="shared" si="36"/>
        <v>0.004503187650795928</v>
      </c>
      <c r="AH26" s="18">
        <f>Chhattisgarh!$F26/1000</f>
        <v>79.60459924316406</v>
      </c>
      <c r="AI26" s="106">
        <f t="shared" si="37"/>
        <v>0.006085199641076743</v>
      </c>
      <c r="AJ26" s="18">
        <f>'Madhya Pradesh'!$F26/1000</f>
        <v>312.06719506835935</v>
      </c>
      <c r="AK26" s="106">
        <f t="shared" si="38"/>
        <v>0.008169277466504707</v>
      </c>
      <c r="AL26" s="18">
        <f>Gujarat!$F26/1000</f>
        <v>376.24965539550783</v>
      </c>
      <c r="AM26" s="106">
        <f t="shared" si="39"/>
        <v>0.016485774402356487</v>
      </c>
      <c r="AN26" s="18">
        <f>Maharashtra!$F26/1000</f>
        <v>541.2623869628907</v>
      </c>
      <c r="AO26" s="106">
        <f t="shared" si="40"/>
        <v>0.013947275422239822</v>
      </c>
      <c r="AP26" s="18">
        <f>'Andhra Pradesh'!$F26/1000</f>
        <v>179.7222664794922</v>
      </c>
      <c r="AQ26" s="106">
        <f t="shared" si="41"/>
        <v>0.005812487482689474</v>
      </c>
      <c r="AR26" s="18">
        <f>Karnataka!$F26/1000</f>
        <v>339.0739013671875</v>
      </c>
      <c r="AS26" s="106">
        <f t="shared" si="42"/>
        <v>0.012148800457385974</v>
      </c>
      <c r="AT26" s="18">
        <f>Kerala!$F26/1000</f>
        <v>147.60366430664064</v>
      </c>
      <c r="AU26" s="106">
        <f t="shared" si="43"/>
        <v>0.014511690999662968</v>
      </c>
      <c r="AV26" s="18">
        <f>'Tamil Nadu'!$F26/1000</f>
        <v>217.90022692871094</v>
      </c>
      <c r="AW26" s="106">
        <f t="shared" si="44"/>
        <v>0.008743860971474665</v>
      </c>
      <c r="AX26" s="18">
        <f>'NE cluster states'!$F26/1000</f>
        <v>73.27935943603515</v>
      </c>
      <c r="AY26" s="113">
        <f t="shared" si="45"/>
        <v>0.014045679471622965</v>
      </c>
      <c r="AZ26" s="18">
        <f>'Remaining states'!$F26/1000</f>
        <v>106.39128155517578</v>
      </c>
      <c r="BA26" s="113">
        <f aca="true" t="shared" si="47" ref="BA26:BA35">AZ26/AZ$9</f>
        <v>0.012314226445645072</v>
      </c>
    </row>
    <row r="27" spans="1:53" ht="15">
      <c r="A27" s="250" t="s">
        <v>96</v>
      </c>
      <c r="B27" s="11"/>
      <c r="C27" s="38" t="s">
        <v>22</v>
      </c>
      <c r="D27" s="38"/>
      <c r="E27" s="29" t="s">
        <v>192</v>
      </c>
      <c r="F27" s="18">
        <f>India!$F27/1000</f>
        <v>1202.860015625</v>
      </c>
      <c r="G27" s="106">
        <f t="shared" si="24"/>
        <v>0.002473919425851116</v>
      </c>
      <c r="H27" s="18">
        <f>Rural!$F27/1000</f>
        <v>826.7872819824219</v>
      </c>
      <c r="I27" s="106">
        <f t="shared" si="25"/>
        <v>0.0022223468899360025</v>
      </c>
      <c r="J27" s="18">
        <f>Urban!$F27/1000</f>
        <v>376.23369616699216</v>
      </c>
      <c r="K27" s="106">
        <f t="shared" si="46"/>
        <v>0.003287206411263874</v>
      </c>
      <c r="L27" s="18">
        <f>'J &amp; K'!$F27/1000</f>
        <v>27.574992080688478</v>
      </c>
      <c r="M27" s="106">
        <f t="shared" si="26"/>
        <v>0.007581381877681176</v>
      </c>
      <c r="N27" s="18">
        <f>Punjab!$F27/1000</f>
        <v>20.117060424804688</v>
      </c>
      <c r="O27" s="106">
        <f t="shared" si="27"/>
        <v>0.00202474944611758</v>
      </c>
      <c r="P27" s="18">
        <f>Haryana!$F27/1000</f>
        <v>22.118140380859376</v>
      </c>
      <c r="Q27" s="106">
        <f t="shared" si="28"/>
        <v>0.002162218551110958</v>
      </c>
      <c r="R27" s="18">
        <f>Delhi!$F27/1000</f>
        <v>13.602427185058593</v>
      </c>
      <c r="S27" s="106">
        <f t="shared" si="29"/>
        <v>0.0031106533719512807</v>
      </c>
      <c r="T27" s="18">
        <f>Rajasthan!$F27/1000</f>
        <v>75.00763439941406</v>
      </c>
      <c r="U27" s="106">
        <f t="shared" si="30"/>
        <v>0.002610076505085008</v>
      </c>
      <c r="V27" s="18">
        <f>'Uttar Pradesh'!$F27/1000</f>
        <v>283.7262387695313</v>
      </c>
      <c r="W27" s="106">
        <f t="shared" si="31"/>
        <v>0.0028969414744821663</v>
      </c>
      <c r="X27" s="18">
        <f>Bihar!$F27/1000</f>
        <v>6.854010986328125</v>
      </c>
      <c r="Y27" s="106">
        <f t="shared" si="32"/>
        <v>0.00018436208321783758</v>
      </c>
      <c r="Z27" s="18">
        <f>Assam!$F27/1000</f>
        <v>20.182471130371095</v>
      </c>
      <c r="AA27" s="106">
        <f t="shared" si="33"/>
        <v>0.001592258530243425</v>
      </c>
      <c r="AB27" s="18">
        <f>'West Bengal'!$F27/1000</f>
        <v>146.04490478515626</v>
      </c>
      <c r="AC27" s="106">
        <f t="shared" si="34"/>
        <v>0.005340654682813959</v>
      </c>
      <c r="AD27" s="18">
        <f>Jharkhand!$F27/1000</f>
        <v>2.20280859375</v>
      </c>
      <c r="AE27" s="106">
        <f t="shared" si="35"/>
        <v>0.000177737616392078</v>
      </c>
      <c r="AF27" s="18">
        <f>Odisha!$F27/1000</f>
        <v>19.108515441894532</v>
      </c>
      <c r="AG27" s="106">
        <f t="shared" si="36"/>
        <v>0.0009064321378657794</v>
      </c>
      <c r="AH27" s="18">
        <f>Chhattisgarh!$F27/1000</f>
        <v>26.05791583251953</v>
      </c>
      <c r="AI27" s="106">
        <f t="shared" si="37"/>
        <v>0.0019919404353370023</v>
      </c>
      <c r="AJ27" s="18">
        <f>'Madhya Pradesh'!$F27/1000</f>
        <v>26.73382568359375</v>
      </c>
      <c r="AK27" s="106">
        <f t="shared" si="38"/>
        <v>0.0006998365839209946</v>
      </c>
      <c r="AL27" s="18">
        <f>Gujarat!$F27/1000</f>
        <v>61.18766296386719</v>
      </c>
      <c r="AM27" s="106">
        <f t="shared" si="39"/>
        <v>0.002681001811867125</v>
      </c>
      <c r="AN27" s="18">
        <f>Maharashtra!$F27/1000</f>
        <v>63.239887573242186</v>
      </c>
      <c r="AO27" s="106">
        <f t="shared" si="40"/>
        <v>0.001629568488223739</v>
      </c>
      <c r="AP27" s="18">
        <f>'Andhra Pradesh'!$F27/1000</f>
        <v>84.93962237548828</v>
      </c>
      <c r="AQ27" s="106">
        <f t="shared" si="41"/>
        <v>0.002747074703168363</v>
      </c>
      <c r="AR27" s="18">
        <f>Karnataka!$F27/1000</f>
        <v>39.29119689941406</v>
      </c>
      <c r="AS27" s="106">
        <f t="shared" si="42"/>
        <v>0.0014077783897201964</v>
      </c>
      <c r="AT27" s="18">
        <f>Kerala!$F27/1000</f>
        <v>160.67447705078126</v>
      </c>
      <c r="AU27" s="106">
        <f t="shared" si="43"/>
        <v>0.015796751208353815</v>
      </c>
      <c r="AV27" s="18">
        <f>'Tamil Nadu'!$F27/1000</f>
        <v>49.21034436035156</v>
      </c>
      <c r="AW27" s="106">
        <f t="shared" si="44"/>
        <v>0.001974703815182722</v>
      </c>
      <c r="AX27" s="18">
        <f>'NE cluster states'!$F27/1000</f>
        <v>19.308424423217772</v>
      </c>
      <c r="AY27" s="113">
        <f t="shared" si="45"/>
        <v>0.0037009049019772226</v>
      </c>
      <c r="AZ27" s="18">
        <f>'Remaining states'!$F27/1000</f>
        <v>35.67750245285034</v>
      </c>
      <c r="BA27" s="113">
        <f t="shared" si="47"/>
        <v>0.004129481643583823</v>
      </c>
    </row>
    <row r="28" spans="1:53" ht="15">
      <c r="A28" s="250" t="s">
        <v>97</v>
      </c>
      <c r="B28" s="11"/>
      <c r="C28" s="37" t="s">
        <v>23</v>
      </c>
      <c r="D28" s="37"/>
      <c r="E28" s="29" t="s">
        <v>17</v>
      </c>
      <c r="F28" s="18">
        <f>India!$F28/1000</f>
        <v>1948.890423828125</v>
      </c>
      <c r="G28" s="106">
        <f t="shared" si="24"/>
        <v>0.004008278449473972</v>
      </c>
      <c r="H28" s="18">
        <f>Rural!$F28/1000</f>
        <v>1407.200142578125</v>
      </c>
      <c r="I28" s="106">
        <f t="shared" si="25"/>
        <v>0.003782456417178517</v>
      </c>
      <c r="J28" s="18">
        <f>Urban!$F28/1000</f>
        <v>541.6902403564453</v>
      </c>
      <c r="K28" s="106">
        <f t="shared" si="46"/>
        <v>0.004732823373237764</v>
      </c>
      <c r="L28" s="18">
        <f>'J &amp; K'!$F28/1000</f>
        <v>28.87678956604004</v>
      </c>
      <c r="M28" s="106">
        <f t="shared" si="26"/>
        <v>0.007939293997292159</v>
      </c>
      <c r="N28" s="18">
        <f>Punjab!$F28/1000</f>
        <v>27.249841613769533</v>
      </c>
      <c r="O28" s="106">
        <f t="shared" si="27"/>
        <v>0.0027426522836428435</v>
      </c>
      <c r="P28" s="18">
        <f>Haryana!$F28/1000</f>
        <v>55.63426080322266</v>
      </c>
      <c r="Q28" s="106">
        <f t="shared" si="28"/>
        <v>0.005438677425619966</v>
      </c>
      <c r="R28" s="18">
        <f>Delhi!$F28/1000</f>
        <v>19.364587425231935</v>
      </c>
      <c r="S28" s="106">
        <f t="shared" si="29"/>
        <v>0.004428365493248815</v>
      </c>
      <c r="T28" s="18">
        <f>Rajasthan!$F28/1000</f>
        <v>82.86323345947265</v>
      </c>
      <c r="U28" s="106">
        <f t="shared" si="30"/>
        <v>0.002883431540265093</v>
      </c>
      <c r="V28" s="18">
        <f>'Uttar Pradesh'!$F28/1000</f>
        <v>344.6456429443359</v>
      </c>
      <c r="W28" s="106">
        <f t="shared" si="31"/>
        <v>0.0035189493272634064</v>
      </c>
      <c r="X28" s="18">
        <f>Bihar!$F28/1000</f>
        <v>23.3872412109375</v>
      </c>
      <c r="Y28" s="106">
        <f t="shared" si="32"/>
        <v>0.0006290798948188443</v>
      </c>
      <c r="Z28" s="18">
        <f>Assam!$F28/1000</f>
        <v>44.29845166015625</v>
      </c>
      <c r="AA28" s="106">
        <f t="shared" si="33"/>
        <v>0.0034948439701379067</v>
      </c>
      <c r="AB28" s="18">
        <f>'West Bengal'!$F28/1000</f>
        <v>142.6180147705078</v>
      </c>
      <c r="AC28" s="106">
        <f t="shared" si="34"/>
        <v>0.005215338183541738</v>
      </c>
      <c r="AD28" s="18">
        <f>Jharkhand!$F28/1000</f>
        <v>40.735180480957034</v>
      </c>
      <c r="AE28" s="106">
        <f t="shared" si="35"/>
        <v>0.0032867920991995654</v>
      </c>
      <c r="AF28" s="18">
        <f>Odisha!$F28/1000</f>
        <v>45.02487808227539</v>
      </c>
      <c r="AG28" s="106">
        <f t="shared" si="36"/>
        <v>0.002135801528976163</v>
      </c>
      <c r="AH28" s="18">
        <f>Chhattisgarh!$F28/1000</f>
        <v>17.059700256347657</v>
      </c>
      <c r="AI28" s="106">
        <f t="shared" si="37"/>
        <v>0.0013040915080760021</v>
      </c>
      <c r="AJ28" s="18">
        <f>'Madhya Pradesh'!$F28/1000</f>
        <v>78.29938061523437</v>
      </c>
      <c r="AK28" s="106">
        <f t="shared" si="38"/>
        <v>0.0020497167783406147</v>
      </c>
      <c r="AL28" s="18">
        <f>Gujarat!$F28/1000</f>
        <v>79.18038244628906</v>
      </c>
      <c r="AM28" s="106">
        <f t="shared" si="39"/>
        <v>0.003469371741296787</v>
      </c>
      <c r="AN28" s="18">
        <f>Maharashtra!$F28/1000</f>
        <v>74.76774020385743</v>
      </c>
      <c r="AO28" s="106">
        <f t="shared" si="40"/>
        <v>0.0019266187535642828</v>
      </c>
      <c r="AP28" s="18">
        <f>'Andhra Pradesh'!$F28/1000</f>
        <v>251.698171875</v>
      </c>
      <c r="AQ28" s="106">
        <f t="shared" si="41"/>
        <v>0.008140296147479317</v>
      </c>
      <c r="AR28" s="18">
        <f>Karnataka!$F28/1000</f>
        <v>135.76885552978516</v>
      </c>
      <c r="AS28" s="106">
        <f t="shared" si="42"/>
        <v>0.004864511032870196</v>
      </c>
      <c r="AT28" s="18">
        <f>Kerala!$F28/1000</f>
        <v>131.70603070068358</v>
      </c>
      <c r="AU28" s="106">
        <f t="shared" si="43"/>
        <v>0.01294871119425493</v>
      </c>
      <c r="AV28" s="18">
        <f>'Tamil Nadu'!$F28/1000</f>
        <v>236.55698602294922</v>
      </c>
      <c r="AW28" s="106">
        <f t="shared" si="44"/>
        <v>0.009492516032543905</v>
      </c>
      <c r="AX28" s="18">
        <f>'NE cluster states'!$F28/1000</f>
        <v>47.35008053970337</v>
      </c>
      <c r="AY28" s="113">
        <f t="shared" si="45"/>
        <v>0.0090757350955931</v>
      </c>
      <c r="AZ28" s="18">
        <f>'Remaining states'!$F28/1000</f>
        <v>41.80504644775391</v>
      </c>
      <c r="BA28" s="113">
        <f t="shared" si="47"/>
        <v>0.004838712355028566</v>
      </c>
    </row>
    <row r="29" spans="1:53" ht="15">
      <c r="A29" s="250" t="s">
        <v>98</v>
      </c>
      <c r="B29" s="11"/>
      <c r="C29" s="37" t="s">
        <v>45</v>
      </c>
      <c r="D29" s="37"/>
      <c r="E29" s="29" t="s">
        <v>18</v>
      </c>
      <c r="F29" s="18">
        <f>India!$F29/1000</f>
        <v>1177.3218637695313</v>
      </c>
      <c r="G29" s="106">
        <f t="shared" si="24"/>
        <v>0.0024213951677039595</v>
      </c>
      <c r="H29" s="18">
        <f>Rural!$F29/1000</f>
        <v>805.809618774414</v>
      </c>
      <c r="I29" s="106">
        <f t="shared" si="25"/>
        <v>0.002165960385687099</v>
      </c>
      <c r="J29" s="18">
        <f>Urban!$F29/1000</f>
        <v>371.5122360992432</v>
      </c>
      <c r="K29" s="106">
        <f t="shared" si="46"/>
        <v>0.0032459543544615453</v>
      </c>
      <c r="L29" s="18">
        <f>'J &amp; K'!$F29/1000</f>
        <v>9.312931259155274</v>
      </c>
      <c r="M29" s="106">
        <f t="shared" si="26"/>
        <v>0.002560468125236448</v>
      </c>
      <c r="N29" s="18">
        <f>Punjab!$F29/1000</f>
        <v>23.27508187866211</v>
      </c>
      <c r="O29" s="106">
        <f t="shared" si="27"/>
        <v>0.0023425991743831016</v>
      </c>
      <c r="P29" s="18">
        <f>Haryana!$F29/1000</f>
        <v>14.350076904296875</v>
      </c>
      <c r="Q29" s="106">
        <f t="shared" si="28"/>
        <v>0.0014028305254446555</v>
      </c>
      <c r="R29" s="18">
        <f>Delhi!$F29/1000</f>
        <v>15.16645458984375</v>
      </c>
      <c r="S29" s="106">
        <f t="shared" si="29"/>
        <v>0.0034683209451225757</v>
      </c>
      <c r="T29" s="18">
        <f>Rajasthan!$F29/1000</f>
        <v>53.016458129882814</v>
      </c>
      <c r="U29" s="106">
        <f t="shared" si="30"/>
        <v>0.0018448390334612546</v>
      </c>
      <c r="V29" s="18">
        <f>'Uttar Pradesh'!$F29/1000</f>
        <v>177.04114916992188</v>
      </c>
      <c r="W29" s="106">
        <f t="shared" si="31"/>
        <v>0.001807650395481884</v>
      </c>
      <c r="X29" s="18">
        <f>Bihar!$F29/1000</f>
        <v>31.475164001464844</v>
      </c>
      <c r="Y29" s="106">
        <f t="shared" si="32"/>
        <v>0.0008466322590535961</v>
      </c>
      <c r="Z29" s="18">
        <f>Assam!$F29/1000</f>
        <v>59.32781869506836</v>
      </c>
      <c r="AA29" s="106">
        <f t="shared" si="33"/>
        <v>0.004680557935039196</v>
      </c>
      <c r="AB29" s="18">
        <f>'West Bengal'!$F29/1000</f>
        <v>291.37964367675784</v>
      </c>
      <c r="AC29" s="106">
        <f t="shared" si="34"/>
        <v>0.010655339607829337</v>
      </c>
      <c r="AD29" s="18">
        <f>Jharkhand!$F29/1000</f>
        <v>31.7654287109375</v>
      </c>
      <c r="AE29" s="106">
        <f t="shared" si="35"/>
        <v>0.002563051369407937</v>
      </c>
      <c r="AF29" s="18">
        <f>Odisha!$F29/1000</f>
        <v>62.930642761230466</v>
      </c>
      <c r="AG29" s="106">
        <f t="shared" si="36"/>
        <v>0.0029851799439252645</v>
      </c>
      <c r="AH29" s="18">
        <f>Chhattisgarh!$F29/1000</f>
        <v>2.296342468261719</v>
      </c>
      <c r="AI29" s="106">
        <f t="shared" si="37"/>
        <v>0.00017553888213130435</v>
      </c>
      <c r="AJ29" s="18">
        <f>'Madhya Pradesh'!$F29/1000</f>
        <v>26.063620849609375</v>
      </c>
      <c r="AK29" s="106">
        <f t="shared" si="38"/>
        <v>0.0006822919995022069</v>
      </c>
      <c r="AL29" s="18">
        <f>Gujarat!$F29/1000</f>
        <v>16.198944213867186</v>
      </c>
      <c r="AM29" s="106">
        <f t="shared" si="39"/>
        <v>0.0007097737792887845</v>
      </c>
      <c r="AN29" s="18">
        <f>Maharashtra!$F29/1000</f>
        <v>47.05555487060547</v>
      </c>
      <c r="AO29" s="106">
        <f t="shared" si="40"/>
        <v>0.0012125298186878245</v>
      </c>
      <c r="AP29" s="18">
        <f>'Andhra Pradesh'!$F29/1000</f>
        <v>96.44166186523438</v>
      </c>
      <c r="AQ29" s="106">
        <f t="shared" si="41"/>
        <v>0.003119067900612142</v>
      </c>
      <c r="AR29" s="18">
        <f>Karnataka!$F29/1000</f>
        <v>79.23490954589843</v>
      </c>
      <c r="AS29" s="106">
        <f t="shared" si="42"/>
        <v>0.0028389360002370853</v>
      </c>
      <c r="AT29" s="18">
        <f>Kerala!$F29/1000</f>
        <v>67.89076879882812</v>
      </c>
      <c r="AU29" s="106">
        <f t="shared" si="43"/>
        <v>0.006674697834678547</v>
      </c>
      <c r="AV29" s="18">
        <f>'Tamil Nadu'!$F29/1000</f>
        <v>28.61800036621094</v>
      </c>
      <c r="AW29" s="106">
        <f t="shared" si="44"/>
        <v>0.0011483779526564068</v>
      </c>
      <c r="AX29" s="18">
        <f>'NE cluster states'!$F29/1000</f>
        <v>22.722547912597655</v>
      </c>
      <c r="AY29" s="113">
        <f t="shared" si="45"/>
        <v>0.004355300417678026</v>
      </c>
      <c r="AZ29" s="18">
        <f>'Remaining states'!$F29/1000</f>
        <v>21.75900790977478</v>
      </c>
      <c r="BA29" s="113">
        <f t="shared" si="47"/>
        <v>0.0025184897363473274</v>
      </c>
    </row>
    <row r="30" spans="1:53" ht="15">
      <c r="A30" s="250" t="s">
        <v>99</v>
      </c>
      <c r="B30" s="11"/>
      <c r="C30" s="37" t="s">
        <v>46</v>
      </c>
      <c r="D30" s="37"/>
      <c r="E30" s="29" t="s">
        <v>58</v>
      </c>
      <c r="F30" s="18">
        <f>India!$F30/1000</f>
        <v>2207.6055244140625</v>
      </c>
      <c r="G30" s="106">
        <f t="shared" si="24"/>
        <v>0.0045403772014372375</v>
      </c>
      <c r="H30" s="18">
        <f>Rural!$F30/1000</f>
        <v>1628.1940703125</v>
      </c>
      <c r="I30" s="106">
        <f t="shared" si="25"/>
        <v>0.004376472772652247</v>
      </c>
      <c r="J30" s="18">
        <f>Urban!$F30/1000</f>
        <v>579.4114431610108</v>
      </c>
      <c r="K30" s="106">
        <f t="shared" si="46"/>
        <v>0.005062398796606318</v>
      </c>
      <c r="L30" s="18">
        <f>'J &amp; K'!$F30/1000</f>
        <v>6.1104281005859375</v>
      </c>
      <c r="M30" s="106">
        <f t="shared" si="26"/>
        <v>0.0016799819463628803</v>
      </c>
      <c r="N30" s="18">
        <f>Punjab!$F30/1000</f>
        <v>47.75088284301758</v>
      </c>
      <c r="O30" s="106">
        <f t="shared" si="27"/>
        <v>0.00480604877384634</v>
      </c>
      <c r="P30" s="18">
        <f>Haryana!$F30/1000</f>
        <v>52.26088885498047</v>
      </c>
      <c r="Q30" s="106">
        <f t="shared" si="28"/>
        <v>0.0051089043397868255</v>
      </c>
      <c r="R30" s="18">
        <f>Delhi!$F30/1000</f>
        <v>29.28384307861328</v>
      </c>
      <c r="S30" s="106">
        <f t="shared" si="29"/>
        <v>0.006696737573147185</v>
      </c>
      <c r="T30" s="18">
        <f>Rajasthan!$F30/1000</f>
        <v>183.471939453125</v>
      </c>
      <c r="U30" s="106">
        <f t="shared" si="30"/>
        <v>0.006384360769984789</v>
      </c>
      <c r="V30" s="18">
        <f>'Uttar Pradesh'!$F30/1000</f>
        <v>429.75959790039065</v>
      </c>
      <c r="W30" s="106">
        <f t="shared" si="31"/>
        <v>0.004387991779025117</v>
      </c>
      <c r="X30" s="18">
        <f>Bihar!$F30/1000</f>
        <v>38.419610107421875</v>
      </c>
      <c r="Y30" s="106">
        <f t="shared" si="32"/>
        <v>0.0010334269043265716</v>
      </c>
      <c r="Z30" s="18">
        <f>Assam!$F30/1000</f>
        <v>33.49306646728515</v>
      </c>
      <c r="AA30" s="106">
        <f t="shared" si="33"/>
        <v>0.0026423731981111585</v>
      </c>
      <c r="AB30" s="18">
        <f>'West Bengal'!$F30/1000</f>
        <v>261.034048828125</v>
      </c>
      <c r="AC30" s="106">
        <f t="shared" si="34"/>
        <v>0.00954564431603167</v>
      </c>
      <c r="AD30" s="18">
        <f>Jharkhand!$F30/1000</f>
        <v>32.9332646484375</v>
      </c>
      <c r="AE30" s="106">
        <f t="shared" si="35"/>
        <v>0.0026572803353095546</v>
      </c>
      <c r="AF30" s="18">
        <f>Odisha!$F30/1000</f>
        <v>160.2074282836914</v>
      </c>
      <c r="AG30" s="106">
        <f t="shared" si="36"/>
        <v>0.00759960459318483</v>
      </c>
      <c r="AH30" s="18">
        <f>Chhattisgarh!$F30/1000</f>
        <v>23.96343310546875</v>
      </c>
      <c r="AI30" s="106">
        <f t="shared" si="37"/>
        <v>0.0018318322800285596</v>
      </c>
      <c r="AJ30" s="18">
        <f>'Madhya Pradesh'!$F30/1000</f>
        <v>121.286658203125</v>
      </c>
      <c r="AK30" s="106">
        <f t="shared" si="38"/>
        <v>0.003175035311319423</v>
      </c>
      <c r="AL30" s="18">
        <f>Gujarat!$F30/1000</f>
        <v>133.87903076171875</v>
      </c>
      <c r="AM30" s="106">
        <f t="shared" si="39"/>
        <v>0.005866050550993252</v>
      </c>
      <c r="AN30" s="18">
        <f>Maharashtra!$F30/1000</f>
        <v>202.4253585205078</v>
      </c>
      <c r="AO30" s="106">
        <f t="shared" si="40"/>
        <v>0.00521610644991064</v>
      </c>
      <c r="AP30" s="18">
        <f>'Andhra Pradesh'!$F30/1000</f>
        <v>76.33191003417969</v>
      </c>
      <c r="AQ30" s="106">
        <f t="shared" si="41"/>
        <v>0.0024686883839965144</v>
      </c>
      <c r="AR30" s="18">
        <f>Karnataka!$F30/1000</f>
        <v>116.95325366210938</v>
      </c>
      <c r="AS30" s="106">
        <f t="shared" si="42"/>
        <v>0.004190360083315184</v>
      </c>
      <c r="AT30" s="18">
        <f>Kerala!$F30/1000</f>
        <v>101.42072235107422</v>
      </c>
      <c r="AU30" s="106">
        <f t="shared" si="43"/>
        <v>0.009971203564864245</v>
      </c>
      <c r="AV30" s="18">
        <f>'Tamil Nadu'!$F30/1000</f>
        <v>89.48722869873046</v>
      </c>
      <c r="AW30" s="106">
        <f t="shared" si="44"/>
        <v>0.003590927359246169</v>
      </c>
      <c r="AX30" s="18">
        <f>'NE cluster states'!$F30/1000</f>
        <v>24.54697145843506</v>
      </c>
      <c r="AY30" s="113">
        <f t="shared" si="45"/>
        <v>0.004704993271744008</v>
      </c>
      <c r="AZ30" s="18">
        <f>'Remaining states'!$F30/1000</f>
        <v>42.58386856079102</v>
      </c>
      <c r="BA30" s="113">
        <f t="shared" si="47"/>
        <v>0.004928856883044622</v>
      </c>
    </row>
    <row r="31" spans="1:53" ht="15">
      <c r="A31" s="250" t="s">
        <v>100</v>
      </c>
      <c r="B31" s="11"/>
      <c r="C31" s="39" t="s">
        <v>47</v>
      </c>
      <c r="D31" s="39"/>
      <c r="E31" s="29" t="s">
        <v>19</v>
      </c>
      <c r="F31" s="18">
        <f>India!$F31/1000</f>
        <v>1029.5434262695312</v>
      </c>
      <c r="G31" s="106">
        <f t="shared" si="24"/>
        <v>0.0021174595953978043</v>
      </c>
      <c r="H31" s="18">
        <f>Rural!$F31/1000</f>
        <v>722.3266827392578</v>
      </c>
      <c r="I31" s="106">
        <f t="shared" si="25"/>
        <v>0.0019415640417863953</v>
      </c>
      <c r="J31" s="18">
        <f>Urban!$F31/1000</f>
        <v>307.6418950653076</v>
      </c>
      <c r="K31" s="106">
        <f t="shared" si="46"/>
        <v>0.0026879102540118766</v>
      </c>
      <c r="L31" s="18">
        <f>'J &amp; K'!$F31/1000</f>
        <v>5.749589111328125</v>
      </c>
      <c r="M31" s="106">
        <f t="shared" si="26"/>
        <v>0.001580774005852325</v>
      </c>
      <c r="N31" s="18">
        <f>Punjab!$F31/1000</f>
        <v>27.584822631835937</v>
      </c>
      <c r="O31" s="106">
        <f t="shared" si="27"/>
        <v>0.0027763675788434064</v>
      </c>
      <c r="P31" s="18">
        <f>Haryana!$F31/1000</f>
        <v>19.22703662109375</v>
      </c>
      <c r="Q31" s="106">
        <f t="shared" si="28"/>
        <v>0.0018795908945851163</v>
      </c>
      <c r="R31" s="18">
        <f>Delhi!$F31/1000</f>
        <v>6.152959594726562</v>
      </c>
      <c r="S31" s="106">
        <f t="shared" si="29"/>
        <v>0.0014070815634903706</v>
      </c>
      <c r="T31" s="18">
        <f>Rajasthan!$F31/1000</f>
        <v>40.13171209716797</v>
      </c>
      <c r="U31" s="106">
        <f t="shared" si="30"/>
        <v>0.001396482367326494</v>
      </c>
      <c r="V31" s="18">
        <f>'Uttar Pradesh'!$F31/1000</f>
        <v>206.53163623046876</v>
      </c>
      <c r="W31" s="106">
        <f t="shared" si="31"/>
        <v>0.0021087583065403813</v>
      </c>
      <c r="X31" s="18">
        <f>Bihar!$F31/1000</f>
        <v>13.394192626953124</v>
      </c>
      <c r="Y31" s="106">
        <f t="shared" si="32"/>
        <v>0.0003602826521071848</v>
      </c>
      <c r="Z31" s="18">
        <f>Assam!$F31/1000</f>
        <v>5.134870971679687</v>
      </c>
      <c r="AA31" s="106">
        <f t="shared" si="33"/>
        <v>0.00040510609694631547</v>
      </c>
      <c r="AB31" s="18">
        <f>'West Bengal'!$F31/1000</f>
        <v>92.26709176635742</v>
      </c>
      <c r="AC31" s="106">
        <f t="shared" si="34"/>
        <v>0.003374076462554591</v>
      </c>
      <c r="AD31" s="18">
        <f>Jharkhand!$F31/1000</f>
        <v>27.671384521484374</v>
      </c>
      <c r="AE31" s="106">
        <f t="shared" si="35"/>
        <v>0.002232715970453243</v>
      </c>
      <c r="AF31" s="18">
        <f>Odisha!$F31/1000</f>
        <v>27.785850952148436</v>
      </c>
      <c r="AG31" s="106">
        <f t="shared" si="36"/>
        <v>0.001318050497306384</v>
      </c>
      <c r="AH31" s="18">
        <f>Chhattisgarh!$F31/1000</f>
        <v>16.11530908203125</v>
      </c>
      <c r="AI31" s="106">
        <f t="shared" si="37"/>
        <v>0.001231899588392671</v>
      </c>
      <c r="AJ31" s="18">
        <f>'Madhya Pradesh'!$F31/1000</f>
        <v>50.64767236328125</v>
      </c>
      <c r="AK31" s="106">
        <f t="shared" si="38"/>
        <v>0.0013258519162119313</v>
      </c>
      <c r="AL31" s="18">
        <f>Gujarat!$F31/1000</f>
        <v>50.002460632324215</v>
      </c>
      <c r="AM31" s="106">
        <f t="shared" si="39"/>
        <v>0.002190910406763526</v>
      </c>
      <c r="AN31" s="18">
        <f>Maharashtra!$F31/1000</f>
        <v>91.34996923828125</v>
      </c>
      <c r="AO31" s="106">
        <f t="shared" si="40"/>
        <v>0.0023539104350637167</v>
      </c>
      <c r="AP31" s="18">
        <f>'Andhra Pradesh'!$F31/1000</f>
        <v>73.45549291992188</v>
      </c>
      <c r="AQ31" s="106">
        <f t="shared" si="41"/>
        <v>0.0023756607430752094</v>
      </c>
      <c r="AR31" s="18">
        <f>Karnataka!$F31/1000</f>
        <v>68.64491198730468</v>
      </c>
      <c r="AS31" s="106">
        <f t="shared" si="42"/>
        <v>0.0024595031784693105</v>
      </c>
      <c r="AT31" s="18">
        <f>Kerala!$F31/1000</f>
        <v>83.5095595703125</v>
      </c>
      <c r="AU31" s="106">
        <f t="shared" si="43"/>
        <v>0.008210263137402349</v>
      </c>
      <c r="AV31" s="18">
        <f>'Tamil Nadu'!$F31/1000</f>
        <v>90.74452282714844</v>
      </c>
      <c r="AW31" s="106">
        <f t="shared" si="44"/>
        <v>0.0036413798310682153</v>
      </c>
      <c r="AX31" s="18">
        <f>'NE cluster states'!$F31/1000</f>
        <v>7.430869186401368</v>
      </c>
      <c r="AY31" s="113">
        <f t="shared" si="45"/>
        <v>0.0014242974773661648</v>
      </c>
      <c r="AZ31" s="18">
        <f>'Remaining states'!$F31/1000</f>
        <v>26.010379455566405</v>
      </c>
      <c r="BA31" s="113">
        <f t="shared" si="47"/>
        <v>0.0030105634397014844</v>
      </c>
    </row>
    <row r="32" spans="1:53" ht="15">
      <c r="A32" s="250" t="s">
        <v>101</v>
      </c>
      <c r="B32" s="11"/>
      <c r="C32" s="39" t="s">
        <v>48</v>
      </c>
      <c r="D32" s="39"/>
      <c r="E32" s="29" t="s">
        <v>194</v>
      </c>
      <c r="F32" s="18">
        <f>India!$F32/1000</f>
        <v>1251.3121635742189</v>
      </c>
      <c r="G32" s="106">
        <f t="shared" si="24"/>
        <v>0.002573570847029583</v>
      </c>
      <c r="H32" s="18">
        <f>Rural!$F32/1000</f>
        <v>1009.6253041992187</v>
      </c>
      <c r="I32" s="106">
        <f t="shared" si="25"/>
        <v>0.002713802816859885</v>
      </c>
      <c r="J32" s="18">
        <f>Urban!$F32/1000</f>
        <v>241.7219208984375</v>
      </c>
      <c r="K32" s="106">
        <f t="shared" si="46"/>
        <v>0.0021119582222844874</v>
      </c>
      <c r="L32" s="18">
        <f>'J &amp; K'!$F32/1000</f>
        <v>2.3780018310546875</v>
      </c>
      <c r="M32" s="106">
        <f t="shared" si="26"/>
        <v>0.0006538003686201072</v>
      </c>
      <c r="N32" s="18">
        <f>Punjab!$F32/1000</f>
        <v>17.178907852172852</v>
      </c>
      <c r="O32" s="106">
        <f t="shared" si="27"/>
        <v>0.0017290291635105842</v>
      </c>
      <c r="P32" s="18">
        <f>Haryana!$F32/1000</f>
        <v>11.562026977539062</v>
      </c>
      <c r="Q32" s="106">
        <f t="shared" si="28"/>
        <v>0.001130277174699304</v>
      </c>
      <c r="R32" s="18">
        <f>Delhi!$F32/1000</f>
        <v>3.9916295166015625</v>
      </c>
      <c r="S32" s="106">
        <f t="shared" si="29"/>
        <v>0.0009128206052104977</v>
      </c>
      <c r="T32" s="18">
        <f>Rajasthan!$F32/1000</f>
        <v>51.632715209960935</v>
      </c>
      <c r="U32" s="106">
        <f t="shared" si="30"/>
        <v>0.0017966882696985457</v>
      </c>
      <c r="V32" s="18">
        <f>'Uttar Pradesh'!$F32/1000</f>
        <v>159.51614453125</v>
      </c>
      <c r="W32" s="106">
        <f t="shared" si="31"/>
        <v>0.001628714132842107</v>
      </c>
      <c r="X32" s="18">
        <f>Bihar!$F32/1000</f>
        <v>121.48407043457031</v>
      </c>
      <c r="Y32" s="106">
        <f t="shared" si="32"/>
        <v>0.0032677298515826556</v>
      </c>
      <c r="Z32" s="18">
        <f>Assam!$F32/1000</f>
        <v>11.847696228027344</v>
      </c>
      <c r="AA32" s="106">
        <f t="shared" si="33"/>
        <v>0.0009347019629534594</v>
      </c>
      <c r="AB32" s="18">
        <f>'West Bengal'!$F32/1000</f>
        <v>82.13159350585937</v>
      </c>
      <c r="AC32" s="106">
        <f t="shared" si="34"/>
        <v>0.0030034356906138548</v>
      </c>
      <c r="AD32" s="18">
        <f>Jharkhand!$F32/1000</f>
        <v>8.808775390625</v>
      </c>
      <c r="AE32" s="106">
        <f t="shared" si="35"/>
        <v>0.0007107520579432474</v>
      </c>
      <c r="AF32" s="18">
        <f>Odisha!$F32/1000</f>
        <v>16.718183990478515</v>
      </c>
      <c r="AG32" s="106">
        <f t="shared" si="36"/>
        <v>0.0007930443001604755</v>
      </c>
      <c r="AH32" s="18">
        <f>Chhattisgarh!$F32/1000</f>
        <v>19.531012420654296</v>
      </c>
      <c r="AI32" s="106">
        <f t="shared" si="37"/>
        <v>0.00149300556628626</v>
      </c>
      <c r="AJ32" s="18">
        <f>'Madhya Pradesh'!$F32/1000</f>
        <v>58.23288403320313</v>
      </c>
      <c r="AK32" s="106">
        <f t="shared" si="38"/>
        <v>0.0015244171603420857</v>
      </c>
      <c r="AL32" s="18">
        <f>Gujarat!$F32/1000</f>
        <v>69.08666674804688</v>
      </c>
      <c r="AM32" s="106">
        <f t="shared" si="39"/>
        <v>0.003027104971091178</v>
      </c>
      <c r="AN32" s="18">
        <f>Maharashtra!$F32/1000</f>
        <v>209.2981025390625</v>
      </c>
      <c r="AO32" s="106">
        <f t="shared" si="40"/>
        <v>0.005393203650902561</v>
      </c>
      <c r="AP32" s="18">
        <f>'Andhra Pradesh'!$F32/1000</f>
        <v>100.05262329101562</v>
      </c>
      <c r="AQ32" s="106">
        <f t="shared" si="41"/>
        <v>0.0032358518055726495</v>
      </c>
      <c r="AR32" s="18">
        <f>Karnataka!$F32/1000</f>
        <v>124.12221533203125</v>
      </c>
      <c r="AS32" s="106">
        <f t="shared" si="42"/>
        <v>0.004447219382905493</v>
      </c>
      <c r="AT32" s="18">
        <f>Kerala!$F32/1000</f>
        <v>55.41007299804688</v>
      </c>
      <c r="AU32" s="106">
        <f t="shared" si="43"/>
        <v>0.005447655120173389</v>
      </c>
      <c r="AV32" s="18">
        <f>'Tamil Nadu'!$F32/1000</f>
        <v>63.60534906005859</v>
      </c>
      <c r="AW32" s="106">
        <f t="shared" si="44"/>
        <v>0.002552343965227826</v>
      </c>
      <c r="AX32" s="18">
        <f>'NE cluster states'!$F32/1000</f>
        <v>22.31855051422119</v>
      </c>
      <c r="AY32" s="113">
        <f t="shared" si="45"/>
        <v>0.0042778649978185155</v>
      </c>
      <c r="AZ32" s="18">
        <f>'Remaining states'!$F32/1000</f>
        <v>42.404277587890626</v>
      </c>
      <c r="BA32" s="113">
        <f t="shared" si="47"/>
        <v>0.0049080701806423</v>
      </c>
    </row>
    <row r="33" spans="1:53" ht="15">
      <c r="A33" s="250" t="s">
        <v>102</v>
      </c>
      <c r="B33" s="11"/>
      <c r="C33" s="37" t="s">
        <v>49</v>
      </c>
      <c r="D33" s="37"/>
      <c r="E33" s="29" t="s">
        <v>212</v>
      </c>
      <c r="F33" s="18">
        <f>India!$F33/1000</f>
        <v>1743.307830078125</v>
      </c>
      <c r="G33" s="106">
        <f t="shared" si="24"/>
        <v>0.003585457202040022</v>
      </c>
      <c r="H33" s="18">
        <f>Rural!$F33/1000</f>
        <v>1282.8506309814454</v>
      </c>
      <c r="I33" s="106">
        <f t="shared" si="25"/>
        <v>0.003448213551590005</v>
      </c>
      <c r="J33" s="18">
        <f>Urban!$F33/1000</f>
        <v>460.4572462158203</v>
      </c>
      <c r="K33" s="106">
        <f t="shared" si="46"/>
        <v>0.004023079344816925</v>
      </c>
      <c r="L33" s="18">
        <f>'J &amp; K'!$F33/1000</f>
        <v>30.80722204589844</v>
      </c>
      <c r="M33" s="106">
        <f t="shared" si="26"/>
        <v>0.008470041051581799</v>
      </c>
      <c r="N33" s="18">
        <f>Punjab!$F33/1000</f>
        <v>31.591233093261717</v>
      </c>
      <c r="O33" s="106">
        <f t="shared" si="27"/>
        <v>0.003179606282281873</v>
      </c>
      <c r="P33" s="18">
        <f>Haryana!$F33/1000</f>
        <v>35.37366549682617</v>
      </c>
      <c r="Q33" s="106">
        <f t="shared" si="28"/>
        <v>0.003458048210247385</v>
      </c>
      <c r="R33" s="18">
        <f>Delhi!$F33/1000</f>
        <v>10.979093078613282</v>
      </c>
      <c r="S33" s="106">
        <f t="shared" si="29"/>
        <v>0.002510739623254102</v>
      </c>
      <c r="T33" s="18">
        <f>Rajasthan!$F33/1000</f>
        <v>83.99033917236328</v>
      </c>
      <c r="U33" s="106">
        <f t="shared" si="30"/>
        <v>0.002922651976471596</v>
      </c>
      <c r="V33" s="18">
        <f>'Uttar Pradesh'!$F33/1000</f>
        <v>324.5534429931641</v>
      </c>
      <c r="W33" s="106">
        <f t="shared" si="31"/>
        <v>0.0033138011266438</v>
      </c>
      <c r="X33" s="18">
        <f>Bihar!$F33/1000</f>
        <v>31.6357734375</v>
      </c>
      <c r="Y33" s="106">
        <f t="shared" si="32"/>
        <v>0.0008509523995189306</v>
      </c>
      <c r="Z33" s="18">
        <f>Assam!$F33/1000</f>
        <v>39.40865364074707</v>
      </c>
      <c r="AA33" s="106">
        <f t="shared" si="33"/>
        <v>0.003109072448044392</v>
      </c>
      <c r="AB33" s="18">
        <f>'West Bengal'!$F33/1000</f>
        <v>159.29367504882813</v>
      </c>
      <c r="AC33" s="106">
        <f t="shared" si="34"/>
        <v>0.005825143388902644</v>
      </c>
      <c r="AD33" s="18">
        <f>Jharkhand!$F33/1000</f>
        <v>18.113929565429686</v>
      </c>
      <c r="AE33" s="106">
        <f t="shared" si="35"/>
        <v>0.0014615553405721144</v>
      </c>
      <c r="AF33" s="18">
        <f>Odisha!$F33/1000</f>
        <v>64.27859323120117</v>
      </c>
      <c r="AG33" s="106">
        <f t="shared" si="36"/>
        <v>0.003049121364699059</v>
      </c>
      <c r="AH33" s="18">
        <f>Chhattisgarh!$F33/1000</f>
        <v>37.340960205078126</v>
      </c>
      <c r="AI33" s="106">
        <f t="shared" si="37"/>
        <v>0.0028544481072419344</v>
      </c>
      <c r="AJ33" s="18">
        <f>'Madhya Pradesh'!$F33/1000</f>
        <v>100.37050964355468</v>
      </c>
      <c r="AK33" s="106">
        <f t="shared" si="38"/>
        <v>0.0026274935516790573</v>
      </c>
      <c r="AL33" s="18">
        <f>Gujarat!$F33/1000</f>
        <v>104.44115557861328</v>
      </c>
      <c r="AM33" s="106">
        <f t="shared" si="39"/>
        <v>0.004576199086163977</v>
      </c>
      <c r="AN33" s="18">
        <f>Maharashtra!$F33/1000</f>
        <v>154.2799556274414</v>
      </c>
      <c r="AO33" s="106">
        <f t="shared" si="40"/>
        <v>0.003975493374555124</v>
      </c>
      <c r="AP33" s="18">
        <f>'Andhra Pradesh'!$F33/1000</f>
        <v>126.96010986328125</v>
      </c>
      <c r="AQ33" s="106">
        <f t="shared" si="41"/>
        <v>0.004106080252807236</v>
      </c>
      <c r="AR33" s="18">
        <f>Karnataka!$F33/1000</f>
        <v>160.92804541015624</v>
      </c>
      <c r="AS33" s="106">
        <f t="shared" si="42"/>
        <v>0.005765948673141767</v>
      </c>
      <c r="AT33" s="18">
        <f>Kerala!$F33/1000</f>
        <v>85.43762231445312</v>
      </c>
      <c r="AU33" s="106">
        <f t="shared" si="43"/>
        <v>0.008399821106050096</v>
      </c>
      <c r="AV33" s="18">
        <f>'Tamil Nadu'!$F33/1000</f>
        <v>89.68460260009766</v>
      </c>
      <c r="AW33" s="106">
        <f t="shared" si="44"/>
        <v>0.0035988475435308645</v>
      </c>
      <c r="AX33" s="18">
        <f>'NE cluster states'!$F33/1000</f>
        <v>24.648013916015625</v>
      </c>
      <c r="AY33" s="113">
        <f t="shared" si="45"/>
        <v>0.004724360389348802</v>
      </c>
      <c r="AZ33" s="18">
        <f>'Remaining states'!$F33/1000</f>
        <v>29.191946979522704</v>
      </c>
      <c r="BA33" s="113">
        <f t="shared" si="47"/>
        <v>0.003378813002724087</v>
      </c>
    </row>
    <row r="34" spans="1:53" ht="15">
      <c r="A34" s="250" t="s">
        <v>103</v>
      </c>
      <c r="B34" s="11"/>
      <c r="C34" s="38" t="s">
        <v>50</v>
      </c>
      <c r="D34" s="86" t="s">
        <v>59</v>
      </c>
      <c r="E34" s="11"/>
      <c r="F34" s="18">
        <f>India!$F34/1000</f>
        <v>4464.825283203125</v>
      </c>
      <c r="G34" s="106">
        <f t="shared" si="24"/>
        <v>0.009182795884530397</v>
      </c>
      <c r="H34" s="18">
        <f>Rural!$F34/1000</f>
        <v>2947.53462109375</v>
      </c>
      <c r="I34" s="106">
        <f t="shared" si="25"/>
        <v>0.0079227686986913</v>
      </c>
      <c r="J34" s="18">
        <f>Urban!$F34/1000</f>
        <v>1517.2907470703126</v>
      </c>
      <c r="K34" s="106">
        <f t="shared" si="46"/>
        <v>0.013256781416269282</v>
      </c>
      <c r="L34" s="18">
        <f>'J &amp; K'!$F34/1000</f>
        <v>50.206181030273434</v>
      </c>
      <c r="M34" s="106">
        <f t="shared" si="26"/>
        <v>0.013803530020850401</v>
      </c>
      <c r="N34" s="18">
        <f>Punjab!$F34/1000</f>
        <v>195.41632434082032</v>
      </c>
      <c r="O34" s="106">
        <f t="shared" si="27"/>
        <v>0.01966833553790704</v>
      </c>
      <c r="P34" s="18">
        <f>Haryana!$F34/1000</f>
        <v>124.69826538085937</v>
      </c>
      <c r="Q34" s="106">
        <f t="shared" si="28"/>
        <v>0.012190215725874488</v>
      </c>
      <c r="R34" s="18">
        <f>Delhi!$F34/1000</f>
        <v>77.99573532104492</v>
      </c>
      <c r="S34" s="106">
        <f t="shared" si="29"/>
        <v>0.017836353304704927</v>
      </c>
      <c r="T34" s="18">
        <f>Rajasthan!$F34/1000</f>
        <v>291.89391149902343</v>
      </c>
      <c r="U34" s="106">
        <f t="shared" si="30"/>
        <v>0.010157171952978097</v>
      </c>
      <c r="V34" s="18">
        <f>'Uttar Pradesh'!$F34/1000</f>
        <v>848.2309138183593</v>
      </c>
      <c r="W34" s="106">
        <f t="shared" si="31"/>
        <v>0.00866072635662837</v>
      </c>
      <c r="X34" s="18">
        <f>Bihar!$F34/1000</f>
        <v>87.41907763671875</v>
      </c>
      <c r="Y34" s="106">
        <f t="shared" si="32"/>
        <v>0.002351435283403525</v>
      </c>
      <c r="Z34" s="18">
        <f>Assam!$F34/1000</f>
        <v>86.09208464050293</v>
      </c>
      <c r="AA34" s="106">
        <f t="shared" si="33"/>
        <v>0.006792074928277587</v>
      </c>
      <c r="AB34" s="18">
        <f>'West Bengal'!$F34/1000</f>
        <v>358.6989655761719</v>
      </c>
      <c r="AC34" s="106">
        <f t="shared" si="34"/>
        <v>0.013117111569506892</v>
      </c>
      <c r="AD34" s="18">
        <f>Jharkhand!$F34/1000</f>
        <v>33.15074536132813</v>
      </c>
      <c r="AE34" s="106">
        <f t="shared" si="35"/>
        <v>0.0026748281620386236</v>
      </c>
      <c r="AF34" s="18">
        <f>Odisha!$F34/1000</f>
        <v>141.4390639038086</v>
      </c>
      <c r="AG34" s="106">
        <f t="shared" si="36"/>
        <v>0.006709307871765931</v>
      </c>
      <c r="AH34" s="18">
        <f>Chhattisgarh!$F34/1000</f>
        <v>54.04374786376953</v>
      </c>
      <c r="AI34" s="106">
        <f t="shared" si="37"/>
        <v>0.004131256211698012</v>
      </c>
      <c r="AJ34" s="18">
        <f>'Madhya Pradesh'!$F34/1000</f>
        <v>370.69318798828124</v>
      </c>
      <c r="AK34" s="106">
        <f t="shared" si="38"/>
        <v>0.009703985409155555</v>
      </c>
      <c r="AL34" s="18">
        <f>Gujarat!$F34/1000</f>
        <v>153.4476728515625</v>
      </c>
      <c r="AM34" s="106">
        <f t="shared" si="39"/>
        <v>0.006723471187071988</v>
      </c>
      <c r="AN34" s="18">
        <f>Maharashtra!$F34/1000</f>
        <v>348.82306469726564</v>
      </c>
      <c r="AO34" s="106">
        <f t="shared" si="40"/>
        <v>0.008988489638568034</v>
      </c>
      <c r="AP34" s="18">
        <f>'Andhra Pradesh'!$F34/1000</f>
        <v>240.72750946044923</v>
      </c>
      <c r="AQ34" s="106">
        <f t="shared" si="41"/>
        <v>0.0077854884811256065</v>
      </c>
      <c r="AR34" s="18">
        <f>Karnataka!$F34/1000</f>
        <v>298.9949152832031</v>
      </c>
      <c r="AS34" s="106">
        <f t="shared" si="42"/>
        <v>0.01071279608634654</v>
      </c>
      <c r="AT34" s="18">
        <f>Kerala!$F34/1000</f>
        <v>241.35772485351563</v>
      </c>
      <c r="AU34" s="106">
        <f t="shared" si="43"/>
        <v>0.023729144800765743</v>
      </c>
      <c r="AV34" s="18">
        <f>'Tamil Nadu'!$F34/1000</f>
        <v>316.8189044494629</v>
      </c>
      <c r="AW34" s="106">
        <f t="shared" si="44"/>
        <v>0.012713251806512968</v>
      </c>
      <c r="AX34" s="18">
        <f>'NE cluster states'!$F34/1000</f>
        <v>53.444762252807614</v>
      </c>
      <c r="AY34" s="113">
        <f t="shared" si="45"/>
        <v>0.010243921423675662</v>
      </c>
      <c r="AZ34" s="18">
        <f>'Remaining states'!$F34/1000</f>
        <v>91.22891845703126</v>
      </c>
      <c r="BA34" s="113">
        <f t="shared" si="47"/>
        <v>0.010559263351748954</v>
      </c>
    </row>
    <row r="35" spans="1:53" ht="15">
      <c r="A35" s="250" t="s">
        <v>104</v>
      </c>
      <c r="B35" s="11"/>
      <c r="C35" s="38" t="s">
        <v>51</v>
      </c>
      <c r="D35" s="29" t="s">
        <v>213</v>
      </c>
      <c r="E35" s="11"/>
      <c r="F35" s="18">
        <f>India!$F35/1000</f>
        <v>11192.02246875</v>
      </c>
      <c r="G35" s="106">
        <f t="shared" si="24"/>
        <v>0.02301860685394564</v>
      </c>
      <c r="H35" s="18">
        <f>Rural!$F35/1000</f>
        <v>7695.387375</v>
      </c>
      <c r="I35" s="106">
        <f t="shared" si="25"/>
        <v>0.020684667716076004</v>
      </c>
      <c r="J35" s="18">
        <f>Urban!$F35/1000</f>
        <v>3496.6350078125</v>
      </c>
      <c r="K35" s="106">
        <f t="shared" si="46"/>
        <v>0.030550588989321274</v>
      </c>
      <c r="L35" s="18">
        <f>'J &amp; K'!$F35/1000</f>
        <v>41.855062377929684</v>
      </c>
      <c r="M35" s="106">
        <f t="shared" si="26"/>
        <v>0.011507499638539467</v>
      </c>
      <c r="N35" s="18">
        <f>Punjab!$F35/1000</f>
        <v>441.6755317382812</v>
      </c>
      <c r="O35" s="106">
        <f t="shared" si="27"/>
        <v>0.04445392464736581</v>
      </c>
      <c r="P35" s="18">
        <f>Haryana!$F35/1000</f>
        <v>263.9950511474609</v>
      </c>
      <c r="Q35" s="106">
        <f t="shared" si="28"/>
        <v>0.025807549240735392</v>
      </c>
      <c r="R35" s="18">
        <f>Delhi!$F35/1000</f>
        <v>89.29266632080078</v>
      </c>
      <c r="S35" s="106">
        <f t="shared" si="29"/>
        <v>0.020419777279632834</v>
      </c>
      <c r="T35" s="18">
        <f>Rajasthan!$F35/1000</f>
        <v>391.0353642578125</v>
      </c>
      <c r="U35" s="106">
        <f t="shared" si="30"/>
        <v>0.01360704447059121</v>
      </c>
      <c r="V35" s="18">
        <f>'Uttar Pradesh'!$F35/1000</f>
        <v>1812.76798046875</v>
      </c>
      <c r="W35" s="106">
        <f t="shared" si="31"/>
        <v>0.018508978122742253</v>
      </c>
      <c r="X35" s="18">
        <f>Bihar!$F35/1000</f>
        <v>696.3318740234375</v>
      </c>
      <c r="Y35" s="106">
        <f t="shared" si="32"/>
        <v>0.018730228936314684</v>
      </c>
      <c r="Z35" s="18">
        <f>Assam!$F35/1000</f>
        <v>373.22272912597657</v>
      </c>
      <c r="AA35" s="106">
        <f t="shared" si="33"/>
        <v>0.02944471320151174</v>
      </c>
      <c r="AB35" s="18">
        <f>'West Bengal'!$F35/1000</f>
        <v>608.0597060546875</v>
      </c>
      <c r="AC35" s="106">
        <f t="shared" si="34"/>
        <v>0.022235879583397216</v>
      </c>
      <c r="AD35" s="18">
        <f>Jharkhand!$F35/1000</f>
        <v>206.3076434326172</v>
      </c>
      <c r="AE35" s="106">
        <f t="shared" si="35"/>
        <v>0.016646307305691263</v>
      </c>
      <c r="AF35" s="18">
        <f>Odisha!$F35/1000</f>
        <v>456.2029130859375</v>
      </c>
      <c r="AG35" s="106">
        <f t="shared" si="36"/>
        <v>0.021640455694557303</v>
      </c>
      <c r="AH35" s="18">
        <f>Chhattisgarh!$F35/1000</f>
        <v>305.35569577026365</v>
      </c>
      <c r="AI35" s="106">
        <f t="shared" si="37"/>
        <v>0.023342248914864222</v>
      </c>
      <c r="AJ35" s="18">
        <f>'Madhya Pradesh'!$F35/1000</f>
        <v>426.28812548828125</v>
      </c>
      <c r="AK35" s="106">
        <f t="shared" si="38"/>
        <v>0.011159346553639198</v>
      </c>
      <c r="AL35" s="18">
        <f>Gujarat!$F35/1000</f>
        <v>476.1567451171875</v>
      </c>
      <c r="AM35" s="106">
        <f t="shared" si="39"/>
        <v>0.020863308623926075</v>
      </c>
      <c r="AN35" s="18">
        <f>Maharashtra!$F35/1000</f>
        <v>1009.5047578125</v>
      </c>
      <c r="AO35" s="106">
        <f t="shared" si="40"/>
        <v>0.026012967529993485</v>
      </c>
      <c r="AP35" s="18">
        <f>'Andhra Pradesh'!$F35/1000</f>
        <v>934.14882421875</v>
      </c>
      <c r="AQ35" s="106">
        <f t="shared" si="41"/>
        <v>0.03021177316590402</v>
      </c>
      <c r="AR35" s="18">
        <f>Karnataka!$F35/1000</f>
        <v>755.5693208007813</v>
      </c>
      <c r="AS35" s="106">
        <f t="shared" si="42"/>
        <v>0.02707156426112254</v>
      </c>
      <c r="AT35" s="18">
        <f>Kerala!$F35/1000</f>
        <v>340.9857783203125</v>
      </c>
      <c r="AU35" s="106">
        <f t="shared" si="43"/>
        <v>0.033524101678018635</v>
      </c>
      <c r="AV35" s="18">
        <f>'Tamil Nadu'!$F35/1000</f>
        <v>1245.2968515625</v>
      </c>
      <c r="AW35" s="106">
        <f t="shared" si="44"/>
        <v>0.049971047262103184</v>
      </c>
      <c r="AX35" s="18">
        <f>'NE cluster states'!$F35/1000</f>
        <v>105.40771575927734</v>
      </c>
      <c r="AY35" s="113">
        <f t="shared" si="45"/>
        <v>0.02020382002224084</v>
      </c>
      <c r="AZ35" s="18">
        <f>'Remaining states'!$F35/1000</f>
        <v>212.57622412109376</v>
      </c>
      <c r="BA35" s="113">
        <f t="shared" si="47"/>
        <v>0.024604570247889816</v>
      </c>
    </row>
    <row r="36" spans="1:53" ht="15">
      <c r="A36" s="251"/>
      <c r="B36" s="100"/>
      <c r="C36" s="101"/>
      <c r="D36" s="101" t="s">
        <v>193</v>
      </c>
      <c r="E36" s="100"/>
      <c r="F36" s="107"/>
      <c r="G36" s="108"/>
      <c r="H36" s="107"/>
      <c r="I36" s="108"/>
      <c r="J36" s="107"/>
      <c r="K36" s="108"/>
      <c r="L36" s="107"/>
      <c r="M36" s="108"/>
      <c r="N36" s="107"/>
      <c r="O36" s="108"/>
      <c r="P36" s="107"/>
      <c r="Q36" s="108"/>
      <c r="R36" s="107"/>
      <c r="S36" s="108"/>
      <c r="T36" s="107"/>
      <c r="U36" s="108"/>
      <c r="V36" s="107"/>
      <c r="W36" s="108"/>
      <c r="X36" s="107"/>
      <c r="Y36" s="108"/>
      <c r="Z36" s="107"/>
      <c r="AA36" s="108"/>
      <c r="AB36" s="107"/>
      <c r="AC36" s="108"/>
      <c r="AD36" s="107"/>
      <c r="AE36" s="108"/>
      <c r="AF36" s="107"/>
      <c r="AG36" s="108"/>
      <c r="AH36" s="107"/>
      <c r="AI36" s="108"/>
      <c r="AJ36" s="107"/>
      <c r="AK36" s="108"/>
      <c r="AL36" s="107"/>
      <c r="AM36" s="108"/>
      <c r="AN36" s="107"/>
      <c r="AO36" s="108"/>
      <c r="AP36" s="107"/>
      <c r="AQ36" s="108"/>
      <c r="AR36" s="107"/>
      <c r="AS36" s="108"/>
      <c r="AT36" s="107"/>
      <c r="AU36" s="108"/>
      <c r="AV36" s="107"/>
      <c r="AW36" s="108"/>
      <c r="AX36" s="107"/>
      <c r="AY36" s="114"/>
      <c r="AZ36" s="107"/>
      <c r="BA36" s="114"/>
    </row>
    <row r="37" spans="1:53" ht="15">
      <c r="A37" s="250" t="s">
        <v>105</v>
      </c>
      <c r="B37" s="11"/>
      <c r="C37" s="38" t="s">
        <v>52</v>
      </c>
      <c r="D37" s="38"/>
      <c r="E37" s="29" t="s">
        <v>24</v>
      </c>
      <c r="F37" s="18">
        <f>India!$F37/1000</f>
        <v>2961.8963212890626</v>
      </c>
      <c r="G37" s="106">
        <f t="shared" si="24"/>
        <v>0.0060917253474309235</v>
      </c>
      <c r="H37" s="18">
        <f>Rural!$F37/1000</f>
        <v>2257.872416503906</v>
      </c>
      <c r="I37" s="106">
        <f t="shared" si="25"/>
        <v>0.006069004509428853</v>
      </c>
      <c r="J37" s="18">
        <f>Urban!$F37/1000</f>
        <v>704.0239193115234</v>
      </c>
      <c r="K37" s="106">
        <f>J37/J$9</f>
        <v>0.006151155424996185</v>
      </c>
      <c r="L37" s="18">
        <f>'J &amp; K'!$F37/1000</f>
        <v>27.801643676757813</v>
      </c>
      <c r="M37" s="106">
        <f t="shared" si="26"/>
        <v>0.007643696756973234</v>
      </c>
      <c r="N37" s="18">
        <f>Punjab!$F37/1000</f>
        <v>35.5170263671875</v>
      </c>
      <c r="O37" s="106">
        <f t="shared" si="27"/>
        <v>0.0035747309967830232</v>
      </c>
      <c r="P37" s="18">
        <f>Haryana!$F37/1000</f>
        <v>79.66589627075196</v>
      </c>
      <c r="Q37" s="106">
        <f t="shared" si="28"/>
        <v>0.007787954857026204</v>
      </c>
      <c r="R37" s="18">
        <f>Delhi!$F37/1000</f>
        <v>31.7483515625</v>
      </c>
      <c r="S37" s="106">
        <f t="shared" si="29"/>
        <v>0.0072603304908895145</v>
      </c>
      <c r="T37" s="18">
        <f>Rajasthan!$F37/1000</f>
        <v>139.27726928710936</v>
      </c>
      <c r="U37" s="106">
        <f t="shared" si="30"/>
        <v>0.004846497708792182</v>
      </c>
      <c r="V37" s="18">
        <f>'Uttar Pradesh'!$F37/1000</f>
        <v>495.45737426757813</v>
      </c>
      <c r="W37" s="106">
        <f t="shared" si="31"/>
        <v>0.005058788438385048</v>
      </c>
      <c r="X37" s="18">
        <f>Bihar!$F37/1000</f>
        <v>189.80567041015624</v>
      </c>
      <c r="Y37" s="106">
        <f t="shared" si="32"/>
        <v>0.005105473112484948</v>
      </c>
      <c r="Z37" s="18">
        <f>Assam!$F37/1000</f>
        <v>86.66629919433593</v>
      </c>
      <c r="AA37" s="106">
        <f t="shared" si="33"/>
        <v>0.006837376517742252</v>
      </c>
      <c r="AB37" s="18">
        <f>'West Bengal'!$F37/1000</f>
        <v>45.502157348632814</v>
      </c>
      <c r="AC37" s="106">
        <f t="shared" si="34"/>
        <v>0.001663949249579111</v>
      </c>
      <c r="AD37" s="18">
        <f>Jharkhand!$F37/1000</f>
        <v>94.2183359375</v>
      </c>
      <c r="AE37" s="106">
        <f t="shared" si="35"/>
        <v>0.007602177736855087</v>
      </c>
      <c r="AF37" s="18">
        <f>Odisha!$F37/1000</f>
        <v>168.81038555908202</v>
      </c>
      <c r="AG37" s="106">
        <f t="shared" si="36"/>
        <v>0.008007694744343487</v>
      </c>
      <c r="AH37" s="18">
        <f>Chhattisgarh!$F37/1000</f>
        <v>80.31198864746094</v>
      </c>
      <c r="AI37" s="106">
        <f t="shared" si="37"/>
        <v>0.006139274478335578</v>
      </c>
      <c r="AJ37" s="18">
        <f>'Madhya Pradesh'!$F37/1000</f>
        <v>191.22733032226563</v>
      </c>
      <c r="AK37" s="106">
        <f t="shared" si="38"/>
        <v>0.005005938289153829</v>
      </c>
      <c r="AL37" s="18">
        <f>Gujarat!$F37/1000</f>
        <v>211.29106622314453</v>
      </c>
      <c r="AM37" s="106">
        <f t="shared" si="39"/>
        <v>0.009257940309145367</v>
      </c>
      <c r="AN37" s="18">
        <f>Maharashtra!$F37/1000</f>
        <v>270.1330146484375</v>
      </c>
      <c r="AO37" s="106">
        <f t="shared" si="40"/>
        <v>0.006960800614804244</v>
      </c>
      <c r="AP37" s="18">
        <f>'Andhra Pradesh'!$F37/1000</f>
        <v>338.4946319580078</v>
      </c>
      <c r="AQ37" s="106">
        <f t="shared" si="41"/>
        <v>0.010947423765312957</v>
      </c>
      <c r="AR37" s="18">
        <f>Karnataka!$F37/1000</f>
        <v>201.4011472167969</v>
      </c>
      <c r="AS37" s="106">
        <f t="shared" si="42"/>
        <v>0.00721607395780022</v>
      </c>
      <c r="AT37" s="18">
        <f>Kerala!$F37/1000</f>
        <v>79.86215795898437</v>
      </c>
      <c r="AU37" s="106">
        <f t="shared" si="43"/>
        <v>0.007851667940027663</v>
      </c>
      <c r="AV37" s="18">
        <f>'Tamil Nadu'!$F37/1000</f>
        <v>116.93494885253907</v>
      </c>
      <c r="AW37" s="106">
        <f t="shared" si="44"/>
        <v>0.004692344518794904</v>
      </c>
      <c r="AX37" s="18">
        <f>'NE cluster states'!$F37/1000</f>
        <v>20.476281799316407</v>
      </c>
      <c r="AY37" s="113">
        <f t="shared" si="45"/>
        <v>0.003924751705490432</v>
      </c>
      <c r="AZ37" s="18">
        <f>'Remaining states'!$F37/1000</f>
        <v>57.29360848236084</v>
      </c>
      <c r="BA37" s="113">
        <f aca="true" t="shared" si="48" ref="BA37:BA40">AZ37/AZ$9</f>
        <v>0.006631431245369746</v>
      </c>
    </row>
    <row r="38" spans="1:53" ht="15">
      <c r="A38" s="250" t="s">
        <v>108</v>
      </c>
      <c r="B38" s="11"/>
      <c r="C38" s="37" t="s">
        <v>60</v>
      </c>
      <c r="D38" s="37"/>
      <c r="E38" s="29" t="s">
        <v>214</v>
      </c>
      <c r="F38" s="244">
        <f>India!$F38/1000</f>
        <v>27331.0634453125</v>
      </c>
      <c r="G38" s="106">
        <f t="shared" si="24"/>
        <v>0.05621173528774716</v>
      </c>
      <c r="H38" s="18">
        <f>Rural!$F38/1000</f>
        <v>20869.3924296875</v>
      </c>
      <c r="I38" s="106">
        <f t="shared" si="25"/>
        <v>0.0560954799035673</v>
      </c>
      <c r="J38" s="18">
        <f>Urban!$F38/1000</f>
        <v>6461.671046875</v>
      </c>
      <c r="K38" s="106">
        <f>J38/J$9</f>
        <v>0.05645652345646853</v>
      </c>
      <c r="L38" s="18">
        <f>'J &amp; K'!$F38/1000</f>
        <v>98.3229249267578</v>
      </c>
      <c r="M38" s="106">
        <f t="shared" si="26"/>
        <v>0.027032596746323963</v>
      </c>
      <c r="N38" s="18">
        <f>Punjab!$F38/1000</f>
        <v>750.0091924438476</v>
      </c>
      <c r="O38" s="106">
        <f t="shared" si="27"/>
        <v>0.07548720662544402</v>
      </c>
      <c r="P38" s="18">
        <f>Haryana!$F38/1000</f>
        <v>799.7381013183593</v>
      </c>
      <c r="Q38" s="106">
        <f t="shared" si="28"/>
        <v>0.07818055808151196</v>
      </c>
      <c r="R38" s="18">
        <f>Delhi!$F38/1000</f>
        <v>340.343594329834</v>
      </c>
      <c r="S38" s="106">
        <f t="shared" si="29"/>
        <v>0.07783103227981415</v>
      </c>
      <c r="T38" s="18">
        <f>Rajasthan!$F38/1000</f>
        <v>1700.8446469726562</v>
      </c>
      <c r="U38" s="106">
        <f t="shared" si="30"/>
        <v>0.05918510412184941</v>
      </c>
      <c r="V38" s="18">
        <f>'Uttar Pradesh'!$F38/1000</f>
        <v>3661.4245205078123</v>
      </c>
      <c r="W38" s="106">
        <f t="shared" si="31"/>
        <v>0.03738439065468666</v>
      </c>
      <c r="X38" s="18">
        <f>Bihar!$F38/1000</f>
        <v>1083.9916870117188</v>
      </c>
      <c r="Y38" s="106">
        <f t="shared" si="32"/>
        <v>0.029157666366006505</v>
      </c>
      <c r="Z38" s="18">
        <f>Assam!$F38/1000</f>
        <v>726.4303846740722</v>
      </c>
      <c r="AA38" s="106">
        <f t="shared" si="33"/>
        <v>0.057310374391405676</v>
      </c>
      <c r="AB38" s="18">
        <f>'West Bengal'!$F38/1000</f>
        <v>1272.5288400878906</v>
      </c>
      <c r="AC38" s="106">
        <f t="shared" si="34"/>
        <v>0.04653457180740999</v>
      </c>
      <c r="AD38" s="18">
        <f>Jharkhand!$F38/1000</f>
        <v>219.52175659179687</v>
      </c>
      <c r="AE38" s="106">
        <f t="shared" si="35"/>
        <v>0.017712512050993043</v>
      </c>
      <c r="AF38" s="18">
        <f>Odisha!$F38/1000</f>
        <v>922.8389946594239</v>
      </c>
      <c r="AG38" s="106">
        <f t="shared" si="36"/>
        <v>0.04377581949674022</v>
      </c>
      <c r="AH38" s="18">
        <f>Chhattisgarh!$F38/1000</f>
        <v>1055.9882192382813</v>
      </c>
      <c r="AI38" s="106">
        <f t="shared" si="37"/>
        <v>0.08072271192599308</v>
      </c>
      <c r="AJ38" s="18">
        <f>'Madhya Pradesh'!$F38/1000</f>
        <v>1652.7552353515625</v>
      </c>
      <c r="AK38" s="106">
        <f t="shared" si="38"/>
        <v>0.0432657335188583</v>
      </c>
      <c r="AL38" s="18">
        <f>Gujarat!$F38/1000</f>
        <v>1624.6632353515624</v>
      </c>
      <c r="AM38" s="106">
        <f t="shared" si="39"/>
        <v>0.07118632852873635</v>
      </c>
      <c r="AN38" s="18">
        <f>Maharashtra!$F38/1000</f>
        <v>3464.0594541015626</v>
      </c>
      <c r="AO38" s="106">
        <f t="shared" si="40"/>
        <v>0.08926205191620062</v>
      </c>
      <c r="AP38" s="18">
        <f>'Andhra Pradesh'!$F38/1000</f>
        <v>1295.963135986328</v>
      </c>
      <c r="AQ38" s="106">
        <f t="shared" si="41"/>
        <v>0.04191339033000166</v>
      </c>
      <c r="AR38" s="18">
        <f>Karnataka!$F38/1000</f>
        <v>3615.76493359375</v>
      </c>
      <c r="AS38" s="106">
        <f t="shared" si="42"/>
        <v>0.12955053898847432</v>
      </c>
      <c r="AT38" s="18">
        <f>Kerala!$F38/1000</f>
        <v>519.6356870117188</v>
      </c>
      <c r="AU38" s="106">
        <f t="shared" si="43"/>
        <v>0.05108811192279042</v>
      </c>
      <c r="AV38" s="18">
        <f>'Tamil Nadu'!$F38/1000</f>
        <v>1824.704624267578</v>
      </c>
      <c r="AW38" s="106">
        <f t="shared" si="44"/>
        <v>0.07322141777219215</v>
      </c>
      <c r="AX38" s="18">
        <f>'NE cluster states'!$F38/1000</f>
        <v>257.5176182861328</v>
      </c>
      <c r="AY38" s="113">
        <f t="shared" si="45"/>
        <v>0.04935919135455909</v>
      </c>
      <c r="AZ38" s="18">
        <f>'Remaining states'!$F38/1000</f>
        <v>444.0150055541992</v>
      </c>
      <c r="BA38" s="113">
        <f t="shared" si="48"/>
        <v>0.051392381440796435</v>
      </c>
    </row>
    <row r="39" spans="1:53" ht="15">
      <c r="A39" s="250" t="s">
        <v>106</v>
      </c>
      <c r="B39" s="11"/>
      <c r="C39" s="37" t="s">
        <v>61</v>
      </c>
      <c r="D39" s="86" t="s">
        <v>191</v>
      </c>
      <c r="E39" s="29"/>
      <c r="F39" s="244">
        <f>India!$F39/1000</f>
        <v>22040.806121826172</v>
      </c>
      <c r="G39" s="106">
        <f t="shared" si="24"/>
        <v>0.04533127522563123</v>
      </c>
      <c r="H39" s="18">
        <f>Rural!$F39/1000</f>
        <v>16780.5746171875</v>
      </c>
      <c r="I39" s="106">
        <f t="shared" si="25"/>
        <v>0.04510502111550203</v>
      </c>
      <c r="J39" s="18">
        <f>Urban!$F39/1000</f>
        <v>5487.48776953125</v>
      </c>
      <c r="K39" s="106">
        <f>J39/J$9</f>
        <v>0.04794494794461151</v>
      </c>
      <c r="L39" s="18">
        <f>'J &amp; K'!$F39/1000</f>
        <v>13.0202119140625</v>
      </c>
      <c r="M39" s="106">
        <f t="shared" si="26"/>
        <v>0.0035797362465236075</v>
      </c>
      <c r="N39" s="18">
        <f>Punjab!$F39/1000</f>
        <v>366.880962890625</v>
      </c>
      <c r="O39" s="106">
        <f t="shared" si="27"/>
        <v>0.03692597281697977</v>
      </c>
      <c r="P39" s="18">
        <f>Haryana!$F39/1000</f>
        <v>395.45419921875</v>
      </c>
      <c r="Q39" s="106">
        <f t="shared" si="28"/>
        <v>0.0386586933142653</v>
      </c>
      <c r="R39" s="18">
        <f>Delhi!$F39/1000</f>
        <v>403.3320595703125</v>
      </c>
      <c r="S39" s="106">
        <f t="shared" si="29"/>
        <v>0.09223546754189392</v>
      </c>
      <c r="T39" s="18">
        <f>Rajasthan!$F39/1000</f>
        <v>1341.32211328125</v>
      </c>
      <c r="U39" s="106">
        <f t="shared" si="30"/>
        <v>0.04667462667845062</v>
      </c>
      <c r="V39" s="18">
        <f>'Uttar Pradesh'!$F39/1000</f>
        <v>3336.03850390625</v>
      </c>
      <c r="W39" s="106">
        <f t="shared" si="31"/>
        <v>0.03406208866810411</v>
      </c>
      <c r="X39" s="18">
        <f>Bihar!$F39/1000</f>
        <v>1036.06398828125</v>
      </c>
      <c r="Y39" s="106">
        <f t="shared" si="32"/>
        <v>0.027868486876885225</v>
      </c>
      <c r="Z39" s="18">
        <f>Assam!$F39/1000</f>
        <v>638.460576171875</v>
      </c>
      <c r="AA39" s="106">
        <f t="shared" si="33"/>
        <v>0.05037015993071349</v>
      </c>
      <c r="AB39" s="18">
        <f>'West Bengal'!$F39/1000</f>
        <v>1011.8538139648438</v>
      </c>
      <c r="AC39" s="106">
        <f t="shared" si="34"/>
        <v>0.03700205644164148</v>
      </c>
      <c r="AD39" s="18">
        <f>Jharkhand!$F39/1000</f>
        <v>355.175359375</v>
      </c>
      <c r="AE39" s="106">
        <f t="shared" si="35"/>
        <v>0.02865796962823938</v>
      </c>
      <c r="AF39" s="18">
        <f>Odisha!$F39/1000</f>
        <v>1323.7948991699218</v>
      </c>
      <c r="AG39" s="106">
        <f t="shared" si="36"/>
        <v>0.06279557635961687</v>
      </c>
      <c r="AH39" s="18">
        <f>Chhattisgarh!$F39/1000</f>
        <v>699.691765625</v>
      </c>
      <c r="AI39" s="106">
        <f t="shared" si="37"/>
        <v>0.05348640809106558</v>
      </c>
      <c r="AJ39" s="18">
        <f>'Madhya Pradesh'!$F39/1000</f>
        <v>1523.272041015625</v>
      </c>
      <c r="AK39" s="106">
        <f t="shared" si="38"/>
        <v>0.039876129746030095</v>
      </c>
      <c r="AL39" s="18">
        <f>Gujarat!$F39/1000</f>
        <v>1797.012501953125</v>
      </c>
      <c r="AM39" s="106">
        <f t="shared" si="39"/>
        <v>0.07873799292725443</v>
      </c>
      <c r="AN39" s="18">
        <f>Maharashtra!$F39/1000</f>
        <v>1309.4422548828124</v>
      </c>
      <c r="AO39" s="106">
        <f t="shared" si="40"/>
        <v>0.03374177149246743</v>
      </c>
      <c r="AP39" s="18">
        <f>'Andhra Pradesh'!$F39/1000</f>
        <v>1132.8907265625</v>
      </c>
      <c r="AQ39" s="106">
        <f t="shared" si="41"/>
        <v>0.03663938418087393</v>
      </c>
      <c r="AR39" s="18">
        <f>Karnataka!$F39/1000</f>
        <v>1891.479115234375</v>
      </c>
      <c r="AS39" s="106">
        <f t="shared" si="42"/>
        <v>0.06777048380202792</v>
      </c>
      <c r="AT39" s="18">
        <f>Kerala!$F39/1000</f>
        <v>1472.23312109375</v>
      </c>
      <c r="AU39" s="106">
        <f t="shared" si="43"/>
        <v>0.14474296578706758</v>
      </c>
      <c r="AV39" s="18">
        <f>'Tamil Nadu'!$F39/1000</f>
        <v>1520.2593544921874</v>
      </c>
      <c r="AW39" s="106">
        <f t="shared" si="44"/>
        <v>0.061004692944227515</v>
      </c>
      <c r="AX39" s="18">
        <f>'NE cluster states'!$F39/1000</f>
        <v>107.854513671875</v>
      </c>
      <c r="AY39" s="113">
        <f t="shared" si="45"/>
        <v>0.02067280527916276</v>
      </c>
      <c r="AZ39" s="18">
        <f>'Remaining states'!$F39/1000</f>
        <v>365.32271997070313</v>
      </c>
      <c r="BA39" s="113">
        <f t="shared" si="48"/>
        <v>0.042284166838663</v>
      </c>
    </row>
    <row r="40" spans="1:53" ht="15">
      <c r="A40" s="250" t="s">
        <v>109</v>
      </c>
      <c r="B40" s="11"/>
      <c r="C40" s="38" t="s">
        <v>62</v>
      </c>
      <c r="D40" s="86" t="s">
        <v>215</v>
      </c>
      <c r="F40" s="18">
        <f>India!$F40/1000</f>
        <v>13148.994662597655</v>
      </c>
      <c r="G40" s="106">
        <f t="shared" si="24"/>
        <v>0.027043507061219243</v>
      </c>
      <c r="H40" s="18">
        <f>Rural!$F40/1000</f>
        <v>8951.6900078125</v>
      </c>
      <c r="I40" s="106">
        <f t="shared" si="25"/>
        <v>0.024061522089252767</v>
      </c>
      <c r="J40" s="18">
        <f>Urban!$F40/1000</f>
        <v>4192.8745846099855</v>
      </c>
      <c r="K40" s="106">
        <f>J40/J$9</f>
        <v>0.03663373152530642</v>
      </c>
      <c r="L40" s="18">
        <f>'J &amp; K'!$F40/1000</f>
        <v>70.41411499023438</v>
      </c>
      <c r="M40" s="106">
        <f t="shared" si="26"/>
        <v>0.019359436033846825</v>
      </c>
      <c r="N40" s="18">
        <f>Punjab!$F40/1000</f>
        <v>947.3581564941406</v>
      </c>
      <c r="O40" s="106">
        <f t="shared" si="27"/>
        <v>0.09535005921001036</v>
      </c>
      <c r="P40" s="18">
        <f>Haryana!$F40/1000</f>
        <v>173.01377075195313</v>
      </c>
      <c r="Q40" s="106">
        <f t="shared" si="28"/>
        <v>0.01691342844723353</v>
      </c>
      <c r="R40" s="18">
        <f>Delhi!$F40/1000</f>
        <v>106.0526064453125</v>
      </c>
      <c r="S40" s="106">
        <f t="shared" si="29"/>
        <v>0.02425250239205103</v>
      </c>
      <c r="T40" s="18">
        <f>Rajasthan!$F40/1000</f>
        <v>276.76470556640623</v>
      </c>
      <c r="U40" s="106">
        <f t="shared" si="30"/>
        <v>0.009630713742937209</v>
      </c>
      <c r="V40" s="18">
        <f>'Uttar Pradesh'!$F40/1000</f>
        <v>2386.0890903320314</v>
      </c>
      <c r="W40" s="106">
        <f t="shared" si="31"/>
        <v>0.0243627818053414</v>
      </c>
      <c r="X40" s="18">
        <f>Bihar!$F40/1000</f>
        <v>353.32914208984374</v>
      </c>
      <c r="Y40" s="106">
        <f t="shared" si="32"/>
        <v>0.009503996539718477</v>
      </c>
      <c r="Z40" s="18">
        <f>Assam!$F40/1000</f>
        <v>809.2262337036133</v>
      </c>
      <c r="AA40" s="106">
        <f t="shared" si="33"/>
        <v>0.06384239894055263</v>
      </c>
      <c r="AB40" s="18">
        <f>'West Bengal'!$F40/1000</f>
        <v>786.62</v>
      </c>
      <c r="AC40" s="106">
        <f t="shared" si="34"/>
        <v>0.02876557585336661</v>
      </c>
      <c r="AD40" s="18">
        <f>Jharkhand!$F40/1000</f>
        <v>130.33001586914062</v>
      </c>
      <c r="AE40" s="106">
        <f t="shared" si="35"/>
        <v>0.01051591428808078</v>
      </c>
      <c r="AF40" s="18">
        <f>Odisha!$F40/1000</f>
        <v>1704.0875317382813</v>
      </c>
      <c r="AG40" s="106">
        <f t="shared" si="36"/>
        <v>0.08083514960651515</v>
      </c>
      <c r="AH40" s="18">
        <f>Chhattisgarh!$F40/1000</f>
        <v>82.53678430175782</v>
      </c>
      <c r="AI40" s="106">
        <f t="shared" si="37"/>
        <v>0.00630934412061393</v>
      </c>
      <c r="AJ40" s="18">
        <f>'Madhya Pradesh'!$F40/1000</f>
        <v>1062.960587890625</v>
      </c>
      <c r="AK40" s="106">
        <f t="shared" si="38"/>
        <v>0.02782612243666081</v>
      </c>
      <c r="AL40" s="18">
        <f>Gujarat!$F40/1000</f>
        <v>191.14258984375</v>
      </c>
      <c r="AM40" s="106">
        <f t="shared" si="39"/>
        <v>0.008375113623782049</v>
      </c>
      <c r="AN40" s="18">
        <f>Maharashtra!$F40/1000</f>
        <v>2481.5201962890624</v>
      </c>
      <c r="AO40" s="106">
        <f t="shared" si="40"/>
        <v>0.06394393269722452</v>
      </c>
      <c r="AP40" s="18">
        <f>'Andhra Pradesh'!$F40/1000</f>
        <v>165.924734375</v>
      </c>
      <c r="AQ40" s="106">
        <f t="shared" si="41"/>
        <v>0.005366254613383221</v>
      </c>
      <c r="AR40" s="18">
        <f>Karnataka!$F40/1000</f>
        <v>312.52431689453124</v>
      </c>
      <c r="AS40" s="106">
        <f t="shared" si="42"/>
        <v>0.011197545870452947</v>
      </c>
      <c r="AT40" s="18">
        <f>Kerala!$F40/1000</f>
        <v>595.1381879882813</v>
      </c>
      <c r="AU40" s="106">
        <f t="shared" si="43"/>
        <v>0.05851115910133078</v>
      </c>
      <c r="AV40" s="18">
        <f>'Tamil Nadu'!$F40/1000</f>
        <v>201.38670654296874</v>
      </c>
      <c r="AW40" s="106">
        <f t="shared" si="44"/>
        <v>0.008081209406408685</v>
      </c>
      <c r="AX40" s="18">
        <f>'NE cluster states'!$F40/1000</f>
        <v>107.91315002441407</v>
      </c>
      <c r="AY40" s="113">
        <f t="shared" si="45"/>
        <v>0.020684044288612178</v>
      </c>
      <c r="AZ40" s="18">
        <f>'Remaining states'!$F40/1000</f>
        <v>204.66401696777345</v>
      </c>
      <c r="BA40" s="113">
        <f t="shared" si="48"/>
        <v>0.023688774243305462</v>
      </c>
    </row>
    <row r="41" spans="1:53" ht="15">
      <c r="A41" s="251"/>
      <c r="B41" s="100"/>
      <c r="C41" s="100"/>
      <c r="D41" s="109" t="s">
        <v>25</v>
      </c>
      <c r="E41" s="100"/>
      <c r="F41" s="107"/>
      <c r="G41" s="108"/>
      <c r="H41" s="107"/>
      <c r="I41" s="108"/>
      <c r="J41" s="107"/>
      <c r="K41" s="108"/>
      <c r="L41" s="107"/>
      <c r="M41" s="108"/>
      <c r="N41" s="107"/>
      <c r="O41" s="108"/>
      <c r="P41" s="107"/>
      <c r="Q41" s="108"/>
      <c r="R41" s="107"/>
      <c r="S41" s="108"/>
      <c r="T41" s="107"/>
      <c r="U41" s="108"/>
      <c r="V41" s="107"/>
      <c r="W41" s="108"/>
      <c r="X41" s="107"/>
      <c r="Y41" s="108"/>
      <c r="Z41" s="107"/>
      <c r="AA41" s="108"/>
      <c r="AB41" s="107"/>
      <c r="AC41" s="108"/>
      <c r="AD41" s="107"/>
      <c r="AE41" s="108"/>
      <c r="AF41" s="107"/>
      <c r="AG41" s="108"/>
      <c r="AH41" s="107"/>
      <c r="AI41" s="108"/>
      <c r="AJ41" s="107"/>
      <c r="AK41" s="108"/>
      <c r="AL41" s="107"/>
      <c r="AM41" s="108"/>
      <c r="AN41" s="107"/>
      <c r="AO41" s="108"/>
      <c r="AP41" s="107"/>
      <c r="AQ41" s="108"/>
      <c r="AR41" s="107"/>
      <c r="AS41" s="108"/>
      <c r="AT41" s="107"/>
      <c r="AU41" s="108"/>
      <c r="AV41" s="107"/>
      <c r="AW41" s="108"/>
      <c r="AX41" s="107"/>
      <c r="AY41" s="114"/>
      <c r="AZ41" s="107"/>
      <c r="BA41" s="114"/>
    </row>
    <row r="42" spans="1:53" ht="15">
      <c r="A42" s="250" t="s">
        <v>107</v>
      </c>
      <c r="B42" s="11"/>
      <c r="C42" s="38" t="s">
        <v>63</v>
      </c>
      <c r="D42" s="11"/>
      <c r="E42" s="29" t="s">
        <v>216</v>
      </c>
      <c r="F42" s="18">
        <f>India!$F42/1000</f>
        <v>348.3377961425781</v>
      </c>
      <c r="G42" s="106">
        <f t="shared" si="24"/>
        <v>0.0007164255436552389</v>
      </c>
      <c r="H42" s="18">
        <f>Rural!$F42/1000</f>
        <v>225.22626266479492</v>
      </c>
      <c r="I42" s="106">
        <f t="shared" si="25"/>
        <v>0.0006053925783242247</v>
      </c>
      <c r="J42" s="18">
        <f>Urban!$F42/1000</f>
        <v>112.54877778625489</v>
      </c>
      <c r="K42" s="106">
        <f>J42/J$9</f>
        <v>0.0009833544089434183</v>
      </c>
      <c r="L42" s="18">
        <f>'J &amp; K'!$F42/1000</f>
        <v>3.4179580383300783</v>
      </c>
      <c r="M42" s="106">
        <f t="shared" si="26"/>
        <v>0.0009397226680843848</v>
      </c>
      <c r="N42" s="18">
        <f>Punjab!$F42/1000</f>
        <v>16.38885646057129</v>
      </c>
      <c r="O42" s="106">
        <f t="shared" si="27"/>
        <v>0.0016495117745993653</v>
      </c>
      <c r="P42" s="18">
        <f>Haryana!$F42/1000</f>
        <v>2.01265087890625</v>
      </c>
      <c r="Q42" s="106">
        <f t="shared" si="28"/>
        <v>0.00019675212257205975</v>
      </c>
      <c r="R42" s="18">
        <f>Delhi!$F42/1000</f>
        <v>5.855020904541016</v>
      </c>
      <c r="S42" s="106">
        <f t="shared" si="29"/>
        <v>0.0013389478415706214</v>
      </c>
      <c r="T42" s="18">
        <f>Rajasthan!$F42/1000</f>
        <v>48.614206787109374</v>
      </c>
      <c r="U42" s="106">
        <f t="shared" si="30"/>
        <v>0.0016916517893726497</v>
      </c>
      <c r="V42" s="18">
        <f>'Uttar Pradesh'!$F42/1000</f>
        <v>20.674061767578124</v>
      </c>
      <c r="W42" s="106">
        <f t="shared" si="31"/>
        <v>0.00021108920782315313</v>
      </c>
      <c r="X42" s="18">
        <f>Bihar!$F42/1000</f>
        <v>4.15482958984375</v>
      </c>
      <c r="Y42" s="106">
        <f t="shared" si="32"/>
        <v>0.00011175836165519049</v>
      </c>
      <c r="Z42" s="18">
        <f>Assam!$F42/1000</f>
        <v>0</v>
      </c>
      <c r="AA42" s="106">
        <f t="shared" si="33"/>
        <v>0</v>
      </c>
      <c r="AB42" s="18">
        <f>'West Bengal'!$F42/1000</f>
        <v>18.6608720703125</v>
      </c>
      <c r="AC42" s="106">
        <f t="shared" si="34"/>
        <v>0.0006824015802147729</v>
      </c>
      <c r="AD42" s="18">
        <f>Jharkhand!$F42/1000</f>
        <v>7.887048828125</v>
      </c>
      <c r="AE42" s="106">
        <f t="shared" si="35"/>
        <v>0.0006363808744237925</v>
      </c>
      <c r="AF42" s="18">
        <f>Odisha!$F42/1000</f>
        <v>0.2753181457519531</v>
      </c>
      <c r="AG42" s="106">
        <f t="shared" si="36"/>
        <v>1.3060000197610461E-05</v>
      </c>
      <c r="AH42" s="18">
        <f>Chhattisgarh!$F42/1000</f>
        <v>0</v>
      </c>
      <c r="AI42" s="106">
        <f t="shared" si="37"/>
        <v>0</v>
      </c>
      <c r="AJ42" s="18">
        <f>'Madhya Pradesh'!$F42/1000</f>
        <v>27.132017700195313</v>
      </c>
      <c r="AK42" s="106">
        <f t="shared" si="38"/>
        <v>0.000710260432117703</v>
      </c>
      <c r="AL42" s="18">
        <f>Gujarat!$F42/1000</f>
        <v>73.40499957275391</v>
      </c>
      <c r="AM42" s="106">
        <f t="shared" si="39"/>
        <v>0.003216317265963783</v>
      </c>
      <c r="AN42" s="18">
        <f>Maharashtra!$F42/1000</f>
        <v>40.222227966308594</v>
      </c>
      <c r="AO42" s="106">
        <f t="shared" si="40"/>
        <v>0.0010364483198066466</v>
      </c>
      <c r="AP42" s="18">
        <f>'Andhra Pradesh'!$F42/1000</f>
        <v>7.139340148925781</v>
      </c>
      <c r="AQ42" s="106">
        <f t="shared" si="41"/>
        <v>0.0002308969615349732</v>
      </c>
      <c r="AR42" s="18">
        <f>Karnataka!$F42/1000</f>
        <v>1.06871484375</v>
      </c>
      <c r="AS42" s="106">
        <f t="shared" si="42"/>
        <v>3.829136754617121E-05</v>
      </c>
      <c r="AT42" s="18">
        <f>Kerala!$F42/1000</f>
        <v>27.534682708740235</v>
      </c>
      <c r="AU42" s="106">
        <f t="shared" si="43"/>
        <v>0.002707079184788399</v>
      </c>
      <c r="AV42" s="18">
        <f>'Tamil Nadu'!$F42/1000</f>
        <v>35.95780456542969</v>
      </c>
      <c r="AW42" s="106">
        <f t="shared" si="44"/>
        <v>0.0014429082906023672</v>
      </c>
      <c r="AX42" s="18">
        <f>'NE cluster states'!$F42/1000</f>
        <v>0.7841247177124023</v>
      </c>
      <c r="AY42" s="113">
        <f t="shared" si="45"/>
        <v>0.00015029558849213027</v>
      </c>
      <c r="AZ42" s="18">
        <f>'Remaining states'!$F42/1000</f>
        <v>7.152084197998047</v>
      </c>
      <c r="BA42" s="113">
        <f aca="true" t="shared" si="49" ref="BA42:BA45">AZ42/AZ$9</f>
        <v>0.0008278158048767595</v>
      </c>
    </row>
    <row r="43" spans="1:53" ht="15">
      <c r="A43" s="250" t="s">
        <v>110</v>
      </c>
      <c r="B43" s="11"/>
      <c r="C43" s="38" t="s">
        <v>64</v>
      </c>
      <c r="D43" s="11"/>
      <c r="E43" s="29" t="s">
        <v>217</v>
      </c>
      <c r="F43" s="18">
        <f>India!$F43/1000</f>
        <v>17441.1586796875</v>
      </c>
      <c r="G43" s="106">
        <f t="shared" si="24"/>
        <v>0.03587119091710037</v>
      </c>
      <c r="H43" s="18">
        <f>Rural!$F43/1000</f>
        <v>12764.446765625</v>
      </c>
      <c r="I43" s="106">
        <f t="shared" si="25"/>
        <v>0.0343099479025894</v>
      </c>
      <c r="J43" s="18">
        <f>Urban!$F43/1000</f>
        <v>4676.711937255859</v>
      </c>
      <c r="K43" s="106">
        <f>J43/J$9</f>
        <v>0.04086108612918677</v>
      </c>
      <c r="L43" s="18">
        <f>'J &amp; K'!$F43/1000</f>
        <v>98.6923701171875</v>
      </c>
      <c r="M43" s="106">
        <f t="shared" si="26"/>
        <v>0.02713417084880509</v>
      </c>
      <c r="N43" s="18">
        <f>Punjab!$F43/1000</f>
        <v>240.6800595703125</v>
      </c>
      <c r="O43" s="106">
        <f t="shared" si="27"/>
        <v>0.024224056945500158</v>
      </c>
      <c r="P43" s="18">
        <f>Haryana!$F43/1000</f>
        <v>237.88830078125</v>
      </c>
      <c r="Q43" s="106">
        <f t="shared" si="28"/>
        <v>0.023255413347796877</v>
      </c>
      <c r="R43" s="18">
        <f>Delhi!$F43/1000</f>
        <v>109.6548046875</v>
      </c>
      <c r="S43" s="106">
        <f t="shared" si="29"/>
        <v>0.025076266412696235</v>
      </c>
      <c r="T43" s="18">
        <f>Rajasthan!$F43/1000</f>
        <v>661.8292314453125</v>
      </c>
      <c r="U43" s="106">
        <f t="shared" si="30"/>
        <v>0.023029988096616633</v>
      </c>
      <c r="V43" s="18">
        <f>'Uttar Pradesh'!$F43/1000</f>
        <v>1717.30623046875</v>
      </c>
      <c r="W43" s="106">
        <f t="shared" si="31"/>
        <v>0.017534281161329796</v>
      </c>
      <c r="X43" s="18">
        <f>Bihar!$F43/1000</f>
        <v>864.6228452148438</v>
      </c>
      <c r="Y43" s="106">
        <f t="shared" si="32"/>
        <v>0.023256990579605022</v>
      </c>
      <c r="Z43" s="18">
        <f>Assam!$F43/1000</f>
        <v>625.9341484375</v>
      </c>
      <c r="AA43" s="106">
        <f t="shared" si="33"/>
        <v>0.04938191070767745</v>
      </c>
      <c r="AB43" s="18">
        <f>'West Bengal'!$F43/1000</f>
        <v>3561.5002919921876</v>
      </c>
      <c r="AC43" s="106">
        <f t="shared" si="34"/>
        <v>0.13023900587461368</v>
      </c>
      <c r="AD43" s="18">
        <f>Jharkhand!$F43/1000</f>
        <v>261.60764880371096</v>
      </c>
      <c r="AE43" s="106">
        <f t="shared" si="35"/>
        <v>0.02110828878198235</v>
      </c>
      <c r="AF43" s="18">
        <f>Odisha!$F43/1000</f>
        <v>925.2622841796875</v>
      </c>
      <c r="AG43" s="106">
        <f t="shared" si="36"/>
        <v>0.04389077073443315</v>
      </c>
      <c r="AH43" s="18">
        <f>Chhattisgarh!$F43/1000</f>
        <v>683.3245920410156</v>
      </c>
      <c r="AI43" s="106">
        <f t="shared" si="37"/>
        <v>0.05223525527118306</v>
      </c>
      <c r="AJ43" s="18">
        <f>'Madhya Pradesh'!$F43/1000</f>
        <v>1143.9177626953126</v>
      </c>
      <c r="AK43" s="106">
        <f t="shared" si="38"/>
        <v>0.029945414801687976</v>
      </c>
      <c r="AL43" s="18">
        <f>Gujarat!$F43/1000</f>
        <v>564.479248046875</v>
      </c>
      <c r="AM43" s="106">
        <f t="shared" si="39"/>
        <v>0.024733251990172365</v>
      </c>
      <c r="AN43" s="18">
        <f>Maharashtra!$F43/1000</f>
        <v>1634.16736328125</v>
      </c>
      <c r="AO43" s="106">
        <f t="shared" si="40"/>
        <v>0.04210930382509967</v>
      </c>
      <c r="AP43" s="18">
        <f>'Andhra Pradesh'!$F43/1000</f>
        <v>1318.4480283203125</v>
      </c>
      <c r="AQ43" s="106">
        <f t="shared" si="41"/>
        <v>0.04264058545056741</v>
      </c>
      <c r="AR43" s="18">
        <f>Karnataka!$F43/1000</f>
        <v>1081.9337373046876</v>
      </c>
      <c r="AS43" s="106">
        <f t="shared" si="42"/>
        <v>0.038764992025719154</v>
      </c>
      <c r="AT43" s="18">
        <f>Kerala!$F43/1000</f>
        <v>506.76647119140625</v>
      </c>
      <c r="AU43" s="106">
        <f t="shared" si="43"/>
        <v>0.04982287176584976</v>
      </c>
      <c r="AV43" s="18">
        <f>'Tamil Nadu'!$F43/1000</f>
        <v>669.1707257080078</v>
      </c>
      <c r="AW43" s="106">
        <f t="shared" si="44"/>
        <v>0.026852362084441094</v>
      </c>
      <c r="AX43" s="18">
        <f>'NE cluster states'!$F43/1000</f>
        <v>295.7987629394531</v>
      </c>
      <c r="AY43" s="113">
        <f t="shared" si="45"/>
        <v>0.05669665570666918</v>
      </c>
      <c r="AZ43" s="18">
        <f>'Remaining states'!$F43/1000</f>
        <v>238.1733770751953</v>
      </c>
      <c r="BA43" s="113">
        <f t="shared" si="49"/>
        <v>0.027567304912169126</v>
      </c>
    </row>
    <row r="44" spans="1:53" ht="15">
      <c r="A44" s="250" t="s">
        <v>111</v>
      </c>
      <c r="B44" s="11"/>
      <c r="C44" s="38" t="s">
        <v>65</v>
      </c>
      <c r="D44" s="11"/>
      <c r="E44" s="29" t="s">
        <v>218</v>
      </c>
      <c r="F44" s="18">
        <f>India!$F44/1000</f>
        <v>46475.71365234375</v>
      </c>
      <c r="G44" s="106">
        <f t="shared" si="24"/>
        <v>0.09558649330868776</v>
      </c>
      <c r="H44" s="18">
        <f>Rural!$F44/1000</f>
        <v>29891.8941171875</v>
      </c>
      <c r="I44" s="106">
        <f t="shared" si="25"/>
        <v>0.08034733887820046</v>
      </c>
      <c r="J44" s="18">
        <f>Urban!$F44/1000</f>
        <v>16583.820417663574</v>
      </c>
      <c r="K44" s="106">
        <f>J44/J$9</f>
        <v>0.14489515786485027</v>
      </c>
      <c r="L44" s="18">
        <f>'J &amp; K'!$F44/1000</f>
        <v>447.2932302246094</v>
      </c>
      <c r="M44" s="106">
        <f t="shared" si="26"/>
        <v>0.12297739849612535</v>
      </c>
      <c r="N44" s="18">
        <f>Punjab!$F44/1000</f>
        <v>1863.9437275390626</v>
      </c>
      <c r="O44" s="106">
        <f t="shared" si="27"/>
        <v>0.1876029076929959</v>
      </c>
      <c r="P44" s="18">
        <f>Haryana!$F44/1000</f>
        <v>1392.3184494628906</v>
      </c>
      <c r="Q44" s="106">
        <f t="shared" si="28"/>
        <v>0.13610985049574667</v>
      </c>
      <c r="R44" s="18">
        <f>Delhi!$F44/1000</f>
        <v>541.9669423828125</v>
      </c>
      <c r="S44" s="106">
        <f t="shared" si="29"/>
        <v>0.12393900543434219</v>
      </c>
      <c r="T44" s="18">
        <f>Rajasthan!$F44/1000</f>
        <v>2161.0912521972655</v>
      </c>
      <c r="U44" s="106">
        <f t="shared" si="30"/>
        <v>0.07520052522478812</v>
      </c>
      <c r="V44" s="18">
        <f>'Uttar Pradesh'!$F44/1000</f>
        <v>5760.127439941406</v>
      </c>
      <c r="W44" s="106">
        <f t="shared" si="31"/>
        <v>0.058812861832717445</v>
      </c>
      <c r="X44" s="18">
        <f>Bihar!$F44/1000</f>
        <v>2873.69064453125</v>
      </c>
      <c r="Y44" s="106">
        <f t="shared" si="32"/>
        <v>0.07729774504391615</v>
      </c>
      <c r="Z44" s="18">
        <f>Assam!$F44/1000</f>
        <v>557.9394341430664</v>
      </c>
      <c r="AA44" s="106">
        <f t="shared" si="33"/>
        <v>0.04401759416053986</v>
      </c>
      <c r="AB44" s="18">
        <f>'West Bengal'!$F44/1000</f>
        <v>2956.4217890625</v>
      </c>
      <c r="AC44" s="106">
        <f t="shared" si="34"/>
        <v>0.1081121446541191</v>
      </c>
      <c r="AD44" s="18">
        <f>Jharkhand!$F44/1000</f>
        <v>745.334802734375</v>
      </c>
      <c r="AE44" s="106">
        <f t="shared" si="35"/>
        <v>0.06013869367857666</v>
      </c>
      <c r="AF44" s="18">
        <f>Odisha!$F44/1000</f>
        <v>838.980794921875</v>
      </c>
      <c r="AG44" s="106">
        <f t="shared" si="36"/>
        <v>0.03979791930366558</v>
      </c>
      <c r="AH44" s="18">
        <f>Chhattisgarh!$F44/1000</f>
        <v>759.3345583496093</v>
      </c>
      <c r="AI44" s="106">
        <f t="shared" si="37"/>
        <v>0.0580456710523922</v>
      </c>
      <c r="AJ44" s="18">
        <f>'Madhya Pradesh'!$F44/1000</f>
        <v>2392.827794921875</v>
      </c>
      <c r="AK44" s="106">
        <f t="shared" si="38"/>
        <v>0.06263931132524019</v>
      </c>
      <c r="AL44" s="18">
        <f>Gujarat!$F44/1000</f>
        <v>2459.947293701172</v>
      </c>
      <c r="AM44" s="106">
        <f t="shared" si="39"/>
        <v>0.10778517812332616</v>
      </c>
      <c r="AN44" s="18">
        <f>Maharashtra!$F44/1000</f>
        <v>4785.99132421875</v>
      </c>
      <c r="AO44" s="106">
        <f t="shared" si="40"/>
        <v>0.12332565641939891</v>
      </c>
      <c r="AP44" s="18">
        <f>'Andhra Pradesh'!$F44/1000</f>
        <v>4805.83584375</v>
      </c>
      <c r="AQ44" s="106">
        <f t="shared" si="41"/>
        <v>0.15542793462848284</v>
      </c>
      <c r="AR44" s="18">
        <f>Karnataka!$F44/1000</f>
        <v>3760.4263395996095</v>
      </c>
      <c r="AS44" s="106">
        <f t="shared" si="42"/>
        <v>0.13473366440262086</v>
      </c>
      <c r="AT44" s="18">
        <f>Kerala!$F44/1000</f>
        <v>1697.5211799316405</v>
      </c>
      <c r="AU44" s="106">
        <f t="shared" si="43"/>
        <v>0.16689221737324428</v>
      </c>
      <c r="AV44" s="18">
        <f>'Tamil Nadu'!$F44/1000</f>
        <v>4478.416406738282</v>
      </c>
      <c r="AW44" s="106">
        <f t="shared" si="44"/>
        <v>0.1797090851387776</v>
      </c>
      <c r="AX44" s="18">
        <f>'NE cluster states'!$F44/1000</f>
        <v>211.8227120361328</v>
      </c>
      <c r="AY44" s="113">
        <f t="shared" si="45"/>
        <v>0.040600708589250585</v>
      </c>
      <c r="AZ44" s="18">
        <f>'Remaining states'!$F44/1000</f>
        <v>984.4835422973633</v>
      </c>
      <c r="BA44" s="113">
        <f t="shared" si="49"/>
        <v>0.11394874744105155</v>
      </c>
    </row>
    <row r="45" spans="1:53" ht="15">
      <c r="A45" s="250" t="s">
        <v>112</v>
      </c>
      <c r="B45" s="11"/>
      <c r="C45" s="38" t="s">
        <v>66</v>
      </c>
      <c r="D45" s="86" t="s">
        <v>219</v>
      </c>
      <c r="F45" s="18">
        <f>India!$F45/1000</f>
        <v>27683.2013125</v>
      </c>
      <c r="G45" s="106">
        <f t="shared" si="24"/>
        <v>0.05693597642877494</v>
      </c>
      <c r="H45" s="18">
        <f>Rural!$F45/1000</f>
        <v>22701.31159375</v>
      </c>
      <c r="I45" s="106">
        <f t="shared" si="25"/>
        <v>0.06101955160325149</v>
      </c>
      <c r="J45" s="18">
        <f>Urban!$F45/1000</f>
        <v>4994.623083007812</v>
      </c>
      <c r="K45" s="106">
        <f>J45/J$9</f>
        <v>0.04363872026237249</v>
      </c>
      <c r="L45" s="18">
        <f>'J &amp; K'!$F45/1000</f>
        <v>234.31693408203125</v>
      </c>
      <c r="M45" s="106">
        <f t="shared" si="26"/>
        <v>0.06442236329516193</v>
      </c>
      <c r="N45" s="18">
        <f>Punjab!$F45/1000</f>
        <v>325.18903149414064</v>
      </c>
      <c r="O45" s="106">
        <f t="shared" si="27"/>
        <v>0.03272974766181158</v>
      </c>
      <c r="P45" s="18">
        <f>Haryana!$F45/1000</f>
        <v>656.9962958984376</v>
      </c>
      <c r="Q45" s="106">
        <f t="shared" si="28"/>
        <v>0.06422644736589701</v>
      </c>
      <c r="R45" s="18">
        <f>Delhi!$F45/1000</f>
        <v>220.19925952148438</v>
      </c>
      <c r="S45" s="106">
        <f t="shared" si="29"/>
        <v>0.0503559813122227</v>
      </c>
      <c r="T45" s="18">
        <f>Rajasthan!$F45/1000</f>
        <v>3262.5537666015625</v>
      </c>
      <c r="U45" s="106">
        <f t="shared" si="30"/>
        <v>0.11352864279705714</v>
      </c>
      <c r="V45" s="18">
        <f>'Uttar Pradesh'!$F45/1000</f>
        <v>6680.8810546875</v>
      </c>
      <c r="W45" s="106">
        <f t="shared" si="31"/>
        <v>0.06821406965158265</v>
      </c>
      <c r="X45" s="18">
        <f>Bihar!$F45/1000</f>
        <v>2290.211876953125</v>
      </c>
      <c r="Y45" s="106">
        <f t="shared" si="32"/>
        <v>0.06160308664335988</v>
      </c>
      <c r="Z45" s="18">
        <f>Assam!$F45/1000</f>
        <v>533.9094306640625</v>
      </c>
      <c r="AA45" s="106">
        <f t="shared" si="33"/>
        <v>0.04212179172019124</v>
      </c>
      <c r="AB45" s="18">
        <f>'West Bengal'!$F45/1000</f>
        <v>1492.36269921875</v>
      </c>
      <c r="AC45" s="106">
        <f t="shared" si="34"/>
        <v>0.05457358371909168</v>
      </c>
      <c r="AD45" s="18">
        <f>Jharkhand!$F45/1000</f>
        <v>401.054169921875</v>
      </c>
      <c r="AE45" s="106">
        <f t="shared" si="35"/>
        <v>0.03235978487112595</v>
      </c>
      <c r="AF45" s="18">
        <f>Odisha!$F45/1000</f>
        <v>450.78700244140623</v>
      </c>
      <c r="AG45" s="106">
        <f t="shared" si="36"/>
        <v>0.021383546387346058</v>
      </c>
      <c r="AH45" s="18">
        <f>Chhattisgarh!$F45/1000</f>
        <v>393.684935546875</v>
      </c>
      <c r="AI45" s="106">
        <f t="shared" si="37"/>
        <v>0.030094384636863654</v>
      </c>
      <c r="AJ45" s="18">
        <f>'Madhya Pradesh'!$F45/1000</f>
        <v>1559.7084345703124</v>
      </c>
      <c r="AK45" s="106">
        <f t="shared" si="38"/>
        <v>0.04082995960553135</v>
      </c>
      <c r="AL45" s="18">
        <f>Gujarat!$F45/1000</f>
        <v>1353.6850234375</v>
      </c>
      <c r="AM45" s="106">
        <f t="shared" si="39"/>
        <v>0.05931313315032932</v>
      </c>
      <c r="AN45" s="18">
        <f>Maharashtra!$F45/1000</f>
        <v>1701.482439453125</v>
      </c>
      <c r="AO45" s="106">
        <f t="shared" si="40"/>
        <v>0.04384388197065731</v>
      </c>
      <c r="AP45" s="18">
        <f>'Andhra Pradesh'!$F45/1000</f>
        <v>2245.3756376953124</v>
      </c>
      <c r="AQ45" s="106">
        <f t="shared" si="41"/>
        <v>0.0726188137045843</v>
      </c>
      <c r="AR45" s="18">
        <f>Karnataka!$F45/1000</f>
        <v>1519.756501953125</v>
      </c>
      <c r="AS45" s="106">
        <f t="shared" si="42"/>
        <v>0.05445190093250314</v>
      </c>
      <c r="AT45" s="18">
        <f>Kerala!$F45/1000</f>
        <v>417.1309132080078</v>
      </c>
      <c r="AU45" s="106">
        <f t="shared" si="43"/>
        <v>0.04101032956950451</v>
      </c>
      <c r="AV45" s="18">
        <f>'Tamil Nadu'!$F45/1000</f>
        <v>1052.329890625</v>
      </c>
      <c r="AW45" s="106">
        <f t="shared" si="44"/>
        <v>0.04222770388744255</v>
      </c>
      <c r="AX45" s="18">
        <f>'NE cluster states'!$F45/1000</f>
        <v>188.29299047851563</v>
      </c>
      <c r="AY45" s="113">
        <f t="shared" si="45"/>
        <v>0.036090694724523635</v>
      </c>
      <c r="AZ45" s="18">
        <f>'Remaining states'!$F45/1000</f>
        <v>703.2992040405273</v>
      </c>
      <c r="BA45" s="113">
        <f t="shared" si="49"/>
        <v>0.08140315194065512</v>
      </c>
    </row>
    <row r="46" spans="1:53" ht="15">
      <c r="A46" s="251"/>
      <c r="B46" s="100"/>
      <c r="C46" s="109"/>
      <c r="D46" s="109" t="s">
        <v>26</v>
      </c>
      <c r="E46" s="100"/>
      <c r="F46" s="107"/>
      <c r="G46" s="108"/>
      <c r="H46" s="107"/>
      <c r="I46" s="108"/>
      <c r="J46" s="107"/>
      <c r="K46" s="108"/>
      <c r="L46" s="107"/>
      <c r="M46" s="108"/>
      <c r="N46" s="107"/>
      <c r="O46" s="108"/>
      <c r="P46" s="107"/>
      <c r="Q46" s="108"/>
      <c r="R46" s="107"/>
      <c r="S46" s="108"/>
      <c r="T46" s="107"/>
      <c r="U46" s="108"/>
      <c r="V46" s="107"/>
      <c r="W46" s="108"/>
      <c r="X46" s="107"/>
      <c r="Y46" s="108"/>
      <c r="Z46" s="107"/>
      <c r="AA46" s="108"/>
      <c r="AB46" s="107"/>
      <c r="AC46" s="108"/>
      <c r="AD46" s="107"/>
      <c r="AE46" s="108"/>
      <c r="AF46" s="107"/>
      <c r="AG46" s="108"/>
      <c r="AH46" s="107"/>
      <c r="AI46" s="108"/>
      <c r="AJ46" s="107"/>
      <c r="AK46" s="108"/>
      <c r="AL46" s="107"/>
      <c r="AM46" s="108"/>
      <c r="AN46" s="107"/>
      <c r="AO46" s="108"/>
      <c r="AP46" s="107"/>
      <c r="AQ46" s="108"/>
      <c r="AR46" s="107"/>
      <c r="AS46" s="108"/>
      <c r="AT46" s="107"/>
      <c r="AU46" s="108"/>
      <c r="AV46" s="107"/>
      <c r="AW46" s="108"/>
      <c r="AX46" s="107"/>
      <c r="AY46" s="114"/>
      <c r="AZ46" s="107"/>
      <c r="BA46" s="114"/>
    </row>
    <row r="47" spans="1:53" ht="15">
      <c r="A47" s="250" t="s">
        <v>113</v>
      </c>
      <c r="B47" s="11"/>
      <c r="C47" s="38" t="s">
        <v>67</v>
      </c>
      <c r="D47" s="46"/>
      <c r="E47" s="29" t="s">
        <v>220</v>
      </c>
      <c r="F47" s="32">
        <f>India!$F47/1000</f>
        <v>1711.1045439453126</v>
      </c>
      <c r="G47" s="106">
        <f t="shared" si="24"/>
        <v>0.003519224777563919</v>
      </c>
      <c r="H47" s="32">
        <f>Rural!$F47/1000</f>
        <v>1313.1330356445312</v>
      </c>
      <c r="I47" s="106">
        <f t="shared" si="25"/>
        <v>0.003529610555740128</v>
      </c>
      <c r="J47" s="32">
        <f>Urban!$F47/1000</f>
        <v>397.97153833007815</v>
      </c>
      <c r="K47" s="106">
        <f>J47/J$9</f>
        <v>0.0034771329777929447</v>
      </c>
      <c r="L47" s="32">
        <f>'J &amp; K'!$F47/1000</f>
        <v>13.116975646972657</v>
      </c>
      <c r="M47" s="106">
        <f t="shared" si="26"/>
        <v>0.0036063401639048064</v>
      </c>
      <c r="N47" s="32">
        <f>Punjab!$F47/1000</f>
        <v>19.11798083496094</v>
      </c>
      <c r="O47" s="106">
        <f t="shared" si="27"/>
        <v>0.0019241937086764747</v>
      </c>
      <c r="P47" s="32">
        <f>Haryana!$F47/1000</f>
        <v>22.59428341674805</v>
      </c>
      <c r="Q47" s="106">
        <f t="shared" si="28"/>
        <v>0.002208765199583798</v>
      </c>
      <c r="R47" s="32">
        <f>Delhi!$F47/1000</f>
        <v>5.947161804199219</v>
      </c>
      <c r="S47" s="106">
        <f t="shared" si="29"/>
        <v>0.0013600189633871194</v>
      </c>
      <c r="T47" s="32">
        <f>Rajasthan!$F47/1000</f>
        <v>27.770680725097655</v>
      </c>
      <c r="U47" s="106">
        <f t="shared" si="30"/>
        <v>0.0009663496505545134</v>
      </c>
      <c r="V47" s="32">
        <f>'Uttar Pradesh'!$F47/1000</f>
        <v>266.12621752929687</v>
      </c>
      <c r="W47" s="106">
        <f t="shared" si="31"/>
        <v>0.002717239266805781</v>
      </c>
      <c r="X47" s="32">
        <f>Bihar!$F47/1000</f>
        <v>63.96962420654297</v>
      </c>
      <c r="Y47" s="106">
        <f t="shared" si="32"/>
        <v>0.0017206819780279635</v>
      </c>
      <c r="Z47" s="32">
        <f>Assam!$F47/1000</f>
        <v>110.9373369140625</v>
      </c>
      <c r="AA47" s="106">
        <f t="shared" si="33"/>
        <v>0.00875219490630615</v>
      </c>
      <c r="AB47" s="32">
        <f>'West Bengal'!$F47/1000</f>
        <v>117.05651293945313</v>
      </c>
      <c r="AC47" s="106">
        <f t="shared" si="34"/>
        <v>0.004280590376662721</v>
      </c>
      <c r="AD47" s="32">
        <f>Jharkhand!$F47/1000</f>
        <v>66.13995251464844</v>
      </c>
      <c r="AE47" s="106">
        <f t="shared" si="35"/>
        <v>0.005336622320065724</v>
      </c>
      <c r="AF47" s="32">
        <f>Odisha!$F47/1000</f>
        <v>213.42465161132813</v>
      </c>
      <c r="AG47" s="106">
        <f t="shared" si="36"/>
        <v>0.010124018468183787</v>
      </c>
      <c r="AH47" s="32">
        <f>Chhattisgarh!$F47/1000</f>
        <v>53.53377294921875</v>
      </c>
      <c r="AI47" s="106">
        <f t="shared" si="37"/>
        <v>0.004092272293727354</v>
      </c>
      <c r="AJ47" s="32">
        <f>'Madhya Pradesh'!$F47/1000</f>
        <v>138.97433062744142</v>
      </c>
      <c r="AK47" s="106">
        <f t="shared" si="38"/>
        <v>0.003638062204419265</v>
      </c>
      <c r="AL47" s="32">
        <f>Gujarat!$F47/1000</f>
        <v>41.06723114013672</v>
      </c>
      <c r="AM47" s="106">
        <f t="shared" si="39"/>
        <v>0.0017994039282083723</v>
      </c>
      <c r="AN47" s="32">
        <f>Maharashtra!$F47/1000</f>
        <v>135.890291015625</v>
      </c>
      <c r="AO47" s="106">
        <f t="shared" si="40"/>
        <v>0.0035016276054910616</v>
      </c>
      <c r="AP47" s="32">
        <f>'Andhra Pradesh'!$F47/1000</f>
        <v>85.09526605224609</v>
      </c>
      <c r="AQ47" s="106">
        <f t="shared" si="41"/>
        <v>0.002752108452968184</v>
      </c>
      <c r="AR47" s="32">
        <f>Karnataka!$F47/1000</f>
        <v>78.53022094726562</v>
      </c>
      <c r="AS47" s="106">
        <f t="shared" si="42"/>
        <v>0.002813687459624359</v>
      </c>
      <c r="AT47" s="32">
        <f>Kerala!$F47/1000</f>
        <v>33.79271203613281</v>
      </c>
      <c r="AU47" s="106">
        <f t="shared" si="43"/>
        <v>0.003322338895938158</v>
      </c>
      <c r="AV47" s="32">
        <f>'Tamil Nadu'!$F47/1000</f>
        <v>137.21164044189453</v>
      </c>
      <c r="AW47" s="106">
        <f t="shared" si="44"/>
        <v>0.005506003938602662</v>
      </c>
      <c r="AX47" s="32">
        <f>'NE cluster states'!$F47/1000</f>
        <v>49.1968932800293</v>
      </c>
      <c r="AY47" s="113">
        <f t="shared" si="45"/>
        <v>0.009429719355204024</v>
      </c>
      <c r="AZ47" s="32">
        <f>'Remaining states'!$F47/1000</f>
        <v>31.612010070800782</v>
      </c>
      <c r="BA47" s="113">
        <f aca="true" t="shared" si="50" ref="BA47:BA49">AZ47/AZ$9</f>
        <v>0.0036589224673637326</v>
      </c>
    </row>
    <row r="48" spans="1:53" ht="15">
      <c r="A48" s="250" t="s">
        <v>114</v>
      </c>
      <c r="B48" s="11"/>
      <c r="C48" s="38" t="s">
        <v>68</v>
      </c>
      <c r="D48" s="46"/>
      <c r="E48" s="29" t="s">
        <v>221</v>
      </c>
      <c r="F48" s="32">
        <f>India!$F48/1000</f>
        <v>14422.34182421875</v>
      </c>
      <c r="G48" s="106">
        <f t="shared" si="24"/>
        <v>0.029662397238020076</v>
      </c>
      <c r="H48" s="32">
        <f>Rural!$F48/1000</f>
        <v>10303.519091796876</v>
      </c>
      <c r="I48" s="106">
        <f t="shared" si="25"/>
        <v>0.027695144939999018</v>
      </c>
      <c r="J48" s="32">
        <f>Urban!$F48/1000</f>
        <v>4118.822463867187</v>
      </c>
      <c r="K48" s="106">
        <f>J48/J$9</f>
        <v>0.03598672779184665</v>
      </c>
      <c r="L48" s="32">
        <f>'J &amp; K'!$F48/1000</f>
        <v>107.67454717254638</v>
      </c>
      <c r="M48" s="106">
        <f t="shared" si="26"/>
        <v>0.0296037024501328</v>
      </c>
      <c r="N48" s="32">
        <f>Punjab!$F48/1000</f>
        <v>252.16661083984374</v>
      </c>
      <c r="O48" s="106">
        <f t="shared" si="27"/>
        <v>0.025380159667750167</v>
      </c>
      <c r="P48" s="32">
        <f>Haryana!$F48/1000</f>
        <v>312.46139324951173</v>
      </c>
      <c r="Q48" s="106">
        <f t="shared" si="28"/>
        <v>0.030545507414119256</v>
      </c>
      <c r="R48" s="32">
        <f>Delhi!$F48/1000</f>
        <v>201.80296884155274</v>
      </c>
      <c r="S48" s="106">
        <f t="shared" si="29"/>
        <v>0.04614904950098075</v>
      </c>
      <c r="T48" s="32">
        <f>Rajasthan!$F48/1000</f>
        <v>493.5018686523438</v>
      </c>
      <c r="U48" s="106">
        <f t="shared" si="30"/>
        <v>0.01717262039922555</v>
      </c>
      <c r="V48" s="32">
        <f>'Uttar Pradesh'!$F48/1000</f>
        <v>2525.3257495117186</v>
      </c>
      <c r="W48" s="106">
        <f t="shared" si="31"/>
        <v>0.025784435489876443</v>
      </c>
      <c r="X48" s="32">
        <f>Bihar!$F48/1000</f>
        <v>1598.4613682861327</v>
      </c>
      <c r="Y48" s="106">
        <f t="shared" si="32"/>
        <v>0.04299608920795483</v>
      </c>
      <c r="Z48" s="32">
        <f>Assam!$F48/1000</f>
        <v>570.6254898376465</v>
      </c>
      <c r="AA48" s="106">
        <f t="shared" si="33"/>
        <v>0.045018436934665854</v>
      </c>
      <c r="AB48" s="32">
        <f>'West Bengal'!$F48/1000</f>
        <v>752.7303481445313</v>
      </c>
      <c r="AC48" s="106">
        <f t="shared" si="34"/>
        <v>0.02752627943185092</v>
      </c>
      <c r="AD48" s="32">
        <f>Jharkhand!$F48/1000</f>
        <v>440.0559764404297</v>
      </c>
      <c r="AE48" s="106">
        <f t="shared" si="35"/>
        <v>0.03550671654065968</v>
      </c>
      <c r="AF48" s="32">
        <f>Odisha!$F48/1000</f>
        <v>299.38331494140624</v>
      </c>
      <c r="AG48" s="106">
        <f t="shared" si="36"/>
        <v>0.014201556318117484</v>
      </c>
      <c r="AH48" s="32">
        <f>Chhattisgarh!$F48/1000</f>
        <v>334.7955675048828</v>
      </c>
      <c r="AI48" s="106">
        <f t="shared" si="37"/>
        <v>0.025592715579053023</v>
      </c>
      <c r="AJ48" s="32">
        <f>'Madhya Pradesh'!$F48/1000</f>
        <v>863.5682944335938</v>
      </c>
      <c r="AK48" s="106">
        <f t="shared" si="38"/>
        <v>0.02260644220216386</v>
      </c>
      <c r="AL48" s="32">
        <f>Gujarat!$F48/1000</f>
        <v>462.76883911132813</v>
      </c>
      <c r="AM48" s="106">
        <f t="shared" si="39"/>
        <v>0.02027670344045941</v>
      </c>
      <c r="AN48" s="32">
        <f>Maharashtra!$F48/1000</f>
        <v>1791.881137084961</v>
      </c>
      <c r="AO48" s="106">
        <f t="shared" si="40"/>
        <v>0.04617327999285803</v>
      </c>
      <c r="AP48" s="32">
        <f>'Andhra Pradesh'!$F48/1000</f>
        <v>996.3375417480469</v>
      </c>
      <c r="AQ48" s="106">
        <f t="shared" si="41"/>
        <v>0.03222304950513713</v>
      </c>
      <c r="AR48" s="32">
        <f>Karnataka!$F48/1000</f>
        <v>1012.240091796875</v>
      </c>
      <c r="AS48" s="106">
        <f t="shared" si="42"/>
        <v>0.036267913397702564</v>
      </c>
      <c r="AT48" s="32">
        <f>Kerala!$F48/1000</f>
        <v>242.61674877929687</v>
      </c>
      <c r="AU48" s="106">
        <f t="shared" si="43"/>
        <v>0.023852926051440952</v>
      </c>
      <c r="AV48" s="32">
        <f>'Tamil Nadu'!$F48/1000</f>
        <v>609.9031188964843</v>
      </c>
      <c r="AW48" s="106">
        <f t="shared" si="44"/>
        <v>0.024474082257125763</v>
      </c>
      <c r="AX48" s="32">
        <f>'NE cluster states'!$F48/1000</f>
        <v>272.404434387207</v>
      </c>
      <c r="AY48" s="113">
        <f t="shared" si="45"/>
        <v>0.05221259303434862</v>
      </c>
      <c r="AZ48" s="32">
        <f>'Remaining states'!$F48/1000</f>
        <v>281.64225311279296</v>
      </c>
      <c r="BA48" s="113">
        <f t="shared" si="50"/>
        <v>0.032598596715784134</v>
      </c>
    </row>
    <row r="49" spans="1:53" ht="15">
      <c r="A49" s="250" t="s">
        <v>115</v>
      </c>
      <c r="B49" s="11"/>
      <c r="C49" s="38" t="s">
        <v>69</v>
      </c>
      <c r="D49" s="46"/>
      <c r="E49" s="29" t="s">
        <v>222</v>
      </c>
      <c r="F49" s="32">
        <f>India!$F49/1000</f>
        <v>5931.2494453125</v>
      </c>
      <c r="G49" s="106">
        <f t="shared" si="24"/>
        <v>0.012198787083884409</v>
      </c>
      <c r="H49" s="32">
        <f>Rural!$F49/1000</f>
        <v>4878.41192578125</v>
      </c>
      <c r="I49" s="106">
        <f t="shared" si="25"/>
        <v>0.013112833019264036</v>
      </c>
      <c r="J49" s="32">
        <f>Urban!$F49/1000</f>
        <v>1052.8374931640626</v>
      </c>
      <c r="K49" s="106">
        <f>J49/J$9</f>
        <v>0.009198788393508928</v>
      </c>
      <c r="L49" s="32">
        <f>'J &amp; K'!$F49/1000</f>
        <v>25.684397758483886</v>
      </c>
      <c r="M49" s="106">
        <f t="shared" si="26"/>
        <v>0.007061587801568029</v>
      </c>
      <c r="N49" s="32">
        <f>Punjab!$F49/1000</f>
        <v>75.40839819335937</v>
      </c>
      <c r="O49" s="106">
        <f t="shared" si="27"/>
        <v>0.007589732756698258</v>
      </c>
      <c r="P49" s="32">
        <f>Haryana!$F49/1000</f>
        <v>119.64714382934571</v>
      </c>
      <c r="Q49" s="106">
        <f t="shared" si="28"/>
        <v>0.011696429696193143</v>
      </c>
      <c r="R49" s="32">
        <f>Delhi!$F49/1000</f>
        <v>46.76611352539062</v>
      </c>
      <c r="S49" s="106">
        <f t="shared" si="29"/>
        <v>0.01069464785598013</v>
      </c>
      <c r="T49" s="32">
        <f>Rajasthan!$F49/1000</f>
        <v>331.11683837890627</v>
      </c>
      <c r="U49" s="106">
        <f t="shared" si="30"/>
        <v>0.011522030886732834</v>
      </c>
      <c r="V49" s="32">
        <f>'Uttar Pradesh'!$F49/1000</f>
        <v>1745.27931640625</v>
      </c>
      <c r="W49" s="106">
        <f t="shared" si="31"/>
        <v>0.017819895890418786</v>
      </c>
      <c r="X49" s="32">
        <f>Bihar!$F49/1000</f>
        <v>705.7646870117187</v>
      </c>
      <c r="Y49" s="106">
        <f t="shared" si="32"/>
        <v>0.018983956725282736</v>
      </c>
      <c r="Z49" s="32">
        <f>Assam!$F49/1000</f>
        <v>121.70685003662109</v>
      </c>
      <c r="AA49" s="106">
        <f t="shared" si="33"/>
        <v>0.009601835618050208</v>
      </c>
      <c r="AB49" s="32">
        <f>'West Bengal'!$F49/1000</f>
        <v>234.8814619140625</v>
      </c>
      <c r="AC49" s="106">
        <f t="shared" si="34"/>
        <v>0.008589281367418329</v>
      </c>
      <c r="AD49" s="32">
        <f>Jharkhand!$F49/1000</f>
        <v>235.9394001464844</v>
      </c>
      <c r="AE49" s="106">
        <f t="shared" si="35"/>
        <v>0.01903719947070995</v>
      </c>
      <c r="AF49" s="32">
        <f>Odisha!$F49/1000</f>
        <v>307.9689287109375</v>
      </c>
      <c r="AG49" s="106">
        <f t="shared" si="36"/>
        <v>0.014608823762188194</v>
      </c>
      <c r="AH49" s="32">
        <f>Chhattisgarh!$F49/1000</f>
        <v>311.15888330078127</v>
      </c>
      <c r="AI49" s="106">
        <f t="shared" si="37"/>
        <v>0.023785860904793805</v>
      </c>
      <c r="AJ49" s="32">
        <f>'Madhya Pradesh'!$F49/1000</f>
        <v>543.4285417480469</v>
      </c>
      <c r="AK49" s="106">
        <f t="shared" si="38"/>
        <v>0.014225841776753763</v>
      </c>
      <c r="AL49" s="32">
        <f>Gujarat!$F49/1000</f>
        <v>168.48477966308593</v>
      </c>
      <c r="AM49" s="106">
        <f t="shared" si="39"/>
        <v>0.007382337838520018</v>
      </c>
      <c r="AN49" s="32">
        <f>Maharashtra!$F49/1000</f>
        <v>271.63469580078123</v>
      </c>
      <c r="AO49" s="106">
        <f t="shared" si="40"/>
        <v>0.006999496007524301</v>
      </c>
      <c r="AP49" s="32">
        <f>'Andhra Pradesh'!$F49/1000</f>
        <v>258.4149237060547</v>
      </c>
      <c r="AQ49" s="106">
        <f t="shared" si="41"/>
        <v>0.008357525969398972</v>
      </c>
      <c r="AR49" s="32">
        <f>Karnataka!$F49/1000</f>
        <v>109.76919055175782</v>
      </c>
      <c r="AS49" s="106">
        <f t="shared" si="42"/>
        <v>0.0039329597087979645</v>
      </c>
      <c r="AT49" s="32">
        <f>Kerala!$F49/1000</f>
        <v>27.757124938964843</v>
      </c>
      <c r="AU49" s="106">
        <f t="shared" si="43"/>
        <v>0.0027289486480260414</v>
      </c>
      <c r="AV49" s="32">
        <f>'Tamil Nadu'!$F49/1000</f>
        <v>128.93864453125</v>
      </c>
      <c r="AW49" s="106">
        <f t="shared" si="44"/>
        <v>0.005174026652117685</v>
      </c>
      <c r="AX49" s="32">
        <f>'NE cluster states'!$F49/1000</f>
        <v>61.424958099365234</v>
      </c>
      <c r="AY49" s="113">
        <f t="shared" si="45"/>
        <v>0.011773510026034627</v>
      </c>
      <c r="AZ49" s="32">
        <f>'Remaining states'!$F49/1000</f>
        <v>100.07216177368164</v>
      </c>
      <c r="BA49" s="113">
        <f t="shared" si="50"/>
        <v>0.011582821853191524</v>
      </c>
    </row>
    <row r="50" spans="1:53" ht="15">
      <c r="A50" s="251"/>
      <c r="B50" s="100"/>
      <c r="C50" s="109"/>
      <c r="D50" s="109" t="s">
        <v>27</v>
      </c>
      <c r="E50" s="100"/>
      <c r="F50" s="107"/>
      <c r="G50" s="108"/>
      <c r="H50" s="107"/>
      <c r="I50" s="108"/>
      <c r="J50" s="107"/>
      <c r="K50" s="108"/>
      <c r="L50" s="107"/>
      <c r="M50" s="108"/>
      <c r="N50" s="107"/>
      <c r="O50" s="108"/>
      <c r="P50" s="107"/>
      <c r="Q50" s="108"/>
      <c r="R50" s="107"/>
      <c r="S50" s="108"/>
      <c r="T50" s="107"/>
      <c r="U50" s="108"/>
      <c r="V50" s="107"/>
      <c r="W50" s="108"/>
      <c r="X50" s="107"/>
      <c r="Y50" s="108"/>
      <c r="Z50" s="107"/>
      <c r="AA50" s="108"/>
      <c r="AB50" s="107"/>
      <c r="AC50" s="108"/>
      <c r="AD50" s="107"/>
      <c r="AE50" s="108"/>
      <c r="AF50" s="107"/>
      <c r="AG50" s="108"/>
      <c r="AH50" s="107"/>
      <c r="AI50" s="108"/>
      <c r="AJ50" s="107"/>
      <c r="AK50" s="108"/>
      <c r="AL50" s="107"/>
      <c r="AM50" s="108"/>
      <c r="AN50" s="107"/>
      <c r="AO50" s="108"/>
      <c r="AP50" s="107"/>
      <c r="AQ50" s="108"/>
      <c r="AR50" s="107"/>
      <c r="AS50" s="108"/>
      <c r="AT50" s="107"/>
      <c r="AU50" s="108"/>
      <c r="AV50" s="107"/>
      <c r="AW50" s="108"/>
      <c r="AX50" s="107"/>
      <c r="AY50" s="114"/>
      <c r="AZ50" s="107"/>
      <c r="BA50" s="114"/>
    </row>
    <row r="51" spans="1:53" ht="15">
      <c r="A51" s="250" t="s">
        <v>116</v>
      </c>
      <c r="B51" s="11"/>
      <c r="C51" s="38" t="s">
        <v>70</v>
      </c>
      <c r="D51" s="46"/>
      <c r="E51" s="29" t="s">
        <v>223</v>
      </c>
      <c r="F51" s="32">
        <f>India!$F51/1000</f>
        <v>7375.0518984375</v>
      </c>
      <c r="G51" s="106">
        <f t="shared" si="24"/>
        <v>0.015168252266432286</v>
      </c>
      <c r="H51" s="32">
        <f>Rural!$F51/1000</f>
        <v>4649.75484765625</v>
      </c>
      <c r="I51" s="106">
        <f t="shared" si="25"/>
        <v>0.012498218646853125</v>
      </c>
      <c r="J51" s="32">
        <f>Urban!$F51/1000</f>
        <v>2725.297129638672</v>
      </c>
      <c r="K51" s="106">
        <f aca="true" t="shared" si="51" ref="K51:K62">J51/J$9</f>
        <v>0.023811302093396162</v>
      </c>
      <c r="L51" s="32">
        <f>'J &amp; K'!$F51/1000</f>
        <v>65.55745983886719</v>
      </c>
      <c r="M51" s="106">
        <f t="shared" si="26"/>
        <v>0.018024162491682934</v>
      </c>
      <c r="N51" s="32">
        <f>Punjab!$F51/1000</f>
        <v>226.275224609375</v>
      </c>
      <c r="O51" s="106">
        <f t="shared" si="27"/>
        <v>0.022774233711256107</v>
      </c>
      <c r="P51" s="32">
        <f>Haryana!$F51/1000</f>
        <v>156.60406359863282</v>
      </c>
      <c r="Q51" s="106">
        <f t="shared" si="28"/>
        <v>0.015309253204005923</v>
      </c>
      <c r="R51" s="32">
        <f>Delhi!$F51/1000</f>
        <v>97.05450024414063</v>
      </c>
      <c r="S51" s="106">
        <f t="shared" si="29"/>
        <v>0.022194782176750315</v>
      </c>
      <c r="T51" s="32">
        <f>Rajasthan!$F51/1000</f>
        <v>211.4847395629883</v>
      </c>
      <c r="U51" s="106">
        <f t="shared" si="30"/>
        <v>0.007359135564495147</v>
      </c>
      <c r="V51" s="32">
        <f>'Uttar Pradesh'!$F51/1000</f>
        <v>724.562087890625</v>
      </c>
      <c r="W51" s="106">
        <f t="shared" si="31"/>
        <v>0.007398025548679541</v>
      </c>
      <c r="X51" s="32">
        <f>Bihar!$F51/1000</f>
        <v>174.0078720703125</v>
      </c>
      <c r="Y51" s="106">
        <f t="shared" si="32"/>
        <v>0.004680537258428314</v>
      </c>
      <c r="Z51" s="32">
        <f>Assam!$F51/1000</f>
        <v>180.05758193969726</v>
      </c>
      <c r="AA51" s="106">
        <f t="shared" si="33"/>
        <v>0.014205308107541729</v>
      </c>
      <c r="AB51" s="32">
        <f>'West Bengal'!$F51/1000</f>
        <v>721.9679973144531</v>
      </c>
      <c r="AC51" s="106">
        <f t="shared" si="34"/>
        <v>0.02640134396589469</v>
      </c>
      <c r="AD51" s="32">
        <f>Jharkhand!$F51/1000</f>
        <v>162.04045690917968</v>
      </c>
      <c r="AE51" s="106">
        <f t="shared" si="35"/>
        <v>0.013074528877287219</v>
      </c>
      <c r="AF51" s="32">
        <f>Odisha!$F51/1000</f>
        <v>408.62790576171875</v>
      </c>
      <c r="AG51" s="106">
        <f t="shared" si="36"/>
        <v>0.01938368615487211</v>
      </c>
      <c r="AH51" s="32">
        <f>Chhattisgarh!$F51/1000</f>
        <v>151.0941135253906</v>
      </c>
      <c r="AI51" s="106">
        <f t="shared" si="37"/>
        <v>0.01155005934500036</v>
      </c>
      <c r="AJ51" s="32">
        <f>'Madhya Pradesh'!$F51/1000</f>
        <v>360.0359765625</v>
      </c>
      <c r="AK51" s="106">
        <f t="shared" si="38"/>
        <v>0.009425001528336746</v>
      </c>
      <c r="AL51" s="32">
        <f>Gujarat!$F51/1000</f>
        <v>320.24077783203126</v>
      </c>
      <c r="AM51" s="106">
        <f t="shared" si="39"/>
        <v>0.014031686520016583</v>
      </c>
      <c r="AN51" s="32">
        <f>Maharashtra!$F51/1000</f>
        <v>761.1532250976562</v>
      </c>
      <c r="AO51" s="106">
        <f t="shared" si="40"/>
        <v>0.0196134331974022</v>
      </c>
      <c r="AP51" s="32">
        <f>'Andhra Pradesh'!$F51/1000</f>
        <v>649.4462712402344</v>
      </c>
      <c r="AQ51" s="106">
        <f t="shared" si="41"/>
        <v>0.021004065863446938</v>
      </c>
      <c r="AR51" s="32">
        <f>Karnataka!$F51/1000</f>
        <v>550.9904326171875</v>
      </c>
      <c r="AS51" s="106">
        <f t="shared" si="42"/>
        <v>0.019741633882184587</v>
      </c>
      <c r="AT51" s="32">
        <f>Kerala!$F51/1000</f>
        <v>368.143255859375</v>
      </c>
      <c r="AU51" s="106">
        <f t="shared" si="43"/>
        <v>0.03619409584265153</v>
      </c>
      <c r="AV51" s="32">
        <f>'Tamil Nadu'!$F51/1000</f>
        <v>826.8348657226562</v>
      </c>
      <c r="AW51" s="106">
        <f t="shared" si="44"/>
        <v>0.033179080233872976</v>
      </c>
      <c r="AX51" s="32">
        <f>'NE cluster states'!$F51/1000</f>
        <v>92.29686962890625</v>
      </c>
      <c r="AY51" s="113">
        <f t="shared" si="45"/>
        <v>0.01769082395122982</v>
      </c>
      <c r="AZ51" s="32">
        <f>'Remaining states'!$F51/1000</f>
        <v>166.57928399658203</v>
      </c>
      <c r="BA51" s="113">
        <f aca="true" t="shared" si="52" ref="BA51:BA62">AZ51/AZ$9</f>
        <v>0.019280668437324025</v>
      </c>
    </row>
    <row r="52" spans="1:53" ht="15">
      <c r="A52" s="250" t="s">
        <v>117</v>
      </c>
      <c r="B52" s="11"/>
      <c r="C52" s="37" t="s">
        <v>71</v>
      </c>
      <c r="D52" s="46"/>
      <c r="E52" s="28" t="s">
        <v>224</v>
      </c>
      <c r="F52" s="32">
        <f>India!$F52/1000</f>
        <v>3714.2849296875</v>
      </c>
      <c r="G52" s="106">
        <f t="shared" si="24"/>
        <v>0.007639161266762597</v>
      </c>
      <c r="H52" s="32">
        <f>Rural!$F52/1000</f>
        <v>2943.424279296875</v>
      </c>
      <c r="I52" s="106">
        <f t="shared" si="25"/>
        <v>0.007911720384925566</v>
      </c>
      <c r="J52" s="32">
        <f>Urban!$F52/1000</f>
        <v>770.8607172851563</v>
      </c>
      <c r="K52" s="106">
        <f t="shared" si="51"/>
        <v>0.006735117874520529</v>
      </c>
      <c r="L52" s="32">
        <f>'J &amp; K'!$F52/1000</f>
        <v>29.57272723388672</v>
      </c>
      <c r="M52" s="106">
        <f t="shared" si="26"/>
        <v>0.00813063291799138</v>
      </c>
      <c r="N52" s="32">
        <f>Punjab!$F52/1000</f>
        <v>32.34924172973633</v>
      </c>
      <c r="O52" s="106">
        <f t="shared" si="27"/>
        <v>0.0032558986199517394</v>
      </c>
      <c r="P52" s="32">
        <f>Haryana!$F52/1000</f>
        <v>48.7097685546875</v>
      </c>
      <c r="Q52" s="106">
        <f t="shared" si="28"/>
        <v>0.004761754983724106</v>
      </c>
      <c r="R52" s="32">
        <f>Delhi!$F52/1000</f>
        <v>33.0494928894043</v>
      </c>
      <c r="S52" s="106">
        <f t="shared" si="29"/>
        <v>0.007557880303202852</v>
      </c>
      <c r="T52" s="32">
        <f>Rajasthan!$F52/1000</f>
        <v>153.5272010498047</v>
      </c>
      <c r="U52" s="106">
        <f t="shared" si="30"/>
        <v>0.0053423593952816074</v>
      </c>
      <c r="V52" s="32">
        <f>'Uttar Pradesh'!$F52/1000</f>
        <v>683.57452734375</v>
      </c>
      <c r="W52" s="106">
        <f t="shared" si="31"/>
        <v>0.006979528603874441</v>
      </c>
      <c r="X52" s="32">
        <f>Bihar!$F52/1000</f>
        <v>230.38713342285158</v>
      </c>
      <c r="Y52" s="106">
        <f t="shared" si="32"/>
        <v>0.006197050449605072</v>
      </c>
      <c r="Z52" s="32">
        <f>Assam!$F52/1000</f>
        <v>100.32274302673339</v>
      </c>
      <c r="AA52" s="106">
        <f t="shared" si="33"/>
        <v>0.007914776259551037</v>
      </c>
      <c r="AB52" s="32">
        <f>'West Bengal'!$F52/1000</f>
        <v>219.0755107421875</v>
      </c>
      <c r="AC52" s="106">
        <f t="shared" si="34"/>
        <v>0.008011280188489267</v>
      </c>
      <c r="AD52" s="32">
        <f>Jharkhand!$F52/1000</f>
        <v>189.2730655517578</v>
      </c>
      <c r="AE52" s="106">
        <f t="shared" si="35"/>
        <v>0.015271841418196739</v>
      </c>
      <c r="AF52" s="32">
        <f>Odisha!$F52/1000</f>
        <v>319.46934948730467</v>
      </c>
      <c r="AG52" s="106">
        <f t="shared" si="36"/>
        <v>0.015154358082861983</v>
      </c>
      <c r="AH52" s="32">
        <f>Chhattisgarh!$F52/1000</f>
        <v>121.32278564453125</v>
      </c>
      <c r="AI52" s="106">
        <f t="shared" si="37"/>
        <v>0.009274255239993943</v>
      </c>
      <c r="AJ52" s="32">
        <f>'Madhya Pradesh'!$F52/1000</f>
        <v>271.5876459960937</v>
      </c>
      <c r="AK52" s="106">
        <f t="shared" si="38"/>
        <v>0.007109606109450043</v>
      </c>
      <c r="AL52" s="32">
        <f>Gujarat!$F52/1000</f>
        <v>195.26822680664063</v>
      </c>
      <c r="AM52" s="106">
        <f t="shared" si="39"/>
        <v>0.00855588274678561</v>
      </c>
      <c r="AN52" s="32">
        <f>Maharashtra!$F52/1000</f>
        <v>394.0514913330078</v>
      </c>
      <c r="AO52" s="106">
        <f t="shared" si="40"/>
        <v>0.01015393792833902</v>
      </c>
      <c r="AP52" s="32">
        <f>'Andhra Pradesh'!$F52/1000</f>
        <v>340.67883459472654</v>
      </c>
      <c r="AQ52" s="106">
        <f t="shared" si="41"/>
        <v>0.011018064152474074</v>
      </c>
      <c r="AR52" s="32">
        <f>Karnataka!$F52/1000</f>
        <v>176.1374535522461</v>
      </c>
      <c r="AS52" s="106">
        <f t="shared" si="42"/>
        <v>0.006310892013953759</v>
      </c>
      <c r="AT52" s="32">
        <f>Kerala!$F52/1000</f>
        <v>11.182009704589843</v>
      </c>
      <c r="AU52" s="106">
        <f t="shared" si="43"/>
        <v>0.0010993620676728682</v>
      </c>
      <c r="AV52" s="32">
        <f>'Tamil Nadu'!$F52/1000</f>
        <v>88.5516591796875</v>
      </c>
      <c r="AW52" s="106">
        <f t="shared" si="44"/>
        <v>0.003553384994472325</v>
      </c>
      <c r="AX52" s="32">
        <f>'NE cluster states'!$F52/1000</f>
        <v>45.064153884887695</v>
      </c>
      <c r="AY52" s="113">
        <f t="shared" si="45"/>
        <v>0.008637584525824454</v>
      </c>
      <c r="AZ52" s="32">
        <f>'Remaining states'!$F52/1000</f>
        <v>31.130643844604492</v>
      </c>
      <c r="BA52" s="113">
        <f t="shared" si="52"/>
        <v>0.003603206880277844</v>
      </c>
    </row>
    <row r="53" spans="1:53" ht="15">
      <c r="A53" s="250" t="s">
        <v>185</v>
      </c>
      <c r="B53" s="11"/>
      <c r="C53" s="37" t="s">
        <v>72</v>
      </c>
      <c r="D53" s="86" t="s">
        <v>183</v>
      </c>
      <c r="F53" s="18">
        <f>India!$F53/1000</f>
        <v>5692.229786621094</v>
      </c>
      <c r="G53" s="106">
        <f t="shared" si="24"/>
        <v>0.011707195901938163</v>
      </c>
      <c r="H53" s="18">
        <f>Rural!$F53/1000</f>
        <v>4023.6383056640625</v>
      </c>
      <c r="I53" s="106">
        <f t="shared" si="25"/>
        <v>0.01081526079281177</v>
      </c>
      <c r="J53" s="18">
        <f>Urban!$F53/1000</f>
        <v>1633.2359591674804</v>
      </c>
      <c r="K53" s="106">
        <f t="shared" si="51"/>
        <v>0.014269810946702386</v>
      </c>
      <c r="L53" s="18">
        <f>'J &amp; K'!$F53/1000</f>
        <v>89.1421904296875</v>
      </c>
      <c r="M53" s="106">
        <f t="shared" si="26"/>
        <v>0.024508474384430854</v>
      </c>
      <c r="N53" s="18">
        <f>Punjab!$F53/1000</f>
        <v>99.9452333984375</v>
      </c>
      <c r="O53" s="106">
        <f t="shared" si="27"/>
        <v>0.010059325353323498</v>
      </c>
      <c r="P53" s="18">
        <f>Haryana!$F53/1000</f>
        <v>167.81865234375</v>
      </c>
      <c r="Q53" s="106">
        <f t="shared" si="28"/>
        <v>0.016405565615909983</v>
      </c>
      <c r="R53" s="18">
        <f>Delhi!$F53/1000</f>
        <v>55.91530737304687</v>
      </c>
      <c r="S53" s="106">
        <f t="shared" si="29"/>
        <v>0.012786919353239775</v>
      </c>
      <c r="T53" s="18">
        <f>Rajasthan!$F53/1000</f>
        <v>227.88100390625</v>
      </c>
      <c r="U53" s="106">
        <f t="shared" si="30"/>
        <v>0.007929684211658518</v>
      </c>
      <c r="V53" s="18">
        <f>'Uttar Pradesh'!$F53/1000</f>
        <v>532.28817578125</v>
      </c>
      <c r="W53" s="106">
        <f t="shared" si="31"/>
        <v>0.0054348434585555485</v>
      </c>
      <c r="X53" s="18">
        <f>Bihar!$F53/1000</f>
        <v>125.8161455078125</v>
      </c>
      <c r="Y53" s="106">
        <f t="shared" si="32"/>
        <v>0.003384255837133616</v>
      </c>
      <c r="Z53" s="18">
        <f>Assam!$F53/1000</f>
        <v>47.40188159179687</v>
      </c>
      <c r="AA53" s="106">
        <f t="shared" si="33"/>
        <v>0.0037396833037233517</v>
      </c>
      <c r="AB53" s="18">
        <f>'West Bengal'!$F53/1000</f>
        <v>254.273751953125</v>
      </c>
      <c r="AC53" s="106">
        <f t="shared" si="34"/>
        <v>0.009298429863628872</v>
      </c>
      <c r="AD53" s="18">
        <f>Jharkhand!$F53/1000</f>
        <v>13.5183935546875</v>
      </c>
      <c r="AE53" s="106">
        <f t="shared" si="35"/>
        <v>0.0010907561622364342</v>
      </c>
      <c r="AF53" s="18">
        <f>Odisha!$F53/1000</f>
        <v>165.5378349609375</v>
      </c>
      <c r="AG53" s="106">
        <f t="shared" si="36"/>
        <v>0.00785245793152199</v>
      </c>
      <c r="AH53" s="18">
        <f>Chhattisgarh!$F53/1000</f>
        <v>149.408296875</v>
      </c>
      <c r="AI53" s="106">
        <f t="shared" si="37"/>
        <v>0.011421190774925132</v>
      </c>
      <c r="AJ53" s="18">
        <f>'Madhya Pradesh'!$F53/1000</f>
        <v>445.413537109375</v>
      </c>
      <c r="AK53" s="106">
        <f t="shared" si="38"/>
        <v>0.011660010502503171</v>
      </c>
      <c r="AL53" s="18">
        <f>Gujarat!$F53/1000</f>
        <v>523.0101811523438</v>
      </c>
      <c r="AM53" s="106">
        <f t="shared" si="39"/>
        <v>0.02291624120572173</v>
      </c>
      <c r="AN53" s="18">
        <f>Maharashtra!$F53/1000</f>
        <v>463.1626787109375</v>
      </c>
      <c r="AO53" s="106">
        <f t="shared" si="40"/>
        <v>0.011934798354511764</v>
      </c>
      <c r="AP53" s="18">
        <f>'Andhra Pradesh'!$F53/1000</f>
        <v>606.8568046875</v>
      </c>
      <c r="AQ53" s="106">
        <f t="shared" si="41"/>
        <v>0.019626658678008186</v>
      </c>
      <c r="AR53" s="18">
        <f>Karnataka!$F53/1000</f>
        <v>620.48077734375</v>
      </c>
      <c r="AS53" s="106">
        <f t="shared" si="42"/>
        <v>0.022231428373574093</v>
      </c>
      <c r="AT53" s="18">
        <f>Kerala!$F53/1000</f>
        <v>178.8273212890625</v>
      </c>
      <c r="AU53" s="106">
        <f t="shared" si="43"/>
        <v>0.017581452608474126</v>
      </c>
      <c r="AV53" s="18">
        <f>'Tamil Nadu'!$F53/1000</f>
        <v>772.1611030273438</v>
      </c>
      <c r="AW53" s="106">
        <f t="shared" si="44"/>
        <v>0.03098514135398547</v>
      </c>
      <c r="AX53" s="18">
        <f>'NE cluster states'!$F53/1000</f>
        <v>47.29853857421875</v>
      </c>
      <c r="AY53" s="113">
        <f t="shared" si="45"/>
        <v>0.009065855889059284</v>
      </c>
      <c r="AZ53" s="18">
        <f>'Remaining states'!$F53/1000</f>
        <v>106.06393627929687</v>
      </c>
      <c r="BA53" s="113">
        <f t="shared" si="52"/>
        <v>0.012276337966493757</v>
      </c>
    </row>
    <row r="54" spans="1:53" ht="15">
      <c r="A54" s="249"/>
      <c r="B54" s="63" t="s">
        <v>57</v>
      </c>
      <c r="C54" s="63"/>
      <c r="D54" s="63"/>
      <c r="E54" s="64"/>
      <c r="F54" s="73">
        <f>India!$F54/1000</f>
        <v>55375.81100024414</v>
      </c>
      <c r="G54" s="105">
        <f t="shared" si="24"/>
        <v>0.11389130304126188</v>
      </c>
      <c r="H54" s="73">
        <f>Rural!$F54/1000</f>
        <v>42522.628388427736</v>
      </c>
      <c r="I54" s="105">
        <f t="shared" si="25"/>
        <v>0.11429787686663509</v>
      </c>
      <c r="J54" s="73">
        <f>Urban!$F54/1000</f>
        <v>12865.865834152222</v>
      </c>
      <c r="K54" s="105">
        <f t="shared" si="51"/>
        <v>0.11241086879606414</v>
      </c>
      <c r="L54" s="73">
        <f>'J &amp; K'!$F54/1000</f>
        <v>384.55946171569826</v>
      </c>
      <c r="M54" s="105">
        <f t="shared" si="26"/>
        <v>0.1057295728466962</v>
      </c>
      <c r="N54" s="73">
        <f>Punjab!$F54/1000</f>
        <v>1155.9741338653564</v>
      </c>
      <c r="O54" s="105">
        <f t="shared" si="27"/>
        <v>0.1163469183789984</v>
      </c>
      <c r="P54" s="73">
        <f>Haryana!$F54/1000</f>
        <v>1147.539342956543</v>
      </c>
      <c r="Q54" s="105">
        <f t="shared" si="28"/>
        <v>0.11218080782313543</v>
      </c>
      <c r="R54" s="73">
        <f>Delhi!$F54/1000</f>
        <v>373.0424723510742</v>
      </c>
      <c r="S54" s="105">
        <f t="shared" si="29"/>
        <v>0.08530873267783737</v>
      </c>
      <c r="T54" s="73">
        <f>Rajasthan!$F54/1000</f>
        <v>2867.805752258301</v>
      </c>
      <c r="U54" s="105">
        <f t="shared" si="30"/>
        <v>0.09979240746693245</v>
      </c>
      <c r="V54" s="73">
        <f>'Uttar Pradesh'!$F54/1000</f>
        <v>10756.62304675293</v>
      </c>
      <c r="W54" s="105">
        <f t="shared" si="31"/>
        <v>0.1098287827190399</v>
      </c>
      <c r="X54" s="73">
        <f>Bihar!$F54/1000</f>
        <v>3955.147501953125</v>
      </c>
      <c r="Y54" s="105">
        <f t="shared" si="32"/>
        <v>0.10638722849269097</v>
      </c>
      <c r="Z54" s="73">
        <f>Assam!$F54/1000</f>
        <v>980.5608753967285</v>
      </c>
      <c r="AA54" s="105">
        <f t="shared" si="33"/>
        <v>0.07735952689776959</v>
      </c>
      <c r="AB54" s="73">
        <f>'West Bengal'!$F54/1000</f>
        <v>3302.834962432861</v>
      </c>
      <c r="AC54" s="105">
        <f t="shared" si="34"/>
        <v>0.12077998225701575</v>
      </c>
      <c r="AD54" s="73">
        <f>Jharkhand!$F54/1000</f>
        <v>1746.2548513793945</v>
      </c>
      <c r="AE54" s="105">
        <f t="shared" si="35"/>
        <v>0.14089974761216179</v>
      </c>
      <c r="AF54" s="73">
        <f>Odisha!$F54/1000</f>
        <v>1740.1750228118897</v>
      </c>
      <c r="AG54" s="105">
        <f t="shared" si="36"/>
        <v>0.08254699696501512</v>
      </c>
      <c r="AH54" s="73">
        <f>Chhattisgarh!$F54/1000</f>
        <v>1307.9624056396485</v>
      </c>
      <c r="AI54" s="105">
        <f t="shared" si="37"/>
        <v>0.09998432800380877</v>
      </c>
      <c r="AJ54" s="73">
        <f>'Madhya Pradesh'!$F54/1000</f>
        <v>4320.719707641601</v>
      </c>
      <c r="AK54" s="105">
        <f t="shared" si="38"/>
        <v>0.11310755729703464</v>
      </c>
      <c r="AL54" s="73">
        <f>Gujarat!$F54/1000</f>
        <v>2546.952405609131</v>
      </c>
      <c r="AM54" s="105">
        <f t="shared" si="39"/>
        <v>0.11159739861628216</v>
      </c>
      <c r="AN54" s="73">
        <f>Maharashtra!$F54/1000</f>
        <v>4327.587596740723</v>
      </c>
      <c r="AO54" s="105">
        <f t="shared" si="40"/>
        <v>0.11151348695092306</v>
      </c>
      <c r="AP54" s="73">
        <f>'Andhra Pradesh'!$F54/1000</f>
        <v>4256.519562866211</v>
      </c>
      <c r="AQ54" s="105">
        <f t="shared" si="41"/>
        <v>0.13766222273746964</v>
      </c>
      <c r="AR54" s="73">
        <f>Karnataka!$F54/1000</f>
        <v>3434.060968231201</v>
      </c>
      <c r="AS54" s="105">
        <f t="shared" si="42"/>
        <v>0.12304020242584142</v>
      </c>
      <c r="AT54" s="73">
        <f>Kerala!$F54/1000</f>
        <v>1202.225672088623</v>
      </c>
      <c r="AU54" s="105">
        <f t="shared" si="43"/>
        <v>0.11819711622448745</v>
      </c>
      <c r="AV54" s="73">
        <f>'Tamil Nadu'!$F54/1000</f>
        <v>3800.0310141601562</v>
      </c>
      <c r="AW54" s="105">
        <f t="shared" si="44"/>
        <v>0.1524869585655775</v>
      </c>
      <c r="AX54" s="73">
        <f>'NE cluster states'!$F54/1000</f>
        <v>547.4976336593628</v>
      </c>
      <c r="AY54" s="112">
        <f t="shared" si="45"/>
        <v>0.10494054987699461</v>
      </c>
      <c r="AZ54" s="73">
        <f>'Remaining states'!$F54/1000</f>
        <v>1221.7460998563768</v>
      </c>
      <c r="BA54" s="112">
        <f t="shared" si="52"/>
        <v>0.1414106298260227</v>
      </c>
    </row>
    <row r="55" spans="1:53" ht="15">
      <c r="A55" s="250" t="s">
        <v>120</v>
      </c>
      <c r="B55" s="6"/>
      <c r="C55" s="38" t="s">
        <v>73</v>
      </c>
      <c r="D55" s="86" t="s">
        <v>227</v>
      </c>
      <c r="E55" s="6"/>
      <c r="F55" s="32">
        <f>India!$F55/1000</f>
        <v>16086.45740234375</v>
      </c>
      <c r="G55" s="106">
        <f t="shared" si="24"/>
        <v>0.033084979917722655</v>
      </c>
      <c r="H55" s="32">
        <f>Rural!$F55/1000</f>
        <v>11451.757063476562</v>
      </c>
      <c r="I55" s="106">
        <f t="shared" si="25"/>
        <v>0.03078152899654892</v>
      </c>
      <c r="J55" s="32">
        <f>Urban!$F55/1000</f>
        <v>4634.700327148437</v>
      </c>
      <c r="K55" s="106">
        <f t="shared" si="51"/>
        <v>0.040494024817295825</v>
      </c>
      <c r="L55" s="32">
        <f>'J &amp; K'!$F55/1000</f>
        <v>194.85428747558595</v>
      </c>
      <c r="M55" s="106">
        <f t="shared" si="26"/>
        <v>0.053572626948837986</v>
      </c>
      <c r="N55" s="32">
        <f>Punjab!$F55/1000</f>
        <v>510.0215189819336</v>
      </c>
      <c r="O55" s="106">
        <f t="shared" si="27"/>
        <v>0.051332837216784506</v>
      </c>
      <c r="P55" s="32">
        <f>Haryana!$F55/1000</f>
        <v>456.273497253418</v>
      </c>
      <c r="Q55" s="106">
        <f t="shared" si="28"/>
        <v>0.04460424805854693</v>
      </c>
      <c r="R55" s="32">
        <f>Delhi!$F55/1000</f>
        <v>134.35452014160157</v>
      </c>
      <c r="S55" s="106">
        <f t="shared" si="29"/>
        <v>0.03072468872132168</v>
      </c>
      <c r="T55" s="32">
        <f>Rajasthan!$F55/1000</f>
        <v>991.7886015625</v>
      </c>
      <c r="U55" s="106">
        <f t="shared" si="30"/>
        <v>0.03451174200701921</v>
      </c>
      <c r="V55" s="32">
        <f>'Uttar Pradesh'!$F55/1000</f>
        <v>3250.2874765625</v>
      </c>
      <c r="W55" s="106">
        <f t="shared" si="31"/>
        <v>0.03318654149041305</v>
      </c>
      <c r="X55" s="32">
        <f>Bihar!$F55/1000</f>
        <v>904.0058671875</v>
      </c>
      <c r="Y55" s="106">
        <f t="shared" si="32"/>
        <v>0.02431633174330843</v>
      </c>
      <c r="Z55" s="32">
        <f>Assam!$F55/1000</f>
        <v>264.6899677429199</v>
      </c>
      <c r="AA55" s="106">
        <f t="shared" si="33"/>
        <v>0.020882222810382482</v>
      </c>
      <c r="AB55" s="32">
        <f>'West Bengal'!$F55/1000</f>
        <v>820.9471254882812</v>
      </c>
      <c r="AC55" s="106">
        <f t="shared" si="34"/>
        <v>0.030020870064117914</v>
      </c>
      <c r="AD55" s="32">
        <f>Jharkhand!$F55/1000</f>
        <v>440.4153151855469</v>
      </c>
      <c r="AE55" s="106">
        <f t="shared" si="35"/>
        <v>0.03553571044063612</v>
      </c>
      <c r="AF55" s="32">
        <f>Odisha!$F55/1000</f>
        <v>400.2580295410156</v>
      </c>
      <c r="AG55" s="106">
        <f t="shared" si="36"/>
        <v>0.018986652443934507</v>
      </c>
      <c r="AH55" s="32">
        <f>Chhattisgarh!$F55/1000</f>
        <v>304.73136627197266</v>
      </c>
      <c r="AI55" s="106">
        <f t="shared" si="37"/>
        <v>0.023294523410621576</v>
      </c>
      <c r="AJ55" s="32">
        <f>'Madhya Pradesh'!$F55/1000</f>
        <v>1135.9055330810547</v>
      </c>
      <c r="AK55" s="106">
        <f t="shared" si="38"/>
        <v>0.029735671105847468</v>
      </c>
      <c r="AL55" s="32">
        <f>Gujarat!$F55/1000</f>
        <v>754.4939556884766</v>
      </c>
      <c r="AM55" s="106">
        <f t="shared" si="39"/>
        <v>0.03305894626892537</v>
      </c>
      <c r="AN55" s="32">
        <f>Maharashtra!$F55/1000</f>
        <v>1290.805847290039</v>
      </c>
      <c r="AO55" s="106">
        <f t="shared" si="40"/>
        <v>0.03326154763831044</v>
      </c>
      <c r="AP55" s="32">
        <f>'Andhra Pradesh'!$F55/1000</f>
        <v>1286.4460234375</v>
      </c>
      <c r="AQ55" s="106">
        <f t="shared" si="41"/>
        <v>0.041605592645023524</v>
      </c>
      <c r="AR55" s="32">
        <f>Karnataka!$F55/1000</f>
        <v>886.3121170654297</v>
      </c>
      <c r="AS55" s="106">
        <f t="shared" si="42"/>
        <v>0.03175599481344576</v>
      </c>
      <c r="AT55" s="32">
        <f>Kerala!$F55/1000</f>
        <v>354.9981262817383</v>
      </c>
      <c r="AU55" s="106">
        <f t="shared" si="43"/>
        <v>0.03490172915597563</v>
      </c>
      <c r="AV55" s="32">
        <f>'Tamil Nadu'!$F55/1000</f>
        <v>1085.8432155761718</v>
      </c>
      <c r="AW55" s="106">
        <f t="shared" si="44"/>
        <v>0.04357252054135439</v>
      </c>
      <c r="AX55" s="32">
        <f>'NE cluster states'!$F55/1000</f>
        <v>161.0590807495117</v>
      </c>
      <c r="AY55" s="113">
        <f t="shared" si="45"/>
        <v>0.030870687757260228</v>
      </c>
      <c r="AZ55" s="32">
        <f>'Remaining states'!$F55/1000</f>
        <v>457.9686246337891</v>
      </c>
      <c r="BA55" s="113">
        <f t="shared" si="52"/>
        <v>0.053007438826802554</v>
      </c>
    </row>
    <row r="56" spans="1:53" ht="15">
      <c r="A56" s="250" t="s">
        <v>121</v>
      </c>
      <c r="B56" s="6"/>
      <c r="C56" s="38" t="s">
        <v>74</v>
      </c>
      <c r="D56" s="86" t="s">
        <v>28</v>
      </c>
      <c r="E56" s="6"/>
      <c r="F56" s="32">
        <f>India!$F56/1000</f>
        <v>8980.658</v>
      </c>
      <c r="G56" s="106">
        <f t="shared" si="24"/>
        <v>0.018470498640343586</v>
      </c>
      <c r="H56" s="32">
        <f>Rural!$F56/1000</f>
        <v>6664.960453125</v>
      </c>
      <c r="I56" s="106">
        <f t="shared" si="25"/>
        <v>0.01791495159315199</v>
      </c>
      <c r="J56" s="32">
        <f>Urban!$F56/1000</f>
        <v>2315.69751953125</v>
      </c>
      <c r="K56" s="106">
        <f t="shared" si="51"/>
        <v>0.02023257302655925</v>
      </c>
      <c r="L56" s="32">
        <f>'J &amp; K'!$F56/1000</f>
        <v>52.80844427490234</v>
      </c>
      <c r="M56" s="106">
        <f t="shared" si="26"/>
        <v>0.014518988119480354</v>
      </c>
      <c r="N56" s="32">
        <f>Punjab!$F56/1000</f>
        <v>144.73816650390626</v>
      </c>
      <c r="O56" s="106">
        <f t="shared" si="27"/>
        <v>0.01456766129207983</v>
      </c>
      <c r="P56" s="32">
        <f>Haryana!$F56/1000</f>
        <v>119.5871240234375</v>
      </c>
      <c r="Q56" s="106">
        <f t="shared" si="28"/>
        <v>0.011690562297961005</v>
      </c>
      <c r="R56" s="32">
        <f>Delhi!$F56/1000</f>
        <v>62.166656677246095</v>
      </c>
      <c r="S56" s="106">
        <f t="shared" si="29"/>
        <v>0.014216501039492986</v>
      </c>
      <c r="T56" s="32">
        <f>Rajasthan!$F56/1000</f>
        <v>305.39947021484375</v>
      </c>
      <c r="U56" s="106">
        <f t="shared" si="30"/>
        <v>0.010627131334772492</v>
      </c>
      <c r="V56" s="32">
        <f>'Uttar Pradesh'!$F56/1000</f>
        <v>2007.388552734375</v>
      </c>
      <c r="W56" s="106">
        <f t="shared" si="31"/>
        <v>0.020496120411833525</v>
      </c>
      <c r="X56" s="32">
        <f>Bihar!$F56/1000</f>
        <v>1011.9602177734375</v>
      </c>
      <c r="Y56" s="106">
        <f t="shared" si="32"/>
        <v>0.027220133474317124</v>
      </c>
      <c r="Z56" s="32">
        <f>Assam!$F56/1000</f>
        <v>85.06614428710938</v>
      </c>
      <c r="AA56" s="106">
        <f t="shared" si="33"/>
        <v>0.006711135271847032</v>
      </c>
      <c r="AB56" s="32">
        <f>'West Bengal'!$F56/1000</f>
        <v>357.0398193359375</v>
      </c>
      <c r="AC56" s="106">
        <f t="shared" si="34"/>
        <v>0.013056438948641303</v>
      </c>
      <c r="AD56" s="32">
        <f>Jharkhand!$F56/1000</f>
        <v>535.6295283203125</v>
      </c>
      <c r="AE56" s="106">
        <f t="shared" si="35"/>
        <v>0.04321824233979266</v>
      </c>
      <c r="AF56" s="32">
        <f>Odisha!$F56/1000</f>
        <v>263.4116416015625</v>
      </c>
      <c r="AG56" s="106">
        <f t="shared" si="36"/>
        <v>0.01249520289326915</v>
      </c>
      <c r="AH56" s="32">
        <f>Chhattisgarh!$F56/1000</f>
        <v>156.5224228515625</v>
      </c>
      <c r="AI56" s="106">
        <f t="shared" si="37"/>
        <v>0.011965014589764204</v>
      </c>
      <c r="AJ56" s="32">
        <f>'Madhya Pradesh'!$F56/1000</f>
        <v>466.6767646484375</v>
      </c>
      <c r="AK56" s="106">
        <f t="shared" si="38"/>
        <v>0.012216638076131905</v>
      </c>
      <c r="AL56" s="32">
        <f>Gujarat!$F56/1000</f>
        <v>367.77925341796873</v>
      </c>
      <c r="AM56" s="106">
        <f t="shared" si="39"/>
        <v>0.01611463483027583</v>
      </c>
      <c r="AN56" s="32">
        <f>Maharashtra!$F56/1000</f>
        <v>736.4936103515626</v>
      </c>
      <c r="AO56" s="106">
        <f t="shared" si="40"/>
        <v>0.01897800304937369</v>
      </c>
      <c r="AP56" s="32">
        <f>'Andhra Pradesh'!$F56/1000</f>
        <v>573.6898935546875</v>
      </c>
      <c r="AQ56" s="106">
        <f t="shared" si="41"/>
        <v>0.01855399105826756</v>
      </c>
      <c r="AR56" s="32">
        <f>Karnataka!$F56/1000</f>
        <v>522.5699931640625</v>
      </c>
      <c r="AS56" s="106">
        <f t="shared" si="42"/>
        <v>0.018723347760973112</v>
      </c>
      <c r="AT56" s="32">
        <f>Kerala!$F56/1000</f>
        <v>176.05253930664063</v>
      </c>
      <c r="AU56" s="106">
        <f t="shared" si="43"/>
        <v>0.017308649227138782</v>
      </c>
      <c r="AV56" s="32">
        <f>'Tamil Nadu'!$F56/1000</f>
        <v>693.1825361328125</v>
      </c>
      <c r="AW56" s="106">
        <f t="shared" si="44"/>
        <v>0.027815903678624878</v>
      </c>
      <c r="AX56" s="32">
        <f>'NE cluster states'!$F56/1000</f>
        <v>55.78220167541504</v>
      </c>
      <c r="AY56" s="113">
        <f t="shared" si="45"/>
        <v>0.010691945603566825</v>
      </c>
      <c r="AZ56" s="32">
        <f>'Remaining states'!$F56/1000</f>
        <v>286.71269873046873</v>
      </c>
      <c r="BA56" s="113">
        <f t="shared" si="52"/>
        <v>0.03318547389785856</v>
      </c>
    </row>
    <row r="57" spans="1:53" ht="15">
      <c r="A57" s="250" t="s">
        <v>122</v>
      </c>
      <c r="B57" s="6"/>
      <c r="C57" s="38" t="s">
        <v>75</v>
      </c>
      <c r="D57" s="86" t="s">
        <v>29</v>
      </c>
      <c r="E57" s="6"/>
      <c r="F57" s="32">
        <f>India!$F57/1000</f>
        <v>4143.24988671875</v>
      </c>
      <c r="G57" s="106">
        <f t="shared" si="24"/>
        <v>0.008521412506660692</v>
      </c>
      <c r="H57" s="32">
        <f>Rural!$F57/1000</f>
        <v>3423.6008813476565</v>
      </c>
      <c r="I57" s="106">
        <f t="shared" si="25"/>
        <v>0.009202401798927142</v>
      </c>
      <c r="J57" s="32">
        <f>Urban!$F57/1000</f>
        <v>719.8689935302734</v>
      </c>
      <c r="K57" s="106">
        <f t="shared" si="51"/>
        <v>0.006289596054024023</v>
      </c>
      <c r="L57" s="32">
        <f>'J &amp; K'!$F57/1000</f>
        <v>24.086115112304686</v>
      </c>
      <c r="M57" s="106">
        <f t="shared" si="26"/>
        <v>0.0066221609812919385</v>
      </c>
      <c r="N57" s="32">
        <f>Punjab!$F57/1000</f>
        <v>45.36729264831543</v>
      </c>
      <c r="O57" s="106">
        <f t="shared" si="27"/>
        <v>0.0045661442935404735</v>
      </c>
      <c r="P57" s="32">
        <f>Haryana!$F57/1000</f>
        <v>65.47588842773438</v>
      </c>
      <c r="Q57" s="106">
        <f t="shared" si="28"/>
        <v>0.006400772314992329</v>
      </c>
      <c r="R57" s="32">
        <f>Delhi!$F57/1000</f>
        <v>13.8042734375</v>
      </c>
      <c r="S57" s="106">
        <f t="shared" si="29"/>
        <v>0.003156812319706007</v>
      </c>
      <c r="T57" s="32">
        <f>Rajasthan!$F57/1000</f>
        <v>279.38053741455076</v>
      </c>
      <c r="U57" s="106">
        <f t="shared" si="30"/>
        <v>0.009721738094028444</v>
      </c>
      <c r="V57" s="32">
        <f>'Uttar Pradesh'!$F57/1000</f>
        <v>582.7083502197265</v>
      </c>
      <c r="W57" s="106">
        <f t="shared" si="31"/>
        <v>0.005949650601930453</v>
      </c>
      <c r="X57" s="32">
        <f>Bihar!$F57/1000</f>
        <v>223.49371936035158</v>
      </c>
      <c r="Y57" s="106">
        <f t="shared" si="32"/>
        <v>0.006011628485797208</v>
      </c>
      <c r="Z57" s="32">
        <f>Assam!$F57/1000</f>
        <v>176.8133797302246</v>
      </c>
      <c r="AA57" s="106">
        <f t="shared" si="33"/>
        <v>0.013949362806864743</v>
      </c>
      <c r="AB57" s="32">
        <f>'West Bengal'!$F57/1000</f>
        <v>351.6119596862793</v>
      </c>
      <c r="AC57" s="106">
        <f t="shared" si="34"/>
        <v>0.012857949832583142</v>
      </c>
      <c r="AD57" s="32">
        <f>Jharkhand!$F57/1000</f>
        <v>128.0564116821289</v>
      </c>
      <c r="AE57" s="106">
        <f t="shared" si="35"/>
        <v>0.01033246440053037</v>
      </c>
      <c r="AF57" s="32">
        <f>Odisha!$F57/1000</f>
        <v>150.140873046875</v>
      </c>
      <c r="AG57" s="106">
        <f t="shared" si="36"/>
        <v>0.007122087163220276</v>
      </c>
      <c r="AH57" s="32">
        <f>Chhattisgarh!$F57/1000</f>
        <v>140.314328125</v>
      </c>
      <c r="AI57" s="106">
        <f t="shared" si="37"/>
        <v>0.010726022205525982</v>
      </c>
      <c r="AJ57" s="32">
        <f>'Madhya Pradesh'!$F57/1000</f>
        <v>575.3019066162109</v>
      </c>
      <c r="AK57" s="106">
        <f t="shared" si="38"/>
        <v>0.015060220928148184</v>
      </c>
      <c r="AL57" s="32">
        <f>Gujarat!$F57/1000</f>
        <v>212.51670135498046</v>
      </c>
      <c r="AM57" s="106">
        <f t="shared" si="39"/>
        <v>0.009311642801608276</v>
      </c>
      <c r="AN57" s="32">
        <f>Maharashtra!$F57/1000</f>
        <v>314.9238020019531</v>
      </c>
      <c r="AO57" s="106">
        <f t="shared" si="40"/>
        <v>0.008114971794338448</v>
      </c>
      <c r="AP57" s="32">
        <f>'Andhra Pradesh'!$F57/1000</f>
        <v>234.13589978027343</v>
      </c>
      <c r="AQ57" s="106">
        <f t="shared" si="41"/>
        <v>0.007572305943940274</v>
      </c>
      <c r="AR57" s="32">
        <f>Karnataka!$F57/1000</f>
        <v>250.43056741333007</v>
      </c>
      <c r="AS57" s="106">
        <f t="shared" si="42"/>
        <v>0.008972766643693423</v>
      </c>
      <c r="AT57" s="32">
        <f>Kerala!$F57/1000</f>
        <v>70.36164633178711</v>
      </c>
      <c r="AU57" s="106">
        <f t="shared" si="43"/>
        <v>0.00691762277441324</v>
      </c>
      <c r="AV57" s="32">
        <f>'Tamil Nadu'!$F57/1000</f>
        <v>189.01903662109376</v>
      </c>
      <c r="AW57" s="106">
        <f t="shared" si="44"/>
        <v>0.007584921780359798</v>
      </c>
      <c r="AX57" s="32">
        <f>'NE cluster states'!$F57/1000</f>
        <v>70.31807684326172</v>
      </c>
      <c r="AY57" s="113">
        <f t="shared" si="45"/>
        <v>0.013478081358824251</v>
      </c>
      <c r="AZ57" s="32">
        <f>'Remaining states'!$F57/1000</f>
        <v>44.99021413421631</v>
      </c>
      <c r="BA57" s="113">
        <f t="shared" si="52"/>
        <v>0.005207378617762773</v>
      </c>
    </row>
    <row r="58" spans="1:53" ht="15">
      <c r="A58" s="250" t="s">
        <v>123</v>
      </c>
      <c r="B58" s="6"/>
      <c r="C58" s="38" t="s">
        <v>76</v>
      </c>
      <c r="D58" s="86" t="s">
        <v>118</v>
      </c>
      <c r="E58" s="6"/>
      <c r="F58" s="32">
        <f>India!$F58/1000</f>
        <v>3941.24669140625</v>
      </c>
      <c r="G58" s="106">
        <f t="shared" si="24"/>
        <v>0.008105952999755453</v>
      </c>
      <c r="H58" s="32">
        <f>Rural!$F58/1000</f>
        <v>3596.0793251953123</v>
      </c>
      <c r="I58" s="106">
        <f t="shared" si="25"/>
        <v>0.00966601189746031</v>
      </c>
      <c r="J58" s="32">
        <f>Urban!$F58/1000</f>
        <v>356.7943729248047</v>
      </c>
      <c r="K58" s="106">
        <f t="shared" si="51"/>
        <v>0.003117362325943066</v>
      </c>
      <c r="L58" s="32">
        <f>'J &amp; K'!$F58/1000</f>
        <v>7.434396606445312</v>
      </c>
      <c r="M58" s="106">
        <f t="shared" si="26"/>
        <v>0.002043989696848235</v>
      </c>
      <c r="N58" s="32">
        <f>Punjab!$F58/1000</f>
        <v>54.94740966796875</v>
      </c>
      <c r="O58" s="106">
        <f t="shared" si="27"/>
        <v>0.005530367506061494</v>
      </c>
      <c r="P58" s="32">
        <f>Haryana!$F58/1000</f>
        <v>31.60609832763672</v>
      </c>
      <c r="Q58" s="106">
        <f t="shared" si="28"/>
        <v>0.003089739505921243</v>
      </c>
      <c r="R58" s="32">
        <f>Delhi!$F58/1000</f>
        <v>2.10408984375</v>
      </c>
      <c r="S58" s="106">
        <f t="shared" si="29"/>
        <v>0.0004811710497181528</v>
      </c>
      <c r="T58" s="32">
        <f>Rajasthan!$F58/1000</f>
        <v>250.8884267578125</v>
      </c>
      <c r="U58" s="106">
        <f t="shared" si="30"/>
        <v>0.008730284501325677</v>
      </c>
      <c r="V58" s="32">
        <f>'Uttar Pradesh'!$F58/1000</f>
        <v>987.1863884277344</v>
      </c>
      <c r="W58" s="106">
        <f t="shared" si="31"/>
        <v>0.010079509050989031</v>
      </c>
      <c r="X58" s="32">
        <f>Bihar!$F58/1000</f>
        <v>783.2659736328125</v>
      </c>
      <c r="Y58" s="106">
        <f t="shared" si="32"/>
        <v>0.021068619075843426</v>
      </c>
      <c r="Z58" s="32">
        <f>Assam!$F58/1000</f>
        <v>44.53215396118164</v>
      </c>
      <c r="AA58" s="106">
        <f t="shared" si="33"/>
        <v>0.003513281478604609</v>
      </c>
      <c r="AB58" s="32">
        <f>'West Bengal'!$F58/1000</f>
        <v>176.49074462890624</v>
      </c>
      <c r="AC58" s="106">
        <f t="shared" si="34"/>
        <v>0.006454015791665555</v>
      </c>
      <c r="AD58" s="32">
        <f>Jharkhand!$F58/1000</f>
        <v>163.06530786132814</v>
      </c>
      <c r="AE58" s="106">
        <f t="shared" si="35"/>
        <v>0.013157220839679613</v>
      </c>
      <c r="AF58" s="32">
        <f>Odisha!$F58/1000</f>
        <v>143.3171458129883</v>
      </c>
      <c r="AG58" s="106">
        <f t="shared" si="36"/>
        <v>0.006798396624118322</v>
      </c>
      <c r="AH58" s="32">
        <f>Chhattisgarh!$F58/1000</f>
        <v>60.27278100585937</v>
      </c>
      <c r="AI58" s="106">
        <f t="shared" si="37"/>
        <v>0.004607421038867282</v>
      </c>
      <c r="AJ58" s="32">
        <f>'Madhya Pradesh'!$F58/1000</f>
        <v>231.4522001953125</v>
      </c>
      <c r="AK58" s="106">
        <f t="shared" si="38"/>
        <v>0.006058942668467019</v>
      </c>
      <c r="AL58" s="32">
        <f>Gujarat!$F58/1000</f>
        <v>195.55383917236327</v>
      </c>
      <c r="AM58" s="106">
        <f t="shared" si="39"/>
        <v>0.008568397153005803</v>
      </c>
      <c r="AN58" s="32">
        <f>Maharashtra!$F58/1000</f>
        <v>225.31327026367188</v>
      </c>
      <c r="AO58" s="106">
        <f t="shared" si="40"/>
        <v>0.005805883269085242</v>
      </c>
      <c r="AP58" s="32">
        <f>'Andhra Pradesh'!$F58/1000</f>
        <v>276.33152001953124</v>
      </c>
      <c r="AQ58" s="106">
        <f t="shared" si="41"/>
        <v>0.008936975549267062</v>
      </c>
      <c r="AR58" s="32">
        <f>Karnataka!$F58/1000</f>
        <v>109.37715295410156</v>
      </c>
      <c r="AS58" s="106">
        <f t="shared" si="42"/>
        <v>0.003918913253065115</v>
      </c>
      <c r="AT58" s="32">
        <f>Kerala!$F58/1000</f>
        <v>7.59437451171875</v>
      </c>
      <c r="AU58" s="106">
        <f t="shared" si="43"/>
        <v>0.0007466428206065928</v>
      </c>
      <c r="AV58" s="32">
        <f>'Tamil Nadu'!$F58/1000</f>
        <v>140.99133728027343</v>
      </c>
      <c r="AW58" s="106">
        <f t="shared" si="44"/>
        <v>0.0056576749310331565</v>
      </c>
      <c r="AX58" s="32">
        <f>'NE cluster states'!$F58/1000</f>
        <v>11.498006759643555</v>
      </c>
      <c r="AY58" s="113">
        <f t="shared" si="45"/>
        <v>0.0022038582044303623</v>
      </c>
      <c r="AZ58" s="32">
        <f>'Remaining states'!$F58/1000</f>
        <v>38.02896095275879</v>
      </c>
      <c r="BA58" s="113">
        <f t="shared" si="52"/>
        <v>0.004401650490712452</v>
      </c>
    </row>
    <row r="59" spans="1:53" ht="15">
      <c r="A59" s="250" t="s">
        <v>124</v>
      </c>
      <c r="B59" s="6"/>
      <c r="C59" s="38" t="s">
        <v>77</v>
      </c>
      <c r="D59" s="86" t="s">
        <v>225</v>
      </c>
      <c r="E59" s="6"/>
      <c r="F59" s="32">
        <f>India!$F59/1000</f>
        <v>11478.805572753907</v>
      </c>
      <c r="G59" s="106">
        <f t="shared" si="24"/>
        <v>0.02360843300394241</v>
      </c>
      <c r="H59" s="32">
        <f>Rural!$F59/1000</f>
        <v>8805.110149414062</v>
      </c>
      <c r="I59" s="106">
        <f t="shared" si="25"/>
        <v>0.023667525592768253</v>
      </c>
      <c r="J59" s="32">
        <f>Urban!$F59/1000</f>
        <v>2673.6950493164063</v>
      </c>
      <c r="K59" s="106">
        <f t="shared" si="51"/>
        <v>0.023360447502225743</v>
      </c>
      <c r="L59" s="32">
        <f>'J &amp; K'!$F59/1000</f>
        <v>38.42264782714844</v>
      </c>
      <c r="M59" s="106">
        <f t="shared" si="26"/>
        <v>0.010563802342241552</v>
      </c>
      <c r="N59" s="32">
        <f>Punjab!$F59/1000</f>
        <v>140.20712176513672</v>
      </c>
      <c r="O59" s="106">
        <f t="shared" si="27"/>
        <v>0.014111619001037863</v>
      </c>
      <c r="P59" s="32">
        <f>Haryana!$F59/1000</f>
        <v>188.69073272705077</v>
      </c>
      <c r="Q59" s="106">
        <f t="shared" si="28"/>
        <v>0.01844597220651589</v>
      </c>
      <c r="R59" s="32">
        <f>Delhi!$F59/1000</f>
        <v>77.81132385253906</v>
      </c>
      <c r="S59" s="106">
        <f t="shared" si="29"/>
        <v>0.017794181407841964</v>
      </c>
      <c r="T59" s="32">
        <f>Rajasthan!$F59/1000</f>
        <v>463.871595703125</v>
      </c>
      <c r="U59" s="106">
        <f t="shared" si="30"/>
        <v>0.016141561629231655</v>
      </c>
      <c r="V59" s="32">
        <f>'Uttar Pradesh'!$F59/1000</f>
        <v>1493.4760678710938</v>
      </c>
      <c r="W59" s="106">
        <f t="shared" si="31"/>
        <v>0.015248899012391692</v>
      </c>
      <c r="X59" s="32">
        <f>Bihar!$F59/1000</f>
        <v>159.417953125</v>
      </c>
      <c r="Y59" s="106">
        <f t="shared" si="32"/>
        <v>0.004288091454635079</v>
      </c>
      <c r="Z59" s="32">
        <f>Assam!$F59/1000</f>
        <v>170.32799255371094</v>
      </c>
      <c r="AA59" s="106">
        <f t="shared" si="33"/>
        <v>0.013437710245241815</v>
      </c>
      <c r="AB59" s="32">
        <f>'West Bengal'!$F59/1000</f>
        <v>961.6624752807617</v>
      </c>
      <c r="AC59" s="106">
        <f t="shared" si="34"/>
        <v>0.03516663049251868</v>
      </c>
      <c r="AD59" s="32">
        <f>Jharkhand!$F59/1000</f>
        <v>166.13717602539063</v>
      </c>
      <c r="AE59" s="106">
        <f t="shared" si="35"/>
        <v>0.013405080107570747</v>
      </c>
      <c r="AF59" s="32">
        <f>Odisha!$F59/1000</f>
        <v>288.0619041595459</v>
      </c>
      <c r="AG59" s="106">
        <f t="shared" si="36"/>
        <v>0.01366451352115801</v>
      </c>
      <c r="AH59" s="32">
        <f>Chhattisgarh!$F59/1000</f>
        <v>276.48276721191405</v>
      </c>
      <c r="AI59" s="106">
        <f t="shared" si="37"/>
        <v>0.02113512098292892</v>
      </c>
      <c r="AJ59" s="32">
        <f>'Madhya Pradesh'!$F59/1000</f>
        <v>755.9088168945312</v>
      </c>
      <c r="AK59" s="106">
        <f t="shared" si="38"/>
        <v>0.01978813845920595</v>
      </c>
      <c r="AL59" s="32">
        <f>Gujarat!$F59/1000</f>
        <v>581.5597779846191</v>
      </c>
      <c r="AM59" s="106">
        <f t="shared" si="39"/>
        <v>0.025481653375232366</v>
      </c>
      <c r="AN59" s="32">
        <f>Maharashtra!$F59/1000</f>
        <v>1021.9416471557618</v>
      </c>
      <c r="AO59" s="106">
        <f t="shared" si="40"/>
        <v>0.026333441897406502</v>
      </c>
      <c r="AP59" s="32">
        <f>'Andhra Pradesh'!$F59/1000</f>
        <v>1312.1112084960937</v>
      </c>
      <c r="AQ59" s="106">
        <f t="shared" si="41"/>
        <v>0.04243564319922688</v>
      </c>
      <c r="AR59" s="32">
        <f>Karnataka!$F59/1000</f>
        <v>1242.1910192871094</v>
      </c>
      <c r="AS59" s="106">
        <f t="shared" si="42"/>
        <v>0.04450690767536722</v>
      </c>
      <c r="AT59" s="32">
        <f>Kerala!$F59/1000</f>
        <v>458.00815173339845</v>
      </c>
      <c r="AU59" s="106">
        <f t="shared" si="43"/>
        <v>0.04502918545080325</v>
      </c>
      <c r="AV59" s="32">
        <f>'Tamil Nadu'!$F59/1000</f>
        <v>1338.9980474853517</v>
      </c>
      <c r="AW59" s="106">
        <f t="shared" si="44"/>
        <v>0.05373107193742568</v>
      </c>
      <c r="AX59" s="32">
        <f>'NE cluster states'!$F59/1000</f>
        <v>128.8552532196045</v>
      </c>
      <c r="AY59" s="113">
        <f t="shared" si="45"/>
        <v>0.024698081409092923</v>
      </c>
      <c r="AZ59" s="32">
        <f>'Remaining states'!$F59/1000</f>
        <v>214.6630590057373</v>
      </c>
      <c r="BA59" s="113">
        <f t="shared" si="52"/>
        <v>0.0248461103153515</v>
      </c>
    </row>
    <row r="60" spans="1:53" ht="15">
      <c r="A60" s="250" t="s">
        <v>125</v>
      </c>
      <c r="B60" s="6"/>
      <c r="C60" s="38" t="s">
        <v>78</v>
      </c>
      <c r="D60" s="86" t="s">
        <v>30</v>
      </c>
      <c r="E60" s="6"/>
      <c r="F60" s="32">
        <f>India!$F60/1000</f>
        <v>1730.3198767089843</v>
      </c>
      <c r="G60" s="106">
        <f t="shared" si="24"/>
        <v>0.003558744908236432</v>
      </c>
      <c r="H60" s="32">
        <f>Rural!$F60/1000</f>
        <v>1344.7048283691406</v>
      </c>
      <c r="I60" s="106">
        <f t="shared" si="25"/>
        <v>0.0036144733456018757</v>
      </c>
      <c r="J60" s="32">
        <f>Urban!$F60/1000</f>
        <v>386.4516488494873</v>
      </c>
      <c r="K60" s="106">
        <f t="shared" si="51"/>
        <v>0.003376482092602583</v>
      </c>
      <c r="L60" s="32">
        <f>'J &amp; K'!$F60/1000</f>
        <v>4.649053833007812</v>
      </c>
      <c r="M60" s="106">
        <f t="shared" si="26"/>
        <v>0.0012781962865045953</v>
      </c>
      <c r="N60" s="32">
        <f>Punjab!$F60/1000</f>
        <v>19.80599853515625</v>
      </c>
      <c r="O60" s="106">
        <f t="shared" si="27"/>
        <v>0.001993441572329152</v>
      </c>
      <c r="P60" s="32">
        <f>Haryana!$F60/1000</f>
        <v>64.87155749511719</v>
      </c>
      <c r="Q60" s="106">
        <f t="shared" si="28"/>
        <v>0.00634169431245619</v>
      </c>
      <c r="R60" s="32">
        <f>Delhi!$F60/1000</f>
        <v>27.06257421875</v>
      </c>
      <c r="S60" s="106">
        <f t="shared" si="29"/>
        <v>0.006188769592511064</v>
      </c>
      <c r="T60" s="32">
        <f>Rajasthan!$F60/1000</f>
        <v>77.64736889648438</v>
      </c>
      <c r="U60" s="106">
        <f t="shared" si="30"/>
        <v>0.002701932608075498</v>
      </c>
      <c r="V60" s="32">
        <f>'Uttar Pradesh'!$F60/1000</f>
        <v>358.324564453125</v>
      </c>
      <c r="W60" s="106">
        <f t="shared" si="31"/>
        <v>0.0036586157719914387</v>
      </c>
      <c r="X60" s="32">
        <f>Bihar!$F60/1000</f>
        <v>69.58086560058594</v>
      </c>
      <c r="Y60" s="106">
        <f t="shared" si="32"/>
        <v>0.0018716155197026807</v>
      </c>
      <c r="Z60" s="32">
        <f>Assam!$F60/1000</f>
        <v>47.450601318359375</v>
      </c>
      <c r="AA60" s="106">
        <f t="shared" si="33"/>
        <v>0.003743526955955488</v>
      </c>
      <c r="AB60" s="32">
        <f>'West Bengal'!$F60/1000</f>
        <v>96.69462829589844</v>
      </c>
      <c r="AC60" s="106">
        <f t="shared" si="34"/>
        <v>0.0035359851832635274</v>
      </c>
      <c r="AD60" s="32">
        <f>Jharkhand!$F60/1000</f>
        <v>51.24363916015625</v>
      </c>
      <c r="AE60" s="106">
        <f t="shared" si="35"/>
        <v>0.004134686193536609</v>
      </c>
      <c r="AF60" s="32">
        <f>Odisha!$F60/1000</f>
        <v>60.15762615966797</v>
      </c>
      <c r="AG60" s="106">
        <f t="shared" si="36"/>
        <v>0.002853639041434182</v>
      </c>
      <c r="AH60" s="32">
        <f>Chhattisgarh!$F60/1000</f>
        <v>104.50466784667968</v>
      </c>
      <c r="AI60" s="106">
        <f t="shared" si="37"/>
        <v>0.007988630975063533</v>
      </c>
      <c r="AJ60" s="32">
        <f>'Madhya Pradesh'!$F60/1000</f>
        <v>230.8744588623047</v>
      </c>
      <c r="AK60" s="106">
        <f t="shared" si="38"/>
        <v>0.006043818588372105</v>
      </c>
      <c r="AL60" s="32">
        <f>Gujarat!$F60/1000</f>
        <v>46.22982476806641</v>
      </c>
      <c r="AM60" s="106">
        <f t="shared" si="39"/>
        <v>0.002025608398194202</v>
      </c>
      <c r="AN60" s="32">
        <f>Maharashtra!$F60/1000</f>
        <v>119.0204697265625</v>
      </c>
      <c r="AO60" s="106">
        <f t="shared" si="40"/>
        <v>0.003066925232834506</v>
      </c>
      <c r="AP60" s="32">
        <f>'Andhra Pradesh'!$F60/1000</f>
        <v>93.28544165039062</v>
      </c>
      <c r="AQ60" s="106">
        <f t="shared" si="41"/>
        <v>0.0030169910080225185</v>
      </c>
      <c r="AR60" s="32">
        <f>Karnataka!$F60/1000</f>
        <v>108.37040307617187</v>
      </c>
      <c r="AS60" s="106">
        <f t="shared" si="42"/>
        <v>0.0038828420505097154</v>
      </c>
      <c r="AT60" s="32">
        <f>Kerala!$F60/1000</f>
        <v>16.43191827392578</v>
      </c>
      <c r="AU60" s="106">
        <f t="shared" si="43"/>
        <v>0.0016155081355402245</v>
      </c>
      <c r="AV60" s="32">
        <f>'Tamil Nadu'!$F60/1000</f>
        <v>87.59957958984376</v>
      </c>
      <c r="AW60" s="106">
        <f t="shared" si="44"/>
        <v>0.003515180116557737</v>
      </c>
      <c r="AX60" s="32">
        <f>'NE cluster states'!$F60/1000</f>
        <v>18.152546966552734</v>
      </c>
      <c r="AY60" s="113">
        <f t="shared" si="45"/>
        <v>0.003479354326348033</v>
      </c>
      <c r="AZ60" s="32">
        <f>'Remaining states'!$F60/1000</f>
        <v>28.36243680858612</v>
      </c>
      <c r="BA60" s="113">
        <f t="shared" si="52"/>
        <v>0.0032828016009008904</v>
      </c>
    </row>
    <row r="61" spans="1:53" ht="15">
      <c r="A61" s="250" t="s">
        <v>126</v>
      </c>
      <c r="B61" s="6"/>
      <c r="C61" s="38" t="s">
        <v>79</v>
      </c>
      <c r="D61" s="86" t="s">
        <v>119</v>
      </c>
      <c r="E61" s="6"/>
      <c r="F61" s="32">
        <f>India!$F61/1000</f>
        <v>9015.0735703125</v>
      </c>
      <c r="G61" s="106">
        <f t="shared" si="24"/>
        <v>0.01854128106460066</v>
      </c>
      <c r="H61" s="32">
        <f>Rural!$F61/1000</f>
        <v>7236.4156875</v>
      </c>
      <c r="I61" s="106">
        <f t="shared" si="25"/>
        <v>0.01945098364217658</v>
      </c>
      <c r="J61" s="32">
        <f>Urban!$F61/1000</f>
        <v>1778.6579228515625</v>
      </c>
      <c r="K61" s="106">
        <f t="shared" si="51"/>
        <v>0.015540382977413643</v>
      </c>
      <c r="L61" s="32">
        <f>'J &amp; K'!$F61/1000</f>
        <v>62.30451658630371</v>
      </c>
      <c r="M61" s="106">
        <f t="shared" si="26"/>
        <v>0.017129808471491526</v>
      </c>
      <c r="N61" s="32">
        <f>Punjab!$F61/1000</f>
        <v>240.88662576293945</v>
      </c>
      <c r="O61" s="106">
        <f t="shared" si="27"/>
        <v>0.02424484749716507</v>
      </c>
      <c r="P61" s="32">
        <f>Haryana!$F61/1000</f>
        <v>221.03444470214845</v>
      </c>
      <c r="Q61" s="106">
        <f t="shared" si="28"/>
        <v>0.021607819126741857</v>
      </c>
      <c r="R61" s="32">
        <f>Delhi!$F61/1000</f>
        <v>55.7390341796875</v>
      </c>
      <c r="S61" s="106">
        <f t="shared" si="29"/>
        <v>0.012746608547245514</v>
      </c>
      <c r="T61" s="32">
        <f>Rajasthan!$F61/1000</f>
        <v>498.82975170898436</v>
      </c>
      <c r="U61" s="106">
        <f t="shared" si="30"/>
        <v>0.01735801729247948</v>
      </c>
      <c r="V61" s="32">
        <f>'Uttar Pradesh'!$F61/1000</f>
        <v>2077.251646484375</v>
      </c>
      <c r="W61" s="106">
        <f t="shared" si="31"/>
        <v>0.021209446379490716</v>
      </c>
      <c r="X61" s="32">
        <f>Bihar!$F61/1000</f>
        <v>803.4229052734376</v>
      </c>
      <c r="Y61" s="106">
        <f t="shared" si="32"/>
        <v>0.021610808739087026</v>
      </c>
      <c r="Z61" s="32">
        <f>Assam!$F61/1000</f>
        <v>191.68063580322266</v>
      </c>
      <c r="AA61" s="106">
        <f t="shared" si="33"/>
        <v>0.015122287328873425</v>
      </c>
      <c r="AB61" s="32">
        <f>'West Bengal'!$F61/1000</f>
        <v>538.3882097167968</v>
      </c>
      <c r="AC61" s="106">
        <f t="shared" si="34"/>
        <v>0.019688091944225636</v>
      </c>
      <c r="AD61" s="32">
        <f>Jharkhand!$F61/1000</f>
        <v>261.70747314453126</v>
      </c>
      <c r="AE61" s="106">
        <f t="shared" si="35"/>
        <v>0.021116343290415653</v>
      </c>
      <c r="AF61" s="32">
        <f>Odisha!$F61/1000</f>
        <v>434.8278024902344</v>
      </c>
      <c r="AG61" s="106">
        <f t="shared" si="36"/>
        <v>0.02062650527788068</v>
      </c>
      <c r="AH61" s="32">
        <f>Chhattisgarh!$F61/1000</f>
        <v>265.13407232666015</v>
      </c>
      <c r="AI61" s="106">
        <f t="shared" si="37"/>
        <v>0.020267594801037275</v>
      </c>
      <c r="AJ61" s="32">
        <f>'Madhya Pradesh'!$F61/1000</f>
        <v>924.60002734375</v>
      </c>
      <c r="AK61" s="106">
        <f t="shared" si="38"/>
        <v>0.02420412747086202</v>
      </c>
      <c r="AL61" s="32">
        <f>Gujarat!$F61/1000</f>
        <v>388.81905322265624</v>
      </c>
      <c r="AM61" s="106">
        <f t="shared" si="39"/>
        <v>0.017036515789040325</v>
      </c>
      <c r="AN61" s="32">
        <f>Maharashtra!$F61/1000</f>
        <v>619.0889499511719</v>
      </c>
      <c r="AO61" s="106">
        <f t="shared" si="40"/>
        <v>0.01595271406957423</v>
      </c>
      <c r="AP61" s="32">
        <f>'Andhra Pradesh'!$F61/1000</f>
        <v>480.51957592773437</v>
      </c>
      <c r="AQ61" s="106">
        <f t="shared" si="41"/>
        <v>0.015540723333721793</v>
      </c>
      <c r="AR61" s="32">
        <f>Karnataka!$F61/1000</f>
        <v>314.8097152709961</v>
      </c>
      <c r="AS61" s="106">
        <f t="shared" si="42"/>
        <v>0.011279430228787087</v>
      </c>
      <c r="AT61" s="32">
        <f>Kerala!$F61/1000</f>
        <v>118.77891564941406</v>
      </c>
      <c r="AU61" s="106">
        <f t="shared" si="43"/>
        <v>0.011677778660009736</v>
      </c>
      <c r="AV61" s="32">
        <f>'Tamil Nadu'!$F61/1000</f>
        <v>264.39726147460937</v>
      </c>
      <c r="AW61" s="106">
        <f t="shared" si="44"/>
        <v>0.010609685580221876</v>
      </c>
      <c r="AX61" s="32">
        <f>'NE cluster states'!$F61/1000</f>
        <v>101.83246744537354</v>
      </c>
      <c r="AY61" s="113">
        <f t="shared" si="45"/>
        <v>0.01951854121747199</v>
      </c>
      <c r="AZ61" s="32">
        <f>'Remaining states'!$F61/1000</f>
        <v>151.02010559082032</v>
      </c>
      <c r="BA61" s="113">
        <f t="shared" si="52"/>
        <v>0.017479776076633972</v>
      </c>
    </row>
    <row r="62" spans="1:53" ht="13.8" thickBot="1">
      <c r="A62" s="252" t="s">
        <v>81</v>
      </c>
      <c r="B62" s="93" t="s">
        <v>184</v>
      </c>
      <c r="C62" s="95" t="s">
        <v>80</v>
      </c>
      <c r="D62" s="94"/>
      <c r="E62" s="95"/>
      <c r="F62" s="98">
        <f>India!$F62/1000</f>
        <v>30396.7098125</v>
      </c>
      <c r="G62" s="242">
        <f t="shared" si="24"/>
        <v>0.06251684311580509</v>
      </c>
      <c r="H62" s="98">
        <f>Rural!$F62/1000</f>
        <v>23650.8543125</v>
      </c>
      <c r="I62" s="242">
        <f t="shared" si="25"/>
        <v>0.06357185659615812</v>
      </c>
      <c r="J62" s="98">
        <f>Urban!$F62/1000</f>
        <v>6745.8553984375</v>
      </c>
      <c r="K62" s="242">
        <f t="shared" si="51"/>
        <v>0.058939481872884496</v>
      </c>
      <c r="L62" s="98">
        <f>'J &amp; K'!$F62/1000</f>
        <v>158.12184399414062</v>
      </c>
      <c r="M62" s="242">
        <f t="shared" si="26"/>
        <v>0.04347352409077382</v>
      </c>
      <c r="N62" s="98">
        <f>Punjab!$F62/1000</f>
        <v>521.1829165039062</v>
      </c>
      <c r="O62" s="242">
        <f t="shared" si="27"/>
        <v>0.05245621374264348</v>
      </c>
      <c r="P62" s="98">
        <f>Haryana!$F62/1000</f>
        <v>515.4436303710937</v>
      </c>
      <c r="Q62" s="242">
        <f t="shared" si="28"/>
        <v>0.05038858423219104</v>
      </c>
      <c r="R62" s="98">
        <f>Delhi!$F62/1000</f>
        <v>271.79423828125</v>
      </c>
      <c r="S62" s="242">
        <f t="shared" si="29"/>
        <v>0.06215491193477455</v>
      </c>
      <c r="T62" s="98">
        <f>Rajasthan!$F62/1000</f>
        <v>1005.2365703125</v>
      </c>
      <c r="U62" s="242">
        <f t="shared" si="30"/>
        <v>0.03497969740324707</v>
      </c>
      <c r="V62" s="98">
        <f>'Uttar Pradesh'!$F62/1000</f>
        <v>7139.37671875</v>
      </c>
      <c r="W62" s="242">
        <f t="shared" si="31"/>
        <v>0.07289546644749836</v>
      </c>
      <c r="X62" s="98">
        <f>Bihar!$F62/1000</f>
        <v>3232.013208984375</v>
      </c>
      <c r="Y62" s="242">
        <f t="shared" si="32"/>
        <v>0.08693605676800147</v>
      </c>
      <c r="Z62" s="98">
        <f>Assam!$F62/1000</f>
        <v>468.27240087890624</v>
      </c>
      <c r="AA62" s="242">
        <f t="shared" si="33"/>
        <v>0.03694348030826578</v>
      </c>
      <c r="AB62" s="98">
        <f>'West Bengal'!$F62/1000</f>
        <v>1511.1508203125</v>
      </c>
      <c r="AC62" s="242">
        <f t="shared" si="34"/>
        <v>0.05526063861531158</v>
      </c>
      <c r="AD62" s="98">
        <f>Jharkhand!$F62/1000</f>
        <v>951.1323295898437</v>
      </c>
      <c r="AE62" s="242">
        <f t="shared" si="35"/>
        <v>0.07674384130077945</v>
      </c>
      <c r="AF62" s="98">
        <f>Odisha!$F62/1000</f>
        <v>608.887783203125</v>
      </c>
      <c r="AG62" s="242">
        <f t="shared" si="36"/>
        <v>0.028883219982600784</v>
      </c>
      <c r="AH62" s="98">
        <f>Chhattisgarh!$F62/1000</f>
        <v>1282.043451171875</v>
      </c>
      <c r="AI62" s="242">
        <f t="shared" si="37"/>
        <v>0.09800301016634821</v>
      </c>
      <c r="AJ62" s="98">
        <f>'Madhya Pradesh'!$F62/1000</f>
        <v>3381.3119140625</v>
      </c>
      <c r="AK62" s="242">
        <f t="shared" si="38"/>
        <v>0.08851579295518006</v>
      </c>
      <c r="AL62" s="98">
        <f>Gujarat!$F62/1000</f>
        <v>1205.9714169921874</v>
      </c>
      <c r="AM62" s="242">
        <f t="shared" si="39"/>
        <v>0.05284090611411828</v>
      </c>
      <c r="AN62" s="98">
        <f>Maharashtra!$F62/1000</f>
        <v>2536.8100283203125</v>
      </c>
      <c r="AO62" s="242">
        <f t="shared" si="40"/>
        <v>0.06536864376890314</v>
      </c>
      <c r="AP62" s="98">
        <f>'Andhra Pradesh'!$F62/1000</f>
        <v>503.5881520996094</v>
      </c>
      <c r="AQ62" s="242">
        <f t="shared" si="41"/>
        <v>0.016286795664485508</v>
      </c>
      <c r="AR62" s="98">
        <f>Karnataka!$F62/1000</f>
        <v>2105.6329580078127</v>
      </c>
      <c r="AS62" s="242">
        <f t="shared" si="42"/>
        <v>0.07544347866405204</v>
      </c>
      <c r="AT62" s="98">
        <f>Kerala!$F62/1000</f>
        <v>468.81002392578125</v>
      </c>
      <c r="AU62" s="242">
        <f t="shared" si="43"/>
        <v>0.04609117420433488</v>
      </c>
      <c r="AV62" s="98">
        <f>'Tamil Nadu'!$F62/1000</f>
        <v>2013.421033203125</v>
      </c>
      <c r="AW62" s="242">
        <f t="shared" si="44"/>
        <v>0.08079419576341582</v>
      </c>
      <c r="AX62" s="98">
        <f>'NE cluster states'!$F62/1000</f>
        <v>257.730669921875</v>
      </c>
      <c r="AY62" s="243">
        <f t="shared" si="45"/>
        <v>0.04940002761472252</v>
      </c>
      <c r="AZ62" s="98">
        <f>'Remaining states'!$F62/1000</f>
        <v>258.7636086425781</v>
      </c>
      <c r="BA62" s="243">
        <f t="shared" si="52"/>
        <v>0.029950514987118038</v>
      </c>
    </row>
    <row r="63" ht="14.4"/>
    <row r="64" ht="14.4"/>
    <row r="65" ht="14.4"/>
    <row r="66" ht="14.4"/>
    <row r="67" ht="14.4"/>
    <row r="68" ht="14.4"/>
    <row r="69" ht="14.4"/>
    <row r="70" ht="14.4"/>
    <row r="71" ht="14.4"/>
    <row r="72" ht="14.4"/>
    <row r="73" ht="14.4"/>
    <row r="74" ht="14.4"/>
    <row r="75" ht="14.4"/>
    <row r="76" ht="14.4"/>
    <row r="77" ht="14.4"/>
    <row r="78" ht="14.4"/>
    <row r="79" ht="14.4"/>
    <row r="80" ht="14.4"/>
    <row r="81" ht="14.4"/>
    <row r="82" ht="14.4"/>
    <row r="83" ht="14.4"/>
    <row r="84" ht="14.4"/>
    <row r="85" ht="14.4"/>
    <row r="86" ht="14.4"/>
    <row r="87" ht="14.4"/>
    <row r="88" ht="14.4"/>
    <row r="89" ht="14.4"/>
    <row r="90" ht="14.4"/>
    <row r="91" ht="14.4"/>
    <row r="92" ht="14.4"/>
    <row r="93" ht="14.4"/>
    <row r="94" ht="14.4"/>
    <row r="95" ht="14.4"/>
    <row r="96" ht="14.4"/>
    <row r="97" ht="14.4"/>
    <row r="98" ht="14.4"/>
    <row r="99" ht="14.4"/>
    <row r="100" ht="14.4"/>
    <row r="101" ht="14.4"/>
    <row r="102" ht="14.4"/>
    <row r="103" ht="14.4"/>
    <row r="104" ht="14.4"/>
    <row r="105" ht="14.4"/>
    <row r="106" ht="14.4"/>
    <row r="107" ht="14.4"/>
    <row r="108" ht="14.4"/>
    <row r="109" ht="14.4"/>
    <row r="110" ht="14.4"/>
    <row r="111" ht="14.4"/>
    <row r="112" ht="14.4"/>
    <row r="113" ht="14.4"/>
    <row r="114" ht="14.4"/>
    <row r="115" ht="14.4"/>
    <row r="116" ht="14.4"/>
    <row r="117" ht="14.4"/>
    <row r="118" ht="14.4"/>
    <row r="119" ht="14.4"/>
    <row r="120" ht="14.4"/>
    <row r="121" ht="14.4"/>
    <row r="122" ht="14.4"/>
    <row r="123" ht="14.4"/>
    <row r="124" ht="14.4"/>
    <row r="125" ht="14.4"/>
    <row r="126" ht="14.4"/>
    <row r="127" ht="14.4"/>
    <row r="128" ht="14.4"/>
    <row r="129" ht="14.4"/>
    <row r="130" ht="14.4"/>
    <row r="131" ht="14.4"/>
    <row r="132" ht="14.4"/>
    <row r="133" ht="14.4"/>
    <row r="134" ht="14.4"/>
    <row r="135" ht="14.4"/>
    <row r="136" ht="14.4"/>
    <row r="137" ht="14.4"/>
    <row r="138" ht="14.4"/>
    <row r="139" ht="14.4"/>
    <row r="140" ht="14.4"/>
    <row r="141" ht="14.4"/>
    <row r="142" ht="14.4"/>
    <row r="143" ht="14.4"/>
    <row r="144" ht="14.4"/>
    <row r="145" ht="14.4"/>
    <row r="146" ht="14.4"/>
    <row r="147" ht="14.4"/>
    <row r="148" ht="14.4"/>
    <row r="149" ht="14.4"/>
    <row r="150" ht="14.4"/>
    <row r="151" ht="14.4"/>
    <row r="152" ht="14.4"/>
    <row r="153" ht="14.4"/>
    <row r="154" ht="14.4"/>
    <row r="155" ht="14.4"/>
    <row r="156" ht="14.4"/>
    <row r="157" ht="14.4"/>
    <row r="158" ht="14.4"/>
    <row r="159" ht="14.4"/>
    <row r="160" ht="14.4"/>
    <row r="161" ht="14.4"/>
    <row r="162" ht="14.4"/>
    <row r="163" ht="14.4"/>
    <row r="164" ht="14.4"/>
    <row r="165" ht="14.4"/>
    <row r="166" ht="14.4"/>
    <row r="167" ht="14.4"/>
    <row r="168" ht="14.4"/>
    <row r="169" ht="14.4"/>
    <row r="170" ht="14.4"/>
    <row r="171" ht="14.4"/>
    <row r="172" ht="14.4"/>
    <row r="173" ht="14.4"/>
    <row r="174" ht="14.4"/>
    <row r="175" ht="14.4"/>
    <row r="176" ht="14.4"/>
    <row r="177" ht="14.4"/>
    <row r="178" ht="14.4"/>
    <row r="179" ht="14.4"/>
    <row r="180" ht="14.4"/>
    <row r="181" ht="14.4"/>
    <row r="182" ht="14.4"/>
    <row r="183" ht="14.4"/>
    <row r="184" ht="14.4"/>
    <row r="185" ht="14.4"/>
    <row r="186" ht="14.4"/>
    <row r="187" ht="14.4"/>
    <row r="188" ht="14.4"/>
    <row r="189" ht="14.4"/>
    <row r="190" ht="14.4"/>
    <row r="191" ht="14.4"/>
    <row r="192" ht="14.4"/>
    <row r="193" ht="14.4"/>
    <row r="194" ht="14.4"/>
    <row r="195" ht="14.4"/>
    <row r="196" ht="14.4"/>
    <row r="197" ht="14.4"/>
    <row r="198" ht="14.4"/>
    <row r="199" ht="14.4"/>
    <row r="200" ht="14.4"/>
    <row r="201" ht="14.4"/>
    <row r="202" ht="14.4"/>
    <row r="203" ht="14.4"/>
    <row r="204" ht="14.4"/>
    <row r="205" ht="14.4"/>
    <row r="206" ht="14.4"/>
    <row r="207" ht="14.4"/>
    <row r="208" ht="14.4"/>
    <row r="209" ht="14.4"/>
    <row r="210" ht="14.4"/>
    <row r="211" ht="14.4"/>
    <row r="212" ht="14.4"/>
    <row r="213" ht="14.4"/>
    <row r="214" ht="14.4"/>
    <row r="215" ht="14.4"/>
    <row r="216" ht="14.4"/>
    <row r="217" ht="14.4"/>
    <row r="218" ht="14.4"/>
    <row r="219" ht="14.4"/>
    <row r="220" ht="14.4"/>
    <row r="221" ht="14.4"/>
    <row r="222" ht="14.4"/>
    <row r="223" ht="14.4"/>
    <row r="224" ht="14.4"/>
    <row r="225" ht="14.4"/>
    <row r="226" ht="14.4"/>
  </sheetData>
  <mergeCells count="48">
    <mergeCell ref="AX4:AY4"/>
    <mergeCell ref="AN4:AO4"/>
    <mergeCell ref="AP4:AQ4"/>
    <mergeCell ref="AR4:AS4"/>
    <mergeCell ref="AT4:AU4"/>
    <mergeCell ref="AV4:AW4"/>
    <mergeCell ref="AD4:AE4"/>
    <mergeCell ref="AF4:AG4"/>
    <mergeCell ref="AH4:AI4"/>
    <mergeCell ref="AJ4:AK4"/>
    <mergeCell ref="AL4:AM4"/>
    <mergeCell ref="AT6:AU6"/>
    <mergeCell ref="AV6:AW6"/>
    <mergeCell ref="AX6:AY6"/>
    <mergeCell ref="F4:G4"/>
    <mergeCell ref="J4:K4"/>
    <mergeCell ref="H4:I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J6:AK6"/>
    <mergeCell ref="Z6:AA6"/>
    <mergeCell ref="AB6:AC6"/>
    <mergeCell ref="AD6:AE6"/>
    <mergeCell ref="AF6:AG6"/>
    <mergeCell ref="AH6:AI6"/>
    <mergeCell ref="AZ4:BA4"/>
    <mergeCell ref="AZ6:BA6"/>
    <mergeCell ref="F6:G6"/>
    <mergeCell ref="J6:K6"/>
    <mergeCell ref="H6:I6"/>
    <mergeCell ref="L6:M6"/>
    <mergeCell ref="N6:O6"/>
    <mergeCell ref="P6:Q6"/>
    <mergeCell ref="R6:S6"/>
    <mergeCell ref="T6:U6"/>
    <mergeCell ref="V6:W6"/>
    <mergeCell ref="X6:Y6"/>
    <mergeCell ref="AL6:AM6"/>
    <mergeCell ref="AN6:AO6"/>
    <mergeCell ref="AP6:AQ6"/>
    <mergeCell ref="AR6:AS6"/>
  </mergeCells>
  <printOptions/>
  <pageMargins left="0.7086614173228347" right="0.7086614173228347" top="0.7480314960629921" bottom="0.7480314960629921" header="0.31496062992125984" footer="0.31496062992125984"/>
  <pageSetup fitToHeight="0" fitToWidth="2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 topLeftCell="A1">
      <pane xSplit="5" ySplit="8" topLeftCell="F9" activePane="bottomRight" state="frozen"/>
      <selection pane="topLeft" activeCell="M13" sqref="M13"/>
      <selection pane="topRight" activeCell="M13" sqref="M13"/>
      <selection pane="bottomLeft" activeCell="M13" sqref="M13"/>
      <selection pane="bottomRight" activeCell="M13" sqref="M13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3.8515625" style="40" customWidth="1"/>
    <col min="5" max="5" width="33.7109375" style="6" customWidth="1"/>
    <col min="6" max="24" width="11.7109375" style="6" customWidth="1"/>
    <col min="25" max="16384" width="9.140625" style="6" customWidth="1"/>
  </cols>
  <sheetData>
    <row r="1" ht="15.6">
      <c r="A1" s="65" t="s">
        <v>226</v>
      </c>
    </row>
    <row r="2" ht="15.6">
      <c r="A2" s="110" t="s">
        <v>160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58" t="s">
        <v>33</v>
      </c>
      <c r="I4" s="297" t="s">
        <v>32</v>
      </c>
      <c r="J4" s="298"/>
      <c r="K4" s="298"/>
      <c r="L4" s="298"/>
      <c r="M4" s="298"/>
      <c r="N4" s="298"/>
      <c r="O4" s="298"/>
      <c r="P4" s="299"/>
      <c r="Q4" s="297" t="s">
        <v>33</v>
      </c>
      <c r="R4" s="298"/>
      <c r="S4" s="298"/>
      <c r="T4" s="298"/>
      <c r="U4" s="298"/>
      <c r="V4" s="298"/>
      <c r="W4" s="298"/>
      <c r="X4" s="299"/>
    </row>
    <row r="5" spans="1:24" s="8" customFormat="1" ht="13.8" thickBot="1">
      <c r="A5" s="68"/>
      <c r="B5" s="43"/>
      <c r="C5" s="43"/>
      <c r="D5" s="43"/>
      <c r="E5" s="21" t="s">
        <v>35</v>
      </c>
      <c r="F5" s="295" t="s">
        <v>53</v>
      </c>
      <c r="G5" s="296" t="s">
        <v>1</v>
      </c>
      <c r="H5" s="296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66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66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76906.426</v>
      </c>
      <c r="G6" s="60">
        <f>SUM(I6:P6)</f>
        <v>40172.791000000005</v>
      </c>
      <c r="H6" s="259">
        <f>SUM(Q6:X6)</f>
        <v>36733.634999999995</v>
      </c>
      <c r="I6" s="61">
        <v>4121.702</v>
      </c>
      <c r="J6" s="62">
        <v>8740.309</v>
      </c>
      <c r="K6" s="62">
        <v>11419.427</v>
      </c>
      <c r="L6" s="62">
        <v>9881.439</v>
      </c>
      <c r="M6" s="62">
        <v>3134.483</v>
      </c>
      <c r="N6" s="62">
        <v>1747.851</v>
      </c>
      <c r="O6" s="62">
        <v>842.097</v>
      </c>
      <c r="P6" s="267">
        <v>285.483</v>
      </c>
      <c r="Q6" s="61">
        <v>3560.456</v>
      </c>
      <c r="R6" s="62">
        <v>7611.632</v>
      </c>
      <c r="S6" s="62">
        <v>10045.866</v>
      </c>
      <c r="T6" s="62">
        <v>9289.568</v>
      </c>
      <c r="U6" s="62">
        <v>2957.577</v>
      </c>
      <c r="V6" s="62">
        <v>1820.451</v>
      </c>
      <c r="W6" s="62">
        <v>1048.909</v>
      </c>
      <c r="X6" s="267">
        <v>399.176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68"/>
      <c r="Q7" s="36"/>
      <c r="R7" s="35"/>
      <c r="S7" s="35"/>
      <c r="T7" s="35"/>
      <c r="U7" s="35"/>
      <c r="V7" s="35"/>
      <c r="W7" s="35"/>
      <c r="X7" s="268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69"/>
      <c r="Q8" s="12"/>
      <c r="R8" s="13"/>
      <c r="S8" s="13"/>
      <c r="T8" s="13"/>
      <c r="U8" s="13"/>
      <c r="V8" s="13"/>
      <c r="W8" s="13"/>
      <c r="X8" s="269"/>
    </row>
    <row r="9" spans="1:24" s="15" customFormat="1" ht="14.4" thickTop="1">
      <c r="A9" s="248"/>
      <c r="B9" s="47" t="s">
        <v>2</v>
      </c>
      <c r="C9" s="47"/>
      <c r="D9" s="47"/>
      <c r="E9" s="48"/>
      <c r="F9" s="49">
        <f>SUM(G9:H9)</f>
        <v>28737714.872833252</v>
      </c>
      <c r="G9" s="50">
        <f>SUM(I9:P9)</f>
        <v>16878568.797729492</v>
      </c>
      <c r="H9" s="260">
        <f>SUM(Q9:X9)</f>
        <v>11859146.07510376</v>
      </c>
      <c r="I9" s="51">
        <f aca="true" t="shared" si="0" ref="I9:X9">I10+I24+I54+I62</f>
        <v>4013336.696533203</v>
      </c>
      <c r="J9" s="52">
        <f t="shared" si="0"/>
        <v>1194268.6611328125</v>
      </c>
      <c r="K9" s="52">
        <f t="shared" si="0"/>
        <v>1864789.3298339844</v>
      </c>
      <c r="L9" s="52">
        <f t="shared" si="0"/>
        <v>3818052.763671875</v>
      </c>
      <c r="M9" s="52">
        <f t="shared" si="0"/>
        <v>2131787.7250976562</v>
      </c>
      <c r="N9" s="52">
        <f t="shared" si="0"/>
        <v>1997125.918334961</v>
      </c>
      <c r="O9" s="52">
        <f t="shared" si="0"/>
        <v>1476225.6376953125</v>
      </c>
      <c r="P9" s="270">
        <f t="shared" si="0"/>
        <v>382982.0654296875</v>
      </c>
      <c r="Q9" s="51">
        <f t="shared" si="0"/>
        <v>3811946.6616210938</v>
      </c>
      <c r="R9" s="52">
        <f t="shared" si="0"/>
        <v>836362.7607421875</v>
      </c>
      <c r="S9" s="52">
        <f t="shared" si="0"/>
        <v>1131753.8146972656</v>
      </c>
      <c r="T9" s="52">
        <f t="shared" si="0"/>
        <v>2157181.071044922</v>
      </c>
      <c r="U9" s="52">
        <f t="shared" si="0"/>
        <v>1400263.1279296875</v>
      </c>
      <c r="V9" s="52">
        <f t="shared" si="0"/>
        <v>1126307.0505371094</v>
      </c>
      <c r="W9" s="52">
        <f t="shared" si="0"/>
        <v>1000331.65625</v>
      </c>
      <c r="X9" s="270">
        <f t="shared" si="0"/>
        <v>394999.93228149414</v>
      </c>
    </row>
    <row r="10" spans="1:24" s="16" customFormat="1" ht="15" customHeight="1">
      <c r="A10" s="249"/>
      <c r="B10" s="63" t="s">
        <v>202</v>
      </c>
      <c r="C10" s="63"/>
      <c r="D10" s="63"/>
      <c r="E10" s="64"/>
      <c r="F10" s="53">
        <f>SUM(G10:H10)</f>
        <v>12236334.77798462</v>
      </c>
      <c r="G10" s="54">
        <f>SUM(I10:P10)</f>
        <v>6534336.269165039</v>
      </c>
      <c r="H10" s="261">
        <f>SUM(Q10:X10)</f>
        <v>5701998.50881958</v>
      </c>
      <c r="I10" s="55">
        <f>SUM(I11:I23)</f>
        <v>3647331.2900390625</v>
      </c>
      <c r="J10" s="56">
        <f>SUM(J11:J23)</f>
        <v>689268.619140625</v>
      </c>
      <c r="K10" s="56">
        <f>SUM(K11:K23)</f>
        <v>488775.197265625</v>
      </c>
      <c r="L10" s="56">
        <f aca="true" t="shared" si="1" ref="L10:X10">SUM(L11:L23)</f>
        <v>757933.859375</v>
      </c>
      <c r="M10" s="56">
        <f t="shared" si="1"/>
        <v>406395.3723144531</v>
      </c>
      <c r="N10" s="56">
        <f t="shared" si="1"/>
        <v>301962.84326171875</v>
      </c>
      <c r="O10" s="56">
        <f t="shared" si="1"/>
        <v>185564.57556152344</v>
      </c>
      <c r="P10" s="271">
        <f t="shared" si="1"/>
        <v>57104.51220703125</v>
      </c>
      <c r="Q10" s="55">
        <f t="shared" si="1"/>
        <v>3476290.8852539062</v>
      </c>
      <c r="R10" s="56">
        <f t="shared" si="1"/>
        <v>485252.7314453125</v>
      </c>
      <c r="S10" s="56">
        <f t="shared" si="1"/>
        <v>506145.5593261719</v>
      </c>
      <c r="T10" s="56">
        <f t="shared" si="1"/>
        <v>626042.6645507812</v>
      </c>
      <c r="U10" s="56">
        <f t="shared" si="1"/>
        <v>141878.13598632812</v>
      </c>
      <c r="V10" s="56">
        <f t="shared" si="1"/>
        <v>216292.84423828125</v>
      </c>
      <c r="W10" s="56">
        <f t="shared" si="1"/>
        <v>176227.04608154297</v>
      </c>
      <c r="X10" s="271">
        <f t="shared" si="1"/>
        <v>73868.64193725586</v>
      </c>
    </row>
    <row r="11" spans="1:24" s="11" customFormat="1" ht="15">
      <c r="A11" s="250" t="s">
        <v>82</v>
      </c>
      <c r="B11" s="14"/>
      <c r="C11" s="38" t="s">
        <v>3</v>
      </c>
      <c r="D11" s="86" t="s">
        <v>4</v>
      </c>
      <c r="E11" s="29"/>
      <c r="F11" s="246">
        <f>SUM(G11:H11)</f>
        <v>1336325.5629882812</v>
      </c>
      <c r="G11" s="19">
        <f>SUM(I11:P11)</f>
        <v>979987.7529296875</v>
      </c>
      <c r="H11" s="262">
        <f aca="true" t="shared" si="2" ref="H11:H61">SUM(Q11:X11)</f>
        <v>356337.81005859375</v>
      </c>
      <c r="I11" s="18">
        <v>5810.3486328125</v>
      </c>
      <c r="J11" s="31">
        <v>19203.822265625</v>
      </c>
      <c r="K11" s="31">
        <v>105626.09375</v>
      </c>
      <c r="L11" s="31">
        <v>418030.34375</v>
      </c>
      <c r="M11" s="31">
        <v>220075.1875</v>
      </c>
      <c r="N11" s="31">
        <v>149189.875</v>
      </c>
      <c r="O11" s="31">
        <v>53345.12890625</v>
      </c>
      <c r="P11" s="85">
        <v>8706.953125</v>
      </c>
      <c r="Q11" s="32">
        <v>5858.15087890625</v>
      </c>
      <c r="R11" s="31">
        <v>6563.025390625</v>
      </c>
      <c r="S11" s="31">
        <v>73215.171875</v>
      </c>
      <c r="T11" s="31">
        <v>156975.4375</v>
      </c>
      <c r="U11" s="31">
        <v>43982.68359375</v>
      </c>
      <c r="V11" s="31">
        <v>45381.3125</v>
      </c>
      <c r="W11" s="31">
        <v>18113.88671875</v>
      </c>
      <c r="X11" s="85">
        <v>6248.1416015625</v>
      </c>
    </row>
    <row r="12" spans="1:24" s="11" customFormat="1" ht="15">
      <c r="A12" s="250" t="s">
        <v>83</v>
      </c>
      <c r="B12" s="14"/>
      <c r="C12" s="38" t="s">
        <v>5</v>
      </c>
      <c r="D12" s="86" t="s">
        <v>203</v>
      </c>
      <c r="E12" s="29"/>
      <c r="F12" s="246">
        <f aca="true" t="shared" si="3" ref="F12:F62">SUM(G12:H12)</f>
        <v>63438.01953125</v>
      </c>
      <c r="G12" s="19">
        <f aca="true" t="shared" si="4" ref="G12:G62">SUM(I12:P12)</f>
        <v>37924.15234375</v>
      </c>
      <c r="H12" s="262">
        <f t="shared" si="2"/>
        <v>25513.8671875</v>
      </c>
      <c r="I12" s="18">
        <v>0</v>
      </c>
      <c r="J12" s="31">
        <v>0</v>
      </c>
      <c r="K12" s="31">
        <v>23751.234375</v>
      </c>
      <c r="L12" s="31">
        <v>14172.91796875</v>
      </c>
      <c r="M12" s="31">
        <v>0</v>
      </c>
      <c r="N12" s="31">
        <v>0</v>
      </c>
      <c r="O12" s="31">
        <v>0</v>
      </c>
      <c r="P12" s="85">
        <v>0</v>
      </c>
      <c r="Q12" s="32">
        <v>0</v>
      </c>
      <c r="R12" s="31">
        <v>0</v>
      </c>
      <c r="S12" s="31">
        <v>10548.7783203125</v>
      </c>
      <c r="T12" s="31">
        <v>12285.5537109375</v>
      </c>
      <c r="U12" s="31">
        <v>2679.53515625</v>
      </c>
      <c r="V12" s="31">
        <v>0</v>
      </c>
      <c r="W12" s="31">
        <v>0</v>
      </c>
      <c r="X12" s="85">
        <v>0</v>
      </c>
    </row>
    <row r="13" spans="1:24" s="11" customFormat="1" ht="15">
      <c r="A13" s="250" t="s">
        <v>84</v>
      </c>
      <c r="B13" s="14"/>
      <c r="C13" s="37" t="s">
        <v>6</v>
      </c>
      <c r="D13" s="245" t="s">
        <v>204</v>
      </c>
      <c r="E13" s="29"/>
      <c r="F13" s="246">
        <f t="shared" si="3"/>
        <v>1299502.2470703125</v>
      </c>
      <c r="G13" s="19">
        <f t="shared" si="4"/>
        <v>666645.9013671875</v>
      </c>
      <c r="H13" s="262">
        <f t="shared" si="2"/>
        <v>632856.345703125</v>
      </c>
      <c r="I13" s="18">
        <v>271574.15625</v>
      </c>
      <c r="J13" s="31">
        <v>93614.1640625</v>
      </c>
      <c r="K13" s="31">
        <v>92846.4609375</v>
      </c>
      <c r="L13" s="31">
        <v>96235.15625</v>
      </c>
      <c r="M13" s="31">
        <v>32429.57421875</v>
      </c>
      <c r="N13" s="31">
        <v>32103.927734375</v>
      </c>
      <c r="O13" s="31">
        <v>35725.82421875</v>
      </c>
      <c r="P13" s="85">
        <v>12116.6376953125</v>
      </c>
      <c r="Q13" s="32">
        <v>277245.9375</v>
      </c>
      <c r="R13" s="31">
        <v>105491.21875</v>
      </c>
      <c r="S13" s="31">
        <v>58622.328125</v>
      </c>
      <c r="T13" s="31">
        <v>57790.421875</v>
      </c>
      <c r="U13" s="31">
        <v>35205.84375</v>
      </c>
      <c r="V13" s="31">
        <v>47100.55859375</v>
      </c>
      <c r="W13" s="31">
        <v>33593.734375</v>
      </c>
      <c r="X13" s="85">
        <v>17806.302734375</v>
      </c>
    </row>
    <row r="14" spans="1:24" s="11" customFormat="1" ht="15">
      <c r="A14" s="250" t="s">
        <v>85</v>
      </c>
      <c r="B14" s="14"/>
      <c r="C14" s="37" t="s">
        <v>7</v>
      </c>
      <c r="D14" s="245" t="s">
        <v>205</v>
      </c>
      <c r="E14" s="29"/>
      <c r="F14" s="246">
        <f t="shared" si="3"/>
        <v>72125.32391357422</v>
      </c>
      <c r="G14" s="19">
        <f t="shared" si="4"/>
        <v>35226.917236328125</v>
      </c>
      <c r="H14" s="262">
        <f t="shared" si="2"/>
        <v>36898.406677246094</v>
      </c>
      <c r="I14" s="18">
        <v>20056.671875</v>
      </c>
      <c r="J14" s="31">
        <v>6246.3134765625</v>
      </c>
      <c r="K14" s="31">
        <v>6421.4873046875</v>
      </c>
      <c r="L14" s="31">
        <v>0</v>
      </c>
      <c r="M14" s="31">
        <v>2502.444580078125</v>
      </c>
      <c r="N14" s="31">
        <v>0</v>
      </c>
      <c r="O14" s="31">
        <v>0</v>
      </c>
      <c r="P14" s="85">
        <v>0</v>
      </c>
      <c r="Q14" s="32">
        <v>20312.994140625</v>
      </c>
      <c r="R14" s="31">
        <v>12865.4521484375</v>
      </c>
      <c r="S14" s="31">
        <v>2831.636474609375</v>
      </c>
      <c r="T14" s="31">
        <v>0</v>
      </c>
      <c r="U14" s="31">
        <v>0</v>
      </c>
      <c r="V14" s="31">
        <v>0</v>
      </c>
      <c r="W14" s="31">
        <v>888.3239135742188</v>
      </c>
      <c r="X14" s="85">
        <v>0</v>
      </c>
    </row>
    <row r="15" spans="1:24" s="11" customFormat="1" ht="15">
      <c r="A15" s="250" t="s">
        <v>86</v>
      </c>
      <c r="B15" s="14"/>
      <c r="C15" s="37" t="s">
        <v>8</v>
      </c>
      <c r="D15" s="245" t="s">
        <v>54</v>
      </c>
      <c r="E15" s="29"/>
      <c r="F15" s="246">
        <f t="shared" si="3"/>
        <v>187849.45114135742</v>
      </c>
      <c r="G15" s="17">
        <f t="shared" si="4"/>
        <v>105782.13806152344</v>
      </c>
      <c r="H15" s="263">
        <f t="shared" si="2"/>
        <v>82067.31307983398</v>
      </c>
      <c r="I15" s="18">
        <v>37505.74609375</v>
      </c>
      <c r="J15" s="31">
        <v>18058.7578125</v>
      </c>
      <c r="K15" s="31">
        <v>8107.1845703125</v>
      </c>
      <c r="L15" s="31">
        <v>30819.326171875</v>
      </c>
      <c r="M15" s="31">
        <v>10117.015625</v>
      </c>
      <c r="N15" s="31">
        <v>0</v>
      </c>
      <c r="O15" s="31">
        <v>1174.1077880859375</v>
      </c>
      <c r="P15" s="85">
        <v>0</v>
      </c>
      <c r="Q15" s="32">
        <v>26309.076171875</v>
      </c>
      <c r="R15" s="31">
        <v>17769.544921875</v>
      </c>
      <c r="S15" s="31">
        <v>20974.0859375</v>
      </c>
      <c r="T15" s="31">
        <v>9391.689453125</v>
      </c>
      <c r="U15" s="31">
        <v>0</v>
      </c>
      <c r="V15" s="31">
        <v>3274.14453125</v>
      </c>
      <c r="W15" s="31">
        <v>4048.946044921875</v>
      </c>
      <c r="X15" s="85">
        <v>299.8260192871094</v>
      </c>
    </row>
    <row r="16" spans="1:24" s="11" customFormat="1" ht="15">
      <c r="A16" s="250" t="s">
        <v>87</v>
      </c>
      <c r="B16" s="14"/>
      <c r="C16" s="39" t="s">
        <v>9</v>
      </c>
      <c r="D16" s="245" t="s">
        <v>44</v>
      </c>
      <c r="E16" s="29"/>
      <c r="F16" s="246">
        <f t="shared" si="3"/>
        <v>273549.5927734375</v>
      </c>
      <c r="G16" s="17">
        <f t="shared" si="4"/>
        <v>153193.5693359375</v>
      </c>
      <c r="H16" s="263">
        <f t="shared" si="2"/>
        <v>120356.0234375</v>
      </c>
      <c r="I16" s="18">
        <v>41730.796875</v>
      </c>
      <c r="J16" s="31">
        <v>15231.71875</v>
      </c>
      <c r="K16" s="31">
        <v>37837</v>
      </c>
      <c r="L16" s="31">
        <v>38390.89453125</v>
      </c>
      <c r="M16" s="31">
        <v>11135.994140625</v>
      </c>
      <c r="N16" s="31">
        <v>8867.1650390625</v>
      </c>
      <c r="O16" s="31">
        <v>0</v>
      </c>
      <c r="P16" s="85">
        <v>0</v>
      </c>
      <c r="Q16" s="32">
        <v>41473.1640625</v>
      </c>
      <c r="R16" s="31">
        <v>35183.4765625</v>
      </c>
      <c r="S16" s="31">
        <v>22983.6875</v>
      </c>
      <c r="T16" s="31">
        <v>7926.31494140625</v>
      </c>
      <c r="U16" s="31">
        <v>1934.446533203125</v>
      </c>
      <c r="V16" s="31">
        <v>6863.26220703125</v>
      </c>
      <c r="W16" s="31">
        <v>3991.671630859375</v>
      </c>
      <c r="X16" s="85">
        <v>0</v>
      </c>
    </row>
    <row r="17" spans="1:24" s="11" customFormat="1" ht="15">
      <c r="A17" s="250" t="s">
        <v>88</v>
      </c>
      <c r="B17" s="14"/>
      <c r="C17" s="39" t="s">
        <v>10</v>
      </c>
      <c r="D17" s="245" t="s">
        <v>14</v>
      </c>
      <c r="E17" s="29"/>
      <c r="F17" s="246">
        <f t="shared" si="3"/>
        <v>425895.3103027344</v>
      </c>
      <c r="G17" s="17">
        <f t="shared" si="4"/>
        <v>236054.14331054688</v>
      </c>
      <c r="H17" s="263">
        <f t="shared" si="2"/>
        <v>189841.1669921875</v>
      </c>
      <c r="I17" s="18">
        <v>80007.78125</v>
      </c>
      <c r="J17" s="31">
        <v>34120.22265625</v>
      </c>
      <c r="K17" s="31">
        <v>19349.1875</v>
      </c>
      <c r="L17" s="31">
        <v>67550.578125</v>
      </c>
      <c r="M17" s="31">
        <v>10232.208984375</v>
      </c>
      <c r="N17" s="31">
        <v>14894.4541015625</v>
      </c>
      <c r="O17" s="31">
        <v>6389.39306640625</v>
      </c>
      <c r="P17" s="85">
        <v>3510.317626953125</v>
      </c>
      <c r="Q17" s="32">
        <v>69625.28125</v>
      </c>
      <c r="R17" s="31">
        <v>20184.123046875</v>
      </c>
      <c r="S17" s="31">
        <v>40271.125</v>
      </c>
      <c r="T17" s="31">
        <v>25817.953125</v>
      </c>
      <c r="U17" s="31">
        <v>0</v>
      </c>
      <c r="V17" s="31">
        <v>21364.625</v>
      </c>
      <c r="W17" s="31">
        <v>6900.78857421875</v>
      </c>
      <c r="X17" s="85">
        <v>5677.27099609375</v>
      </c>
    </row>
    <row r="18" spans="1:24" s="11" customFormat="1" ht="15">
      <c r="A18" s="250" t="s">
        <v>89</v>
      </c>
      <c r="B18" s="14"/>
      <c r="C18" s="37" t="s">
        <v>11</v>
      </c>
      <c r="D18" s="245" t="s">
        <v>55</v>
      </c>
      <c r="E18" s="29"/>
      <c r="F18" s="246">
        <f>SUM(G18:H18)</f>
        <v>2747151.5625</v>
      </c>
      <c r="G18" s="17">
        <f>SUM(I18:P18)</f>
        <v>1464365.45703125</v>
      </c>
      <c r="H18" s="263">
        <f t="shared" si="2"/>
        <v>1282786.10546875</v>
      </c>
      <c r="I18" s="18">
        <v>1103738.25</v>
      </c>
      <c r="J18" s="31">
        <v>108525.6015625</v>
      </c>
      <c r="K18" s="31">
        <v>46897.4375</v>
      </c>
      <c r="L18" s="31">
        <v>40665.703125</v>
      </c>
      <c r="M18" s="31">
        <v>58723.77734375</v>
      </c>
      <c r="N18" s="31">
        <v>49628.69140625</v>
      </c>
      <c r="O18" s="31">
        <v>42683.16796875</v>
      </c>
      <c r="P18" s="85">
        <v>13502.828125</v>
      </c>
      <c r="Q18" s="32">
        <v>1010437.3125</v>
      </c>
      <c r="R18" s="31">
        <v>85505.96875</v>
      </c>
      <c r="S18" s="31">
        <v>58275.9375</v>
      </c>
      <c r="T18" s="31">
        <v>12854.3525390625</v>
      </c>
      <c r="U18" s="31">
        <v>21917.09765625</v>
      </c>
      <c r="V18" s="31">
        <v>34015.765625</v>
      </c>
      <c r="W18" s="31">
        <v>45314.84765625</v>
      </c>
      <c r="X18" s="85">
        <v>14464.8232421875</v>
      </c>
    </row>
    <row r="19" spans="1:24" s="11" customFormat="1" ht="15">
      <c r="A19" s="250" t="s">
        <v>90</v>
      </c>
      <c r="B19" s="14"/>
      <c r="C19" s="38" t="s">
        <v>12</v>
      </c>
      <c r="D19" s="86" t="s">
        <v>206</v>
      </c>
      <c r="E19" s="29"/>
      <c r="F19" s="246">
        <f t="shared" si="3"/>
        <v>528027.6520996094</v>
      </c>
      <c r="G19" s="17">
        <f t="shared" si="4"/>
        <v>242574.55151367188</v>
      </c>
      <c r="H19" s="263">
        <f t="shared" si="2"/>
        <v>285453.1005859375</v>
      </c>
      <c r="I19" s="18">
        <v>147198.265625</v>
      </c>
      <c r="J19" s="31">
        <v>10340.2412109375</v>
      </c>
      <c r="K19" s="31">
        <v>31979.271484375</v>
      </c>
      <c r="L19" s="31">
        <v>31784.828125</v>
      </c>
      <c r="M19" s="31">
        <v>10627.740234375</v>
      </c>
      <c r="N19" s="31">
        <v>5510.58349609375</v>
      </c>
      <c r="O19" s="31">
        <v>4606.41064453125</v>
      </c>
      <c r="P19" s="85">
        <v>527.210693359375</v>
      </c>
      <c r="Q19" s="32">
        <v>186796.3125</v>
      </c>
      <c r="R19" s="31">
        <v>22900.375</v>
      </c>
      <c r="S19" s="31">
        <v>22164.5859375</v>
      </c>
      <c r="T19" s="31">
        <v>34446.4140625</v>
      </c>
      <c r="U19" s="31">
        <v>10767.947265625</v>
      </c>
      <c r="V19" s="31">
        <v>2134.9228515625</v>
      </c>
      <c r="W19" s="31">
        <v>0</v>
      </c>
      <c r="X19" s="85">
        <v>6242.54296875</v>
      </c>
    </row>
    <row r="20" spans="1:24" s="11" customFormat="1" ht="15">
      <c r="A20" s="250" t="s">
        <v>91</v>
      </c>
      <c r="B20" s="14"/>
      <c r="C20" s="38" t="s">
        <v>13</v>
      </c>
      <c r="D20" s="86" t="s">
        <v>208</v>
      </c>
      <c r="E20" s="29"/>
      <c r="F20" s="246">
        <f t="shared" si="3"/>
        <v>155581.66015625</v>
      </c>
      <c r="G20" s="17">
        <f t="shared" si="4"/>
        <v>0</v>
      </c>
      <c r="H20" s="263">
        <f t="shared" si="2"/>
        <v>155581.66015625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97416.8046875</v>
      </c>
      <c r="T20" s="31">
        <v>58164.85546875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0" t="s">
        <v>92</v>
      </c>
      <c r="B21" s="14"/>
      <c r="C21" s="38" t="s">
        <v>15</v>
      </c>
      <c r="D21" s="86" t="s">
        <v>209</v>
      </c>
      <c r="E21" s="29"/>
      <c r="F21" s="246">
        <f t="shared" si="3"/>
        <v>2940354.25</v>
      </c>
      <c r="G21" s="17">
        <f t="shared" si="4"/>
        <v>1517461.25</v>
      </c>
      <c r="H21" s="263">
        <f t="shared" si="2"/>
        <v>1422893</v>
      </c>
      <c r="I21" s="18">
        <v>1517461.25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1422893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0" t="s">
        <v>93</v>
      </c>
      <c r="B22" s="14"/>
      <c r="C22" s="37" t="s">
        <v>16</v>
      </c>
      <c r="D22" s="245" t="s">
        <v>210</v>
      </c>
      <c r="E22" s="29"/>
      <c r="F22" s="246">
        <f t="shared" si="3"/>
        <v>1433646.6259765625</v>
      </c>
      <c r="G22" s="17">
        <f t="shared" si="4"/>
        <v>736937.8696289062</v>
      </c>
      <c r="H22" s="263">
        <f t="shared" si="2"/>
        <v>696708.7563476562</v>
      </c>
      <c r="I22" s="18">
        <v>310317.1875</v>
      </c>
      <c r="J22" s="31">
        <v>340206.375</v>
      </c>
      <c r="K22" s="31">
        <v>64418.26953125</v>
      </c>
      <c r="L22" s="31">
        <v>0</v>
      </c>
      <c r="M22" s="31">
        <v>12920.20703125</v>
      </c>
      <c r="N22" s="31">
        <v>6508.302734375</v>
      </c>
      <c r="O22" s="31">
        <v>0</v>
      </c>
      <c r="P22" s="85">
        <v>2567.52783203125</v>
      </c>
      <c r="Q22" s="32">
        <v>307903.03125</v>
      </c>
      <c r="R22" s="31">
        <v>132335.78125</v>
      </c>
      <c r="S22" s="31">
        <v>39189.16015625</v>
      </c>
      <c r="T22" s="31">
        <v>204696.15625</v>
      </c>
      <c r="U22" s="31">
        <v>0</v>
      </c>
      <c r="V22" s="31">
        <v>7696.9208984375</v>
      </c>
      <c r="W22" s="31">
        <v>4887.70654296875</v>
      </c>
      <c r="X22" s="85">
        <v>0</v>
      </c>
    </row>
    <row r="23" spans="1:24" s="11" customFormat="1" ht="15">
      <c r="A23" s="250" t="s">
        <v>94</v>
      </c>
      <c r="B23" s="14"/>
      <c r="C23" s="37" t="s">
        <v>20</v>
      </c>
      <c r="D23" s="245" t="s">
        <v>56</v>
      </c>
      <c r="E23" s="29"/>
      <c r="F23" s="246">
        <f t="shared" si="3"/>
        <v>772887.51953125</v>
      </c>
      <c r="G23" s="17">
        <f>SUM(I23:P23)</f>
        <v>358182.56640625</v>
      </c>
      <c r="H23" s="263">
        <f t="shared" si="2"/>
        <v>414704.953125</v>
      </c>
      <c r="I23" s="18">
        <v>111930.8359375</v>
      </c>
      <c r="J23" s="31">
        <v>43721.40234375</v>
      </c>
      <c r="K23" s="31">
        <v>51541.5703125</v>
      </c>
      <c r="L23" s="31">
        <v>20284.111328125</v>
      </c>
      <c r="M23" s="31">
        <v>37631.22265625</v>
      </c>
      <c r="N23" s="31">
        <v>35259.84375</v>
      </c>
      <c r="O23" s="31">
        <v>41640.54296875</v>
      </c>
      <c r="P23" s="85">
        <v>16173.037109375</v>
      </c>
      <c r="Q23" s="32">
        <v>107436.625</v>
      </c>
      <c r="R23" s="31">
        <v>46453.765625</v>
      </c>
      <c r="S23" s="31">
        <v>59652.2578125</v>
      </c>
      <c r="T23" s="31">
        <v>45693.515625</v>
      </c>
      <c r="U23" s="31">
        <v>25390.58203125</v>
      </c>
      <c r="V23" s="31">
        <v>48461.33203125</v>
      </c>
      <c r="W23" s="31">
        <v>58487.140625</v>
      </c>
      <c r="X23" s="85">
        <v>23129.734375</v>
      </c>
    </row>
    <row r="24" spans="1:24" s="16" customFormat="1" ht="15" customHeight="1">
      <c r="A24" s="249"/>
      <c r="B24" s="63" t="s">
        <v>211</v>
      </c>
      <c r="C24" s="63"/>
      <c r="D24" s="63"/>
      <c r="E24" s="64"/>
      <c r="F24" s="53">
        <f>SUM(G24:H24)</f>
        <v>12628337.772277832</v>
      </c>
      <c r="G24" s="54">
        <f>SUM(I24:P24)</f>
        <v>7753156.418334961</v>
      </c>
      <c r="H24" s="261">
        <f>SUM(Q24:X24)</f>
        <v>4875181.353942871</v>
      </c>
      <c r="I24" s="55">
        <f>SUM(I25:I53)</f>
        <v>221323.23852539062</v>
      </c>
      <c r="J24" s="56">
        <f aca="true" t="shared" si="5" ref="J24:X24">SUM(J25:J53)</f>
        <v>241183.6611328125</v>
      </c>
      <c r="K24" s="56">
        <f t="shared" si="5"/>
        <v>590303.0500488281</v>
      </c>
      <c r="L24" s="56">
        <f t="shared" si="5"/>
        <v>2251523.017578125</v>
      </c>
      <c r="M24" s="56">
        <f t="shared" si="5"/>
        <v>1538037.5922851562</v>
      </c>
      <c r="N24" s="56">
        <f t="shared" si="5"/>
        <v>1537898.4083251953</v>
      </c>
      <c r="O24" s="56">
        <f t="shared" si="5"/>
        <v>1134832.3240966797</v>
      </c>
      <c r="P24" s="271">
        <f t="shared" si="5"/>
        <v>238055.12634277344</v>
      </c>
      <c r="Q24" s="55">
        <f t="shared" si="5"/>
        <v>190230.6279296875</v>
      </c>
      <c r="R24" s="56">
        <f t="shared" si="5"/>
        <v>180082.927734375</v>
      </c>
      <c r="S24" s="56">
        <f>SUM(S25:S53)</f>
        <v>381818.5324707031</v>
      </c>
      <c r="T24" s="56">
        <f t="shared" si="5"/>
        <v>1333066.6398925781</v>
      </c>
      <c r="U24" s="56">
        <f t="shared" si="5"/>
        <v>1139813.9213867188</v>
      </c>
      <c r="V24" s="56">
        <f t="shared" si="5"/>
        <v>791051.6767578125</v>
      </c>
      <c r="W24" s="56">
        <f t="shared" si="5"/>
        <v>648693.6681518555</v>
      </c>
      <c r="X24" s="271">
        <f t="shared" si="5"/>
        <v>210423.35961914062</v>
      </c>
    </row>
    <row r="25" spans="1:24" s="77" customFormat="1" ht="15">
      <c r="A25" s="251"/>
      <c r="B25" s="253"/>
      <c r="C25" s="253"/>
      <c r="D25" s="101" t="s">
        <v>189</v>
      </c>
      <c r="E25" s="254"/>
      <c r="F25" s="78"/>
      <c r="G25" s="78"/>
      <c r="H25" s="264"/>
      <c r="I25" s="272"/>
      <c r="J25" s="253"/>
      <c r="K25" s="253"/>
      <c r="L25" s="253"/>
      <c r="M25" s="253"/>
      <c r="N25" s="253"/>
      <c r="O25" s="253"/>
      <c r="P25" s="254"/>
      <c r="Q25" s="102"/>
      <c r="R25" s="103"/>
      <c r="S25" s="103"/>
      <c r="T25" s="103"/>
      <c r="U25" s="103"/>
      <c r="V25" s="103"/>
      <c r="W25" s="103"/>
      <c r="X25" s="274"/>
    </row>
    <row r="26" spans="1:24" s="11" customFormat="1" ht="15">
      <c r="A26" s="250" t="s">
        <v>95</v>
      </c>
      <c r="B26" s="14"/>
      <c r="C26" s="38" t="s">
        <v>21</v>
      </c>
      <c r="D26" s="38"/>
      <c r="E26" s="29" t="s">
        <v>190</v>
      </c>
      <c r="F26" s="17">
        <f>SUM(G26:H26)</f>
        <v>337714.9401855469</v>
      </c>
      <c r="G26" s="17">
        <f>SUM(I26:P26)</f>
        <v>246621.21826171875</v>
      </c>
      <c r="H26" s="263">
        <f t="shared" si="2"/>
        <v>91093.72192382812</v>
      </c>
      <c r="I26" s="32">
        <v>0</v>
      </c>
      <c r="J26" s="31">
        <v>4204.32470703125</v>
      </c>
      <c r="K26" s="31">
        <v>9048.9609375</v>
      </c>
      <c r="L26" s="31">
        <v>85297.078125</v>
      </c>
      <c r="M26" s="31">
        <v>70805.140625</v>
      </c>
      <c r="N26" s="31">
        <v>45180.4921875</v>
      </c>
      <c r="O26" s="31">
        <v>27629.853515625</v>
      </c>
      <c r="P26" s="85">
        <v>4455.3681640625</v>
      </c>
      <c r="Q26" s="32">
        <v>0</v>
      </c>
      <c r="R26" s="31">
        <v>11437.818359375</v>
      </c>
      <c r="S26" s="31">
        <v>7799.19873046875</v>
      </c>
      <c r="T26" s="31">
        <v>27325.58984375</v>
      </c>
      <c r="U26" s="31">
        <v>13260.521484375</v>
      </c>
      <c r="V26" s="31">
        <v>20777.515625</v>
      </c>
      <c r="W26" s="31">
        <v>8239.8876953125</v>
      </c>
      <c r="X26" s="85">
        <v>2253.190185546875</v>
      </c>
    </row>
    <row r="27" spans="1:24" s="11" customFormat="1" ht="15">
      <c r="A27" s="250" t="s">
        <v>96</v>
      </c>
      <c r="B27" s="14"/>
      <c r="C27" s="38" t="s">
        <v>22</v>
      </c>
      <c r="D27" s="38"/>
      <c r="E27" s="29" t="s">
        <v>192</v>
      </c>
      <c r="F27" s="17">
        <f t="shared" si="3"/>
        <v>75007.63439941406</v>
      </c>
      <c r="G27" s="17">
        <f aca="true" t="shared" si="6" ref="G27:G43">SUM(I27:P27)</f>
        <v>62020.8310546875</v>
      </c>
      <c r="H27" s="263">
        <f t="shared" si="2"/>
        <v>12986.803344726562</v>
      </c>
      <c r="I27" s="32">
        <v>0</v>
      </c>
      <c r="J27" s="31">
        <v>0</v>
      </c>
      <c r="K27" s="31">
        <v>5813.484375</v>
      </c>
      <c r="L27" s="31">
        <v>14851.7021484375</v>
      </c>
      <c r="M27" s="31">
        <v>21297.318359375</v>
      </c>
      <c r="N27" s="31">
        <v>12934.548828125</v>
      </c>
      <c r="O27" s="31">
        <v>5873.99072265625</v>
      </c>
      <c r="P27" s="85">
        <v>1249.78662109375</v>
      </c>
      <c r="Q27" s="32">
        <v>0</v>
      </c>
      <c r="R27" s="31">
        <v>0</v>
      </c>
      <c r="S27" s="31">
        <v>0</v>
      </c>
      <c r="T27" s="31">
        <v>5062.9423828125</v>
      </c>
      <c r="U27" s="31">
        <v>6873.0986328125</v>
      </c>
      <c r="V27" s="31">
        <v>0</v>
      </c>
      <c r="W27" s="31">
        <v>1050.7623291015625</v>
      </c>
      <c r="X27" s="85">
        <v>0</v>
      </c>
    </row>
    <row r="28" spans="1:24" s="11" customFormat="1" ht="15">
      <c r="A28" s="250" t="s">
        <v>97</v>
      </c>
      <c r="B28" s="14"/>
      <c r="C28" s="37" t="s">
        <v>23</v>
      </c>
      <c r="D28" s="37"/>
      <c r="E28" s="29" t="s">
        <v>17</v>
      </c>
      <c r="F28" s="17">
        <f t="shared" si="3"/>
        <v>82863.23345947266</v>
      </c>
      <c r="G28" s="17">
        <f t="shared" si="6"/>
        <v>52152.4814453125</v>
      </c>
      <c r="H28" s="263">
        <f t="shared" si="2"/>
        <v>30710.752014160156</v>
      </c>
      <c r="I28" s="32">
        <v>0</v>
      </c>
      <c r="J28" s="31">
        <v>0</v>
      </c>
      <c r="K28" s="31">
        <v>5662.58447265625</v>
      </c>
      <c r="L28" s="31">
        <v>15565.4248046875</v>
      </c>
      <c r="M28" s="31">
        <v>14166.205078125</v>
      </c>
      <c r="N28" s="31">
        <v>10082.884765625</v>
      </c>
      <c r="O28" s="31">
        <v>6675.38232421875</v>
      </c>
      <c r="P28" s="85">
        <v>0</v>
      </c>
      <c r="Q28" s="32">
        <v>0</v>
      </c>
      <c r="R28" s="31">
        <v>0</v>
      </c>
      <c r="S28" s="31">
        <v>0</v>
      </c>
      <c r="T28" s="31">
        <v>12277.033203125</v>
      </c>
      <c r="U28" s="31">
        <v>8291.34375</v>
      </c>
      <c r="V28" s="31">
        <v>5699.01025390625</v>
      </c>
      <c r="W28" s="31">
        <v>3941.266845703125</v>
      </c>
      <c r="X28" s="85">
        <v>502.09796142578125</v>
      </c>
    </row>
    <row r="29" spans="1:24" s="11" customFormat="1" ht="15">
      <c r="A29" s="250" t="s">
        <v>98</v>
      </c>
      <c r="B29" s="14"/>
      <c r="C29" s="37" t="s">
        <v>45</v>
      </c>
      <c r="D29" s="37"/>
      <c r="E29" s="29" t="s">
        <v>18</v>
      </c>
      <c r="F29" s="17">
        <f t="shared" si="3"/>
        <v>53016.45812988281</v>
      </c>
      <c r="G29" s="17">
        <f t="shared" si="6"/>
        <v>36543.08483886719</v>
      </c>
      <c r="H29" s="263">
        <f t="shared" si="2"/>
        <v>16473.373291015625</v>
      </c>
      <c r="I29" s="32">
        <v>0</v>
      </c>
      <c r="J29" s="31">
        <v>0</v>
      </c>
      <c r="K29" s="31">
        <v>2788.004638671875</v>
      </c>
      <c r="L29" s="31">
        <v>13096.5009765625</v>
      </c>
      <c r="M29" s="31">
        <v>7111.09423828125</v>
      </c>
      <c r="N29" s="31">
        <v>9086.4892578125</v>
      </c>
      <c r="O29" s="31">
        <v>3833.3056640625</v>
      </c>
      <c r="P29" s="85">
        <v>627.6900634765625</v>
      </c>
      <c r="Q29" s="32">
        <v>0</v>
      </c>
      <c r="R29" s="31">
        <v>0</v>
      </c>
      <c r="S29" s="31">
        <v>0</v>
      </c>
      <c r="T29" s="31">
        <v>2542.57861328125</v>
      </c>
      <c r="U29" s="31">
        <v>2409.27978515625</v>
      </c>
      <c r="V29" s="31">
        <v>9849.681640625</v>
      </c>
      <c r="W29" s="31">
        <v>1671.833251953125</v>
      </c>
      <c r="X29" s="85">
        <v>0</v>
      </c>
    </row>
    <row r="30" spans="1:24" s="11" customFormat="1" ht="15">
      <c r="A30" s="250" t="s">
        <v>99</v>
      </c>
      <c r="B30" s="14"/>
      <c r="C30" s="37" t="s">
        <v>46</v>
      </c>
      <c r="D30" s="37"/>
      <c r="E30" s="29" t="s">
        <v>58</v>
      </c>
      <c r="F30" s="17">
        <f t="shared" si="3"/>
        <v>183471.939453125</v>
      </c>
      <c r="G30" s="17">
        <f t="shared" si="6"/>
        <v>106834.75451660156</v>
      </c>
      <c r="H30" s="263">
        <f t="shared" si="2"/>
        <v>76637.18493652344</v>
      </c>
      <c r="I30" s="32">
        <v>0</v>
      </c>
      <c r="J30" s="31">
        <v>7593.60009765625</v>
      </c>
      <c r="K30" s="31">
        <v>18519.947265625</v>
      </c>
      <c r="L30" s="31">
        <v>29360.85546875</v>
      </c>
      <c r="M30" s="31">
        <v>15888.3896484375</v>
      </c>
      <c r="N30" s="31">
        <v>27511.263671875</v>
      </c>
      <c r="O30" s="31">
        <v>6255.453125</v>
      </c>
      <c r="P30" s="85">
        <v>1705.2452392578125</v>
      </c>
      <c r="Q30" s="32">
        <v>2876.510009765625</v>
      </c>
      <c r="R30" s="31">
        <v>0</v>
      </c>
      <c r="S30" s="31">
        <v>5988.650390625</v>
      </c>
      <c r="T30" s="31">
        <v>25302.84375</v>
      </c>
      <c r="U30" s="31">
        <v>22694.130859375</v>
      </c>
      <c r="V30" s="31">
        <v>9058.7294921875</v>
      </c>
      <c r="W30" s="31">
        <v>9838.39453125</v>
      </c>
      <c r="X30" s="85">
        <v>877.9259033203125</v>
      </c>
    </row>
    <row r="31" spans="1:24" s="11" customFormat="1" ht="15">
      <c r="A31" s="250" t="s">
        <v>100</v>
      </c>
      <c r="B31" s="14"/>
      <c r="C31" s="39" t="s">
        <v>47</v>
      </c>
      <c r="D31" s="39"/>
      <c r="E31" s="29" t="s">
        <v>19</v>
      </c>
      <c r="F31" s="17">
        <f t="shared" si="3"/>
        <v>40131.71209716797</v>
      </c>
      <c r="G31" s="17">
        <f t="shared" si="6"/>
        <v>0</v>
      </c>
      <c r="H31" s="263">
        <f t="shared" si="2"/>
        <v>40131.71209716797</v>
      </c>
      <c r="I31" s="32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2210.971923828125</v>
      </c>
      <c r="T31" s="31">
        <v>11210.6123046875</v>
      </c>
      <c r="U31" s="31">
        <v>13944.794921875</v>
      </c>
      <c r="V31" s="31">
        <v>10552.8271484375</v>
      </c>
      <c r="W31" s="31">
        <v>1877.1466064453125</v>
      </c>
      <c r="X31" s="85">
        <v>335.35919189453125</v>
      </c>
    </row>
    <row r="32" spans="1:24" s="11" customFormat="1" ht="15">
      <c r="A32" s="250" t="s">
        <v>101</v>
      </c>
      <c r="B32" s="14"/>
      <c r="C32" s="39" t="s">
        <v>48</v>
      </c>
      <c r="D32" s="39"/>
      <c r="E32" s="29" t="s">
        <v>194</v>
      </c>
      <c r="F32" s="17">
        <f t="shared" si="3"/>
        <v>51632.71520996094</v>
      </c>
      <c r="G32" s="17">
        <f t="shared" si="6"/>
        <v>0</v>
      </c>
      <c r="H32" s="263">
        <f t="shared" si="2"/>
        <v>51632.71520996094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0</v>
      </c>
      <c r="T32" s="31">
        <v>24908.40234375</v>
      </c>
      <c r="U32" s="31">
        <v>11019.9755859375</v>
      </c>
      <c r="V32" s="31">
        <v>6117.94189453125</v>
      </c>
      <c r="W32" s="31">
        <v>8569.0390625</v>
      </c>
      <c r="X32" s="85">
        <v>1017.3563232421875</v>
      </c>
    </row>
    <row r="33" spans="1:24" s="11" customFormat="1" ht="15">
      <c r="A33" s="250" t="s">
        <v>102</v>
      </c>
      <c r="B33" s="14"/>
      <c r="C33" s="37" t="s">
        <v>49</v>
      </c>
      <c r="D33" s="37"/>
      <c r="E33" s="29" t="s">
        <v>212</v>
      </c>
      <c r="F33" s="17">
        <f t="shared" si="3"/>
        <v>83990.33917236328</v>
      </c>
      <c r="G33" s="17">
        <f t="shared" si="6"/>
        <v>68930.2095336914</v>
      </c>
      <c r="H33" s="263">
        <f>SUM(Q33:X33)</f>
        <v>15060.129638671875</v>
      </c>
      <c r="I33" s="32">
        <v>5653.44287109375</v>
      </c>
      <c r="J33" s="31">
        <v>9770.9072265625</v>
      </c>
      <c r="K33" s="31">
        <v>21832.908203125</v>
      </c>
      <c r="L33" s="31">
        <v>9576.2216796875</v>
      </c>
      <c r="M33" s="31">
        <v>9378.5380859375</v>
      </c>
      <c r="N33" s="31">
        <v>9024.890625</v>
      </c>
      <c r="O33" s="31">
        <v>3150.899658203125</v>
      </c>
      <c r="P33" s="85">
        <v>542.4011840820312</v>
      </c>
      <c r="Q33" s="32">
        <v>0</v>
      </c>
      <c r="R33" s="31">
        <v>0</v>
      </c>
      <c r="S33" s="31">
        <v>2312.30712890625</v>
      </c>
      <c r="T33" s="31">
        <v>2993.078125</v>
      </c>
      <c r="U33" s="31">
        <v>4669.49658203125</v>
      </c>
      <c r="V33" s="31">
        <v>3260.32421875</v>
      </c>
      <c r="W33" s="31">
        <v>1824.923583984375</v>
      </c>
      <c r="X33" s="85">
        <v>0</v>
      </c>
    </row>
    <row r="34" spans="1:24" s="11" customFormat="1" ht="15">
      <c r="A34" s="250" t="s">
        <v>103</v>
      </c>
      <c r="B34" s="14"/>
      <c r="C34" s="38" t="s">
        <v>50</v>
      </c>
      <c r="D34" s="86" t="s">
        <v>59</v>
      </c>
      <c r="E34" s="255"/>
      <c r="F34" s="17">
        <f t="shared" si="3"/>
        <v>291893.91149902344</v>
      </c>
      <c r="G34" s="17">
        <f t="shared" si="6"/>
        <v>177535.5927734375</v>
      </c>
      <c r="H34" s="263">
        <f t="shared" si="2"/>
        <v>114358.31872558594</v>
      </c>
      <c r="I34" s="32">
        <v>8599.556640625</v>
      </c>
      <c r="J34" s="31">
        <v>3062.66015625</v>
      </c>
      <c r="K34" s="31">
        <v>20856.486328125</v>
      </c>
      <c r="L34" s="31">
        <v>39656.12890625</v>
      </c>
      <c r="M34" s="31">
        <v>50088.16796875</v>
      </c>
      <c r="N34" s="31">
        <v>32461.68359375</v>
      </c>
      <c r="O34" s="31">
        <v>20822.685546875</v>
      </c>
      <c r="P34" s="85">
        <v>1988.2236328125</v>
      </c>
      <c r="Q34" s="32">
        <v>5825.8251953125</v>
      </c>
      <c r="R34" s="31">
        <v>0</v>
      </c>
      <c r="S34" s="31">
        <v>2333.0439453125</v>
      </c>
      <c r="T34" s="31">
        <v>26465.7421875</v>
      </c>
      <c r="U34" s="31">
        <v>49068.11328125</v>
      </c>
      <c r="V34" s="31">
        <v>12496.1103515625</v>
      </c>
      <c r="W34" s="31">
        <v>16216.1435546875</v>
      </c>
      <c r="X34" s="85">
        <v>1953.3402099609375</v>
      </c>
    </row>
    <row r="35" spans="1:24" s="11" customFormat="1" ht="15">
      <c r="A35" s="250" t="s">
        <v>104</v>
      </c>
      <c r="B35" s="14"/>
      <c r="C35" s="38" t="s">
        <v>51</v>
      </c>
      <c r="D35" s="86" t="s">
        <v>213</v>
      </c>
      <c r="E35" s="255"/>
      <c r="F35" s="17">
        <f t="shared" si="3"/>
        <v>391035.3642578125</v>
      </c>
      <c r="G35" s="17">
        <f t="shared" si="6"/>
        <v>185871.927734375</v>
      </c>
      <c r="H35" s="263">
        <f t="shared" si="2"/>
        <v>205163.4365234375</v>
      </c>
      <c r="I35" s="32">
        <v>0</v>
      </c>
      <c r="J35" s="31">
        <v>29092.80078125</v>
      </c>
      <c r="K35" s="31">
        <v>20381.421875</v>
      </c>
      <c r="L35" s="31">
        <v>47172.0546875</v>
      </c>
      <c r="M35" s="31">
        <v>40237.38671875</v>
      </c>
      <c r="N35" s="31">
        <v>20118.20703125</v>
      </c>
      <c r="O35" s="31">
        <v>19544.271484375</v>
      </c>
      <c r="P35" s="85">
        <v>9325.78515625</v>
      </c>
      <c r="Q35" s="32">
        <v>6369.0966796875</v>
      </c>
      <c r="R35" s="31">
        <v>46856.171875</v>
      </c>
      <c r="S35" s="31">
        <v>66467.6796875</v>
      </c>
      <c r="T35" s="31">
        <v>16118.400390625</v>
      </c>
      <c r="U35" s="31">
        <v>27501.7109375</v>
      </c>
      <c r="V35" s="31">
        <v>28163.5234375</v>
      </c>
      <c r="W35" s="31">
        <v>11670.498046875</v>
      </c>
      <c r="X35" s="85">
        <v>2016.35546875</v>
      </c>
    </row>
    <row r="36" spans="1:24" s="77" customFormat="1" ht="15">
      <c r="A36" s="251"/>
      <c r="B36" s="253"/>
      <c r="C36" s="101"/>
      <c r="D36" s="101" t="s">
        <v>193</v>
      </c>
      <c r="E36" s="254"/>
      <c r="F36" s="78"/>
      <c r="G36" s="17"/>
      <c r="H36" s="264"/>
      <c r="I36" s="272"/>
      <c r="J36" s="253"/>
      <c r="K36" s="253"/>
      <c r="L36" s="253"/>
      <c r="M36" s="253"/>
      <c r="N36" s="253"/>
      <c r="O36" s="253"/>
      <c r="P36" s="254"/>
      <c r="Q36" s="102"/>
      <c r="R36" s="103"/>
      <c r="S36" s="103"/>
      <c r="T36" s="103"/>
      <c r="U36" s="103"/>
      <c r="V36" s="103"/>
      <c r="W36" s="103"/>
      <c r="X36" s="274"/>
    </row>
    <row r="37" spans="1:24" s="11" customFormat="1" ht="15">
      <c r="A37" s="250" t="s">
        <v>105</v>
      </c>
      <c r="B37" s="14"/>
      <c r="C37" s="38" t="s">
        <v>52</v>
      </c>
      <c r="D37" s="38"/>
      <c r="E37" s="29" t="s">
        <v>24</v>
      </c>
      <c r="F37" s="17">
        <f t="shared" si="3"/>
        <v>139277.26928710938</v>
      </c>
      <c r="G37" s="17">
        <f t="shared" si="6"/>
        <v>75326.640625</v>
      </c>
      <c r="H37" s="263">
        <f t="shared" si="2"/>
        <v>63950.628662109375</v>
      </c>
      <c r="I37" s="32">
        <v>14240.5126953125</v>
      </c>
      <c r="J37" s="31">
        <v>17394.7421875</v>
      </c>
      <c r="K37" s="31">
        <v>16703.798828125</v>
      </c>
      <c r="L37" s="31">
        <v>9815.88671875</v>
      </c>
      <c r="M37" s="31">
        <v>8264.33984375</v>
      </c>
      <c r="N37" s="31">
        <v>7567.7802734375</v>
      </c>
      <c r="O37" s="31">
        <v>0</v>
      </c>
      <c r="P37" s="85">
        <v>1339.580078125</v>
      </c>
      <c r="Q37" s="32">
        <v>20502.921875</v>
      </c>
      <c r="R37" s="31">
        <v>15911.98046875</v>
      </c>
      <c r="S37" s="31">
        <v>14807.416015625</v>
      </c>
      <c r="T37" s="31">
        <v>6824.1904296875</v>
      </c>
      <c r="U37" s="31">
        <v>0</v>
      </c>
      <c r="V37" s="31">
        <v>0</v>
      </c>
      <c r="W37" s="31">
        <v>4337.4990234375</v>
      </c>
      <c r="X37" s="85">
        <v>1566.620849609375</v>
      </c>
    </row>
    <row r="38" spans="1:24" s="11" customFormat="1" ht="15">
      <c r="A38" s="250" t="s">
        <v>108</v>
      </c>
      <c r="B38" s="14"/>
      <c r="C38" s="37" t="s">
        <v>60</v>
      </c>
      <c r="D38" s="37"/>
      <c r="E38" s="29" t="s">
        <v>214</v>
      </c>
      <c r="F38" s="17">
        <f t="shared" si="3"/>
        <v>1700844.6469726562</v>
      </c>
      <c r="G38" s="17">
        <f t="shared" si="6"/>
        <v>968326.4350585938</v>
      </c>
      <c r="H38" s="263">
        <f t="shared" si="2"/>
        <v>732518.2119140625</v>
      </c>
      <c r="I38" s="32">
        <v>31548.44140625</v>
      </c>
      <c r="J38" s="31">
        <v>91984.0625</v>
      </c>
      <c r="K38" s="31">
        <v>222039.75</v>
      </c>
      <c r="L38" s="31">
        <v>402802.71875</v>
      </c>
      <c r="M38" s="31">
        <v>150264.90625</v>
      </c>
      <c r="N38" s="31">
        <v>51487.1953125</v>
      </c>
      <c r="O38" s="31">
        <v>13564.5244140625</v>
      </c>
      <c r="P38" s="85">
        <v>4634.83642578125</v>
      </c>
      <c r="Q38" s="32">
        <v>27575.9140625</v>
      </c>
      <c r="R38" s="31">
        <v>37621.484375</v>
      </c>
      <c r="S38" s="31">
        <v>64324.4921875</v>
      </c>
      <c r="T38" s="31">
        <v>377317.40625</v>
      </c>
      <c r="U38" s="31">
        <v>147031.65625</v>
      </c>
      <c r="V38" s="31">
        <v>62799.31640625</v>
      </c>
      <c r="W38" s="31">
        <v>15847.9423828125</v>
      </c>
      <c r="X38" s="85">
        <v>0</v>
      </c>
    </row>
    <row r="39" spans="1:24" s="11" customFormat="1" ht="15">
      <c r="A39" s="250" t="s">
        <v>106</v>
      </c>
      <c r="B39" s="14"/>
      <c r="C39" s="37" t="s">
        <v>61</v>
      </c>
      <c r="D39" s="86" t="s">
        <v>191</v>
      </c>
      <c r="E39" s="256"/>
      <c r="F39" s="17">
        <f t="shared" si="3"/>
        <v>1341322.11328125</v>
      </c>
      <c r="G39" s="17">
        <f t="shared" si="6"/>
        <v>614517.625</v>
      </c>
      <c r="H39" s="263">
        <f t="shared" si="2"/>
        <v>726804.48828125</v>
      </c>
      <c r="I39" s="32">
        <v>0</v>
      </c>
      <c r="J39" s="31">
        <v>0</v>
      </c>
      <c r="K39" s="31">
        <v>0</v>
      </c>
      <c r="L39" s="31">
        <v>350749.03125</v>
      </c>
      <c r="M39" s="31">
        <v>0</v>
      </c>
      <c r="N39" s="31">
        <v>103421.421875</v>
      </c>
      <c r="O39" s="31">
        <v>160347.171875</v>
      </c>
      <c r="P39" s="85">
        <v>0</v>
      </c>
      <c r="Q39" s="32">
        <v>0</v>
      </c>
      <c r="R39" s="31">
        <v>0</v>
      </c>
      <c r="S39" s="31">
        <v>0</v>
      </c>
      <c r="T39" s="31">
        <v>338140.65625</v>
      </c>
      <c r="U39" s="31">
        <v>345937.8125</v>
      </c>
      <c r="V39" s="31">
        <v>0</v>
      </c>
      <c r="W39" s="31">
        <v>0</v>
      </c>
      <c r="X39" s="85">
        <v>42726.01953125</v>
      </c>
    </row>
    <row r="40" spans="1:24" s="11" customFormat="1" ht="15">
      <c r="A40" s="250" t="s">
        <v>109</v>
      </c>
      <c r="B40" s="14"/>
      <c r="C40" s="38" t="s">
        <v>62</v>
      </c>
      <c r="D40" s="86" t="s">
        <v>215</v>
      </c>
      <c r="E40" s="256"/>
      <c r="F40" s="17">
        <f t="shared" si="3"/>
        <v>276764.70556640625</v>
      </c>
      <c r="G40" s="17">
        <f t="shared" si="6"/>
        <v>230155.0498046875</v>
      </c>
      <c r="H40" s="263">
        <f t="shared" si="2"/>
        <v>46609.65576171875</v>
      </c>
      <c r="I40" s="32">
        <v>0</v>
      </c>
      <c r="J40" s="31">
        <v>0</v>
      </c>
      <c r="K40" s="31">
        <v>0</v>
      </c>
      <c r="L40" s="31">
        <v>176660.828125</v>
      </c>
      <c r="M40" s="31">
        <v>0</v>
      </c>
      <c r="N40" s="31">
        <v>34522.04296875</v>
      </c>
      <c r="O40" s="31">
        <v>12089.3935546875</v>
      </c>
      <c r="P40" s="85">
        <v>6882.78515625</v>
      </c>
      <c r="Q40" s="32">
        <v>0</v>
      </c>
      <c r="R40" s="31">
        <v>0</v>
      </c>
      <c r="S40" s="31">
        <v>0</v>
      </c>
      <c r="T40" s="31">
        <v>0</v>
      </c>
      <c r="U40" s="31">
        <v>29902.837890625</v>
      </c>
      <c r="V40" s="31">
        <v>12317.46484375</v>
      </c>
      <c r="W40" s="31">
        <v>4389.35302734375</v>
      </c>
      <c r="X40" s="85">
        <v>0</v>
      </c>
    </row>
    <row r="41" spans="1:24" s="77" customFormat="1" ht="15">
      <c r="A41" s="251"/>
      <c r="B41" s="253"/>
      <c r="C41" s="253"/>
      <c r="D41" s="109" t="s">
        <v>25</v>
      </c>
      <c r="E41" s="254"/>
      <c r="F41" s="78"/>
      <c r="G41" s="17"/>
      <c r="H41" s="264"/>
      <c r="I41" s="272"/>
      <c r="J41" s="253"/>
      <c r="K41" s="253"/>
      <c r="L41" s="253"/>
      <c r="M41" s="253"/>
      <c r="N41" s="253"/>
      <c r="O41" s="253"/>
      <c r="P41" s="254"/>
      <c r="Q41" s="102"/>
      <c r="R41" s="103"/>
      <c r="S41" s="103"/>
      <c r="T41" s="103"/>
      <c r="U41" s="103"/>
      <c r="V41" s="103"/>
      <c r="W41" s="103"/>
      <c r="X41" s="274"/>
    </row>
    <row r="42" spans="1:24" s="11" customFormat="1" ht="15">
      <c r="A42" s="250" t="s">
        <v>107</v>
      </c>
      <c r="B42" s="14"/>
      <c r="C42" s="38" t="s">
        <v>63</v>
      </c>
      <c r="D42" s="14"/>
      <c r="E42" s="29" t="s">
        <v>216</v>
      </c>
      <c r="F42" s="17">
        <f t="shared" si="3"/>
        <v>48614.206787109375</v>
      </c>
      <c r="G42" s="17">
        <f t="shared" si="6"/>
        <v>22604.786865234375</v>
      </c>
      <c r="H42" s="263">
        <f t="shared" si="2"/>
        <v>26009.419921875</v>
      </c>
      <c r="I42" s="32">
        <v>2856.133544921875</v>
      </c>
      <c r="J42" s="31">
        <v>0</v>
      </c>
      <c r="K42" s="31">
        <v>7489.251953125</v>
      </c>
      <c r="L42" s="31">
        <v>12259.4013671875</v>
      </c>
      <c r="M42" s="31">
        <v>0</v>
      </c>
      <c r="N42" s="31">
        <v>0</v>
      </c>
      <c r="O42" s="31">
        <v>0</v>
      </c>
      <c r="P42" s="85">
        <v>0</v>
      </c>
      <c r="Q42" s="32">
        <v>0</v>
      </c>
      <c r="R42" s="31">
        <v>4463.94921875</v>
      </c>
      <c r="S42" s="31">
        <v>6959.853515625</v>
      </c>
      <c r="T42" s="31">
        <v>14585.6171875</v>
      </c>
      <c r="U42" s="31">
        <v>0</v>
      </c>
      <c r="V42" s="31">
        <v>0</v>
      </c>
      <c r="W42" s="31">
        <v>0</v>
      </c>
      <c r="X42" s="85">
        <v>0</v>
      </c>
    </row>
    <row r="43" spans="1:24" s="11" customFormat="1" ht="15">
      <c r="A43" s="250" t="s">
        <v>110</v>
      </c>
      <c r="B43" s="14"/>
      <c r="C43" s="38" t="s">
        <v>64</v>
      </c>
      <c r="D43" s="14"/>
      <c r="E43" s="29" t="s">
        <v>217</v>
      </c>
      <c r="F43" s="17">
        <f t="shared" si="3"/>
        <v>661829.2314453125</v>
      </c>
      <c r="G43" s="17">
        <f t="shared" si="6"/>
        <v>406055.181640625</v>
      </c>
      <c r="H43" s="263">
        <f t="shared" si="2"/>
        <v>255774.0498046875</v>
      </c>
      <c r="I43" s="32">
        <v>0</v>
      </c>
      <c r="J43" s="31">
        <v>6200.58203125</v>
      </c>
      <c r="K43" s="31">
        <v>9835.015625</v>
      </c>
      <c r="L43" s="31">
        <v>87800.6171875</v>
      </c>
      <c r="M43" s="31">
        <v>92225.859375</v>
      </c>
      <c r="N43" s="31">
        <v>125838.640625</v>
      </c>
      <c r="O43" s="31">
        <v>74568.5625</v>
      </c>
      <c r="P43" s="85">
        <v>9585.904296875</v>
      </c>
      <c r="Q43" s="32">
        <v>0</v>
      </c>
      <c r="R43" s="31">
        <v>0</v>
      </c>
      <c r="S43" s="31">
        <v>9319.6044921875</v>
      </c>
      <c r="T43" s="31">
        <v>24815.541015625</v>
      </c>
      <c r="U43" s="31">
        <v>61471.2890625</v>
      </c>
      <c r="V43" s="31">
        <v>71626.7265625</v>
      </c>
      <c r="W43" s="31">
        <v>76049.2890625</v>
      </c>
      <c r="X43" s="85">
        <v>12491.599609375</v>
      </c>
    </row>
    <row r="44" spans="1:24" s="11" customFormat="1" ht="15">
      <c r="A44" s="250" t="s">
        <v>111</v>
      </c>
      <c r="B44" s="14"/>
      <c r="C44" s="38" t="s">
        <v>65</v>
      </c>
      <c r="D44" s="14"/>
      <c r="E44" s="29" t="s">
        <v>218</v>
      </c>
      <c r="F44" s="17">
        <f t="shared" si="3"/>
        <v>2161091.2521972656</v>
      </c>
      <c r="G44" s="17">
        <f t="shared" si="4"/>
        <v>1549610.94140625</v>
      </c>
      <c r="H44" s="263">
        <f t="shared" si="2"/>
        <v>611480.3107910156</v>
      </c>
      <c r="I44" s="32">
        <v>0</v>
      </c>
      <c r="J44" s="31">
        <v>0</v>
      </c>
      <c r="K44" s="31">
        <v>82735.296875</v>
      </c>
      <c r="L44" s="31">
        <v>474538.65625</v>
      </c>
      <c r="M44" s="31">
        <v>462627.4375</v>
      </c>
      <c r="N44" s="31">
        <v>347939.9375</v>
      </c>
      <c r="O44" s="31">
        <v>146918.234375</v>
      </c>
      <c r="P44" s="85">
        <v>34851.37890625</v>
      </c>
      <c r="Q44" s="32">
        <v>2918.724853515625</v>
      </c>
      <c r="R44" s="31">
        <v>0</v>
      </c>
      <c r="S44" s="31">
        <v>37742.59765625</v>
      </c>
      <c r="T44" s="31">
        <v>155981.8125</v>
      </c>
      <c r="U44" s="31">
        <v>120377.25</v>
      </c>
      <c r="V44" s="31">
        <v>159432.015625</v>
      </c>
      <c r="W44" s="31">
        <v>111509.703125</v>
      </c>
      <c r="X44" s="85">
        <v>23518.20703125</v>
      </c>
    </row>
    <row r="45" spans="1:24" s="11" customFormat="1" ht="15">
      <c r="A45" s="250" t="s">
        <v>112</v>
      </c>
      <c r="B45" s="14"/>
      <c r="C45" s="38" t="s">
        <v>66</v>
      </c>
      <c r="D45" s="86" t="s">
        <v>219</v>
      </c>
      <c r="E45" s="255"/>
      <c r="F45" s="17">
        <f t="shared" si="3"/>
        <v>3262553.7666015625</v>
      </c>
      <c r="G45" s="17">
        <f t="shared" si="4"/>
        <v>2072517.3740234375</v>
      </c>
      <c r="H45" s="263">
        <f t="shared" si="2"/>
        <v>1190036.392578125</v>
      </c>
      <c r="I45" s="32">
        <v>12323.9462890625</v>
      </c>
      <c r="J45" s="31">
        <v>29500.88671875</v>
      </c>
      <c r="K45" s="31">
        <v>28854.416015625</v>
      </c>
      <c r="L45" s="31">
        <v>234355.125</v>
      </c>
      <c r="M45" s="31">
        <v>437855.4375</v>
      </c>
      <c r="N45" s="31">
        <v>602328.5625</v>
      </c>
      <c r="O45" s="31">
        <v>581848.375</v>
      </c>
      <c r="P45" s="85">
        <v>145450.625</v>
      </c>
      <c r="Q45" s="32">
        <v>17948.541015625</v>
      </c>
      <c r="R45" s="31">
        <v>21369.462890625</v>
      </c>
      <c r="S45" s="31">
        <v>6275.498046875</v>
      </c>
      <c r="T45" s="31">
        <v>133508.5</v>
      </c>
      <c r="U45" s="31">
        <v>202418.59375</v>
      </c>
      <c r="V45" s="31">
        <v>343895.0625</v>
      </c>
      <c r="W45" s="31">
        <v>348780.875</v>
      </c>
      <c r="X45" s="85">
        <v>115839.859375</v>
      </c>
    </row>
    <row r="46" spans="1:24" s="77" customFormat="1" ht="15">
      <c r="A46" s="251"/>
      <c r="B46" s="253"/>
      <c r="C46" s="109"/>
      <c r="D46" s="109" t="s">
        <v>26</v>
      </c>
      <c r="E46" s="254"/>
      <c r="F46" s="78"/>
      <c r="G46" s="78"/>
      <c r="H46" s="264"/>
      <c r="I46" s="272">
        <v>0</v>
      </c>
      <c r="J46" s="253">
        <v>0</v>
      </c>
      <c r="K46" s="253">
        <v>0</v>
      </c>
      <c r="L46" s="253">
        <v>0</v>
      </c>
      <c r="M46" s="253">
        <v>0</v>
      </c>
      <c r="N46" s="253">
        <v>0</v>
      </c>
      <c r="O46" s="253">
        <v>0</v>
      </c>
      <c r="P46" s="254">
        <v>0</v>
      </c>
      <c r="Q46" s="102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v>0</v>
      </c>
      <c r="W46" s="103">
        <v>0</v>
      </c>
      <c r="X46" s="274">
        <v>0</v>
      </c>
    </row>
    <row r="47" spans="1:24" s="11" customFormat="1" ht="15">
      <c r="A47" s="250" t="s">
        <v>113</v>
      </c>
      <c r="B47" s="14"/>
      <c r="C47" s="38" t="s">
        <v>67</v>
      </c>
      <c r="D47" s="46"/>
      <c r="E47" s="29" t="s">
        <v>220</v>
      </c>
      <c r="F47" s="17">
        <f t="shared" si="3"/>
        <v>27770.680725097656</v>
      </c>
      <c r="G47" s="17">
        <f t="shared" si="4"/>
        <v>8154.374572753906</v>
      </c>
      <c r="H47" s="263">
        <f t="shared" si="2"/>
        <v>19616.30615234375</v>
      </c>
      <c r="I47" s="32">
        <v>0</v>
      </c>
      <c r="J47" s="31">
        <v>0</v>
      </c>
      <c r="K47" s="31">
        <v>0</v>
      </c>
      <c r="L47" s="31">
        <v>0</v>
      </c>
      <c r="M47" s="31">
        <v>4945.142578125</v>
      </c>
      <c r="N47" s="31">
        <v>1565.1163330078125</v>
      </c>
      <c r="O47" s="31">
        <v>1100.7447509765625</v>
      </c>
      <c r="P47" s="85">
        <v>543.3709106445312</v>
      </c>
      <c r="Q47" s="32">
        <v>0</v>
      </c>
      <c r="R47" s="31">
        <v>0</v>
      </c>
      <c r="S47" s="31">
        <v>0</v>
      </c>
      <c r="T47" s="31">
        <v>3617.492919921875</v>
      </c>
      <c r="U47" s="31">
        <v>6573.68994140625</v>
      </c>
      <c r="V47" s="31">
        <v>6347.74658203125</v>
      </c>
      <c r="W47" s="31">
        <v>3077.376708984375</v>
      </c>
      <c r="X47" s="85">
        <v>0</v>
      </c>
    </row>
    <row r="48" spans="1:24" s="11" customFormat="1" ht="15">
      <c r="A48" s="250" t="s">
        <v>114</v>
      </c>
      <c r="B48" s="14"/>
      <c r="C48" s="38" t="s">
        <v>68</v>
      </c>
      <c r="D48" s="46"/>
      <c r="E48" s="29" t="s">
        <v>221</v>
      </c>
      <c r="F48" s="17">
        <f t="shared" si="3"/>
        <v>493501.86865234375</v>
      </c>
      <c r="G48" s="17">
        <f t="shared" si="4"/>
        <v>378045.7316894531</v>
      </c>
      <c r="H48" s="263">
        <f t="shared" si="2"/>
        <v>115456.13696289062</v>
      </c>
      <c r="I48" s="32">
        <v>25098</v>
      </c>
      <c r="J48" s="31">
        <v>4677.3916015625</v>
      </c>
      <c r="K48" s="31">
        <v>39707.734375</v>
      </c>
      <c r="L48" s="31">
        <v>151620.734375</v>
      </c>
      <c r="M48" s="31">
        <v>99872.4375</v>
      </c>
      <c r="N48" s="31">
        <v>42447.74609375</v>
      </c>
      <c r="O48" s="31">
        <v>10985.2392578125</v>
      </c>
      <c r="P48" s="85">
        <v>3636.448486328125</v>
      </c>
      <c r="Q48" s="32">
        <v>27610.44140625</v>
      </c>
      <c r="R48" s="31">
        <v>23391.26171875</v>
      </c>
      <c r="S48" s="31">
        <v>28886.08203125</v>
      </c>
      <c r="T48" s="31">
        <v>11062.05078125</v>
      </c>
      <c r="U48" s="31">
        <v>10766.4775390625</v>
      </c>
      <c r="V48" s="31">
        <v>7577.2109375</v>
      </c>
      <c r="W48" s="31">
        <v>4800.142578125</v>
      </c>
      <c r="X48" s="85">
        <v>1362.469970703125</v>
      </c>
    </row>
    <row r="49" spans="1:24" s="11" customFormat="1" ht="15">
      <c r="A49" s="250" t="s">
        <v>115</v>
      </c>
      <c r="B49" s="14"/>
      <c r="C49" s="38" t="s">
        <v>69</v>
      </c>
      <c r="D49" s="46"/>
      <c r="E49" s="29" t="s">
        <v>222</v>
      </c>
      <c r="F49" s="17">
        <f t="shared" si="3"/>
        <v>331116.83837890625</v>
      </c>
      <c r="G49" s="17">
        <f t="shared" si="4"/>
        <v>199424.14404296875</v>
      </c>
      <c r="H49" s="263">
        <f t="shared" si="2"/>
        <v>131692.6943359375</v>
      </c>
      <c r="I49" s="32">
        <v>35767.453125</v>
      </c>
      <c r="J49" s="31">
        <v>19605.57421875</v>
      </c>
      <c r="K49" s="31">
        <v>34422.6328125</v>
      </c>
      <c r="L49" s="31">
        <v>52718.7109375</v>
      </c>
      <c r="M49" s="31">
        <v>24214.783203125</v>
      </c>
      <c r="N49" s="31">
        <v>13838.7177734375</v>
      </c>
      <c r="O49" s="31">
        <v>13847.6962890625</v>
      </c>
      <c r="P49" s="85">
        <v>5008.57568359375</v>
      </c>
      <c r="Q49" s="32">
        <v>11934.6171875</v>
      </c>
      <c r="R49" s="31">
        <v>10716.103515625</v>
      </c>
      <c r="S49" s="31">
        <v>55013.31640625</v>
      </c>
      <c r="T49" s="31">
        <v>11120.9619140625</v>
      </c>
      <c r="U49" s="31">
        <v>21385.4453125</v>
      </c>
      <c r="V49" s="31">
        <v>5735.3525390625</v>
      </c>
      <c r="W49" s="31">
        <v>14017.3994140625</v>
      </c>
      <c r="X49" s="85">
        <v>1769.498046875</v>
      </c>
    </row>
    <row r="50" spans="1:24" s="77" customFormat="1" ht="15">
      <c r="A50" s="251"/>
      <c r="B50" s="253"/>
      <c r="C50" s="109"/>
      <c r="D50" s="109" t="s">
        <v>27</v>
      </c>
      <c r="E50" s="254"/>
      <c r="F50" s="78"/>
      <c r="G50" s="78"/>
      <c r="H50" s="264"/>
      <c r="I50" s="272"/>
      <c r="J50" s="253"/>
      <c r="K50" s="253"/>
      <c r="L50" s="253"/>
      <c r="M50" s="253"/>
      <c r="N50" s="253"/>
      <c r="O50" s="253"/>
      <c r="P50" s="254"/>
      <c r="Q50" s="102"/>
      <c r="R50" s="103"/>
      <c r="S50" s="103"/>
      <c r="T50" s="103"/>
      <c r="U50" s="103"/>
      <c r="V50" s="103"/>
      <c r="W50" s="103"/>
      <c r="X50" s="274"/>
    </row>
    <row r="51" spans="1:24" s="11" customFormat="1" ht="15">
      <c r="A51" s="250" t="s">
        <v>116</v>
      </c>
      <c r="B51" s="14"/>
      <c r="C51" s="38" t="s">
        <v>70</v>
      </c>
      <c r="D51" s="46"/>
      <c r="E51" s="29" t="s">
        <v>223</v>
      </c>
      <c r="F51" s="17">
        <f t="shared" si="3"/>
        <v>211484.73956298828</v>
      </c>
      <c r="G51" s="17">
        <f t="shared" si="4"/>
        <v>122519.46826171875</v>
      </c>
      <c r="H51" s="263">
        <f t="shared" si="2"/>
        <v>88965.27130126953</v>
      </c>
      <c r="I51" s="32">
        <v>2851.658203125</v>
      </c>
      <c r="J51" s="31">
        <v>0</v>
      </c>
      <c r="K51" s="31">
        <v>13118.611328125</v>
      </c>
      <c r="L51" s="31">
        <v>37887.390625</v>
      </c>
      <c r="M51" s="31">
        <v>28795.0078125</v>
      </c>
      <c r="N51" s="31">
        <v>23288.376953125</v>
      </c>
      <c r="O51" s="31">
        <v>11816.9560546875</v>
      </c>
      <c r="P51" s="85">
        <v>4761.46728515625</v>
      </c>
      <c r="Q51" s="32">
        <v>2899.05517578125</v>
      </c>
      <c r="R51" s="31">
        <v>0</v>
      </c>
      <c r="S51" s="31">
        <v>18791.90625</v>
      </c>
      <c r="T51" s="31">
        <v>30264.955078125</v>
      </c>
      <c r="U51" s="31">
        <v>26707.76171875</v>
      </c>
      <c r="V51" s="31">
        <v>8256.5087890625</v>
      </c>
      <c r="W51" s="31">
        <v>984.1923217773438</v>
      </c>
      <c r="X51" s="85">
        <v>1060.8919677734375</v>
      </c>
    </row>
    <row r="52" spans="1:24" s="11" customFormat="1" ht="15">
      <c r="A52" s="250" t="s">
        <v>117</v>
      </c>
      <c r="B52" s="14"/>
      <c r="C52" s="37" t="s">
        <v>71</v>
      </c>
      <c r="D52" s="46"/>
      <c r="E52" s="28" t="s">
        <v>224</v>
      </c>
      <c r="F52" s="17">
        <f t="shared" si="3"/>
        <v>153527.2010498047</v>
      </c>
      <c r="G52" s="17">
        <f t="shared" si="4"/>
        <v>57886.565185546875</v>
      </c>
      <c r="H52" s="263">
        <f>SUM(Q52:X52)</f>
        <v>95640.63586425781</v>
      </c>
      <c r="I52" s="32">
        <v>0</v>
      </c>
      <c r="J52" s="31">
        <v>0</v>
      </c>
      <c r="K52" s="31">
        <v>19470.966796875</v>
      </c>
      <c r="L52" s="31">
        <v>5737.9501953125</v>
      </c>
      <c r="M52" s="31">
        <v>0</v>
      </c>
      <c r="N52" s="31">
        <v>17252.41015625</v>
      </c>
      <c r="O52" s="31">
        <v>13959.583984375</v>
      </c>
      <c r="P52" s="85">
        <v>1465.654052734375</v>
      </c>
      <c r="Q52" s="32">
        <v>0</v>
      </c>
      <c r="R52" s="31">
        <v>0</v>
      </c>
      <c r="S52" s="31">
        <v>52585.9140625</v>
      </c>
      <c r="T52" s="31">
        <v>27324.904296875</v>
      </c>
      <c r="U52" s="31">
        <v>7508.6416015625</v>
      </c>
      <c r="V52" s="31">
        <v>7088.60791015625</v>
      </c>
      <c r="W52" s="31">
        <v>0</v>
      </c>
      <c r="X52" s="85">
        <v>1132.5679931640625</v>
      </c>
    </row>
    <row r="53" spans="1:24" s="11" customFormat="1" ht="15">
      <c r="A53" s="250" t="s">
        <v>185</v>
      </c>
      <c r="B53" s="14"/>
      <c r="C53" s="37" t="s">
        <v>72</v>
      </c>
      <c r="D53" s="86" t="s">
        <v>183</v>
      </c>
      <c r="E53" s="256"/>
      <c r="F53" s="17">
        <f>SUM(G53:H53)</f>
        <v>227881.00390625</v>
      </c>
      <c r="G53" s="17">
        <f>SUM(I53:P53)</f>
        <v>111502</v>
      </c>
      <c r="H53" s="263">
        <f>SUM(Q53:X53)</f>
        <v>116379.00390625</v>
      </c>
      <c r="I53" s="32">
        <v>82384.09375</v>
      </c>
      <c r="J53" s="31">
        <v>18096.12890625</v>
      </c>
      <c r="K53" s="31">
        <v>11021.77734375</v>
      </c>
      <c r="L53" s="31">
        <v>0</v>
      </c>
      <c r="M53" s="31">
        <v>0</v>
      </c>
      <c r="N53" s="31">
        <v>0</v>
      </c>
      <c r="O53" s="31">
        <v>0</v>
      </c>
      <c r="P53" s="85">
        <v>0</v>
      </c>
      <c r="Q53" s="32">
        <v>63768.98046875</v>
      </c>
      <c r="R53" s="31">
        <v>8314.6953125</v>
      </c>
      <c r="S53" s="31">
        <v>0</v>
      </c>
      <c r="T53" s="31">
        <v>44295.328125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49"/>
      <c r="B54" s="63" t="s">
        <v>57</v>
      </c>
      <c r="C54" s="63"/>
      <c r="D54" s="63"/>
      <c r="E54" s="64"/>
      <c r="F54" s="53">
        <f t="shared" si="3"/>
        <v>2867805.752258301</v>
      </c>
      <c r="G54" s="54">
        <f>SUM(G55:G61)</f>
        <v>2107323.473510742</v>
      </c>
      <c r="H54" s="261">
        <f>SUM(H55:H61)</f>
        <v>760482.2787475586</v>
      </c>
      <c r="I54" s="55">
        <f>SUM(I55:I61)</f>
        <v>116684.171875</v>
      </c>
      <c r="J54" s="56">
        <f aca="true" t="shared" si="7" ref="J54:X54">SUM(J55:J61)</f>
        <v>194228.005859375</v>
      </c>
      <c r="K54" s="56">
        <f t="shared" si="7"/>
        <v>704041.9575195312</v>
      </c>
      <c r="L54" s="56">
        <f t="shared" si="7"/>
        <v>760344.5234375</v>
      </c>
      <c r="M54" s="56">
        <f>SUM(M55:M61)</f>
        <v>155759.95971679688</v>
      </c>
      <c r="N54" s="56">
        <f t="shared" si="7"/>
        <v>115407.12768554688</v>
      </c>
      <c r="O54" s="56">
        <f t="shared" si="7"/>
        <v>47797.878662109375</v>
      </c>
      <c r="P54" s="271">
        <f>SUM(P55:P61)</f>
        <v>13059.848754882812</v>
      </c>
      <c r="Q54" s="55">
        <f t="shared" si="7"/>
        <v>109551.0078125</v>
      </c>
      <c r="R54" s="56">
        <f t="shared" si="7"/>
        <v>109500.49609375</v>
      </c>
      <c r="S54" s="56">
        <f t="shared" si="7"/>
        <v>226970.85571289062</v>
      </c>
      <c r="T54" s="56">
        <f t="shared" si="7"/>
        <v>142729.7978515625</v>
      </c>
      <c r="U54" s="56">
        <f t="shared" si="7"/>
        <v>79377.05493164062</v>
      </c>
      <c r="V54" s="56">
        <f t="shared" si="7"/>
        <v>51087.217041015625</v>
      </c>
      <c r="W54" s="56">
        <f t="shared" si="7"/>
        <v>32093.770141601562</v>
      </c>
      <c r="X54" s="271">
        <f t="shared" si="7"/>
        <v>9172.079162597656</v>
      </c>
    </row>
    <row r="55" spans="1:24" ht="15">
      <c r="A55" s="250" t="s">
        <v>120</v>
      </c>
      <c r="B55" s="79"/>
      <c r="C55" s="38" t="s">
        <v>73</v>
      </c>
      <c r="D55" s="86" t="s">
        <v>227</v>
      </c>
      <c r="E55" s="257"/>
      <c r="F55" s="17">
        <f>SUM(G55:H55)</f>
        <v>991788.6015625</v>
      </c>
      <c r="G55" s="17">
        <f t="shared" si="4"/>
        <v>846901.2778320312</v>
      </c>
      <c r="H55" s="263">
        <f t="shared" si="2"/>
        <v>144887.32373046875</v>
      </c>
      <c r="I55" s="273">
        <v>19652.53125</v>
      </c>
      <c r="J55" s="33">
        <v>67958.296875</v>
      </c>
      <c r="K55" s="33">
        <v>332401.875</v>
      </c>
      <c r="L55" s="33">
        <v>322625.125</v>
      </c>
      <c r="M55" s="33">
        <v>56587.6875</v>
      </c>
      <c r="N55" s="33">
        <v>26617.1328125</v>
      </c>
      <c r="O55" s="33">
        <v>18866.98046875</v>
      </c>
      <c r="P55" s="85">
        <v>2191.64892578125</v>
      </c>
      <c r="Q55" s="273">
        <v>13890.02734375</v>
      </c>
      <c r="R55" s="33">
        <v>0</v>
      </c>
      <c r="S55" s="33">
        <v>28912.044921875</v>
      </c>
      <c r="T55" s="33">
        <v>36081.8203125</v>
      </c>
      <c r="U55" s="33">
        <v>43162.01171875</v>
      </c>
      <c r="V55" s="33">
        <v>18113.61328125</v>
      </c>
      <c r="W55" s="33">
        <v>4727.80615234375</v>
      </c>
      <c r="X55" s="275">
        <v>0</v>
      </c>
    </row>
    <row r="56" spans="1:24" ht="15">
      <c r="A56" s="250" t="s">
        <v>121</v>
      </c>
      <c r="B56" s="79"/>
      <c r="C56" s="38" t="s">
        <v>74</v>
      </c>
      <c r="D56" s="86" t="s">
        <v>28</v>
      </c>
      <c r="E56" s="257"/>
      <c r="F56" s="17">
        <f t="shared" si="3"/>
        <v>305399.47021484375</v>
      </c>
      <c r="G56" s="17">
        <f t="shared" si="4"/>
        <v>154354.30517578125</v>
      </c>
      <c r="H56" s="263">
        <f t="shared" si="2"/>
        <v>151045.1650390625</v>
      </c>
      <c r="I56" s="273">
        <v>17782.1640625</v>
      </c>
      <c r="J56" s="33">
        <v>19596.40625</v>
      </c>
      <c r="K56" s="33">
        <v>4655.25048828125</v>
      </c>
      <c r="L56" s="33">
        <v>44811.3203125</v>
      </c>
      <c r="M56" s="33">
        <v>16722.150390625</v>
      </c>
      <c r="N56" s="33">
        <v>29581.859375</v>
      </c>
      <c r="O56" s="33">
        <v>15799.369140625</v>
      </c>
      <c r="P56" s="85">
        <v>5405.78515625</v>
      </c>
      <c r="Q56" s="273">
        <v>30837.00390625</v>
      </c>
      <c r="R56" s="33">
        <v>26466.15625</v>
      </c>
      <c r="S56" s="33">
        <v>18026.939453125</v>
      </c>
      <c r="T56" s="33">
        <v>16212.69921875</v>
      </c>
      <c r="U56" s="33">
        <v>12555.90625</v>
      </c>
      <c r="V56" s="33">
        <v>21487.39453125</v>
      </c>
      <c r="W56" s="33">
        <v>16871.11328125</v>
      </c>
      <c r="X56" s="275">
        <v>8587.9521484375</v>
      </c>
    </row>
    <row r="57" spans="1:24" ht="15">
      <c r="A57" s="250" t="s">
        <v>122</v>
      </c>
      <c r="B57" s="79"/>
      <c r="C57" s="38" t="s">
        <v>75</v>
      </c>
      <c r="D57" s="86" t="s">
        <v>29</v>
      </c>
      <c r="E57" s="257"/>
      <c r="F57" s="17">
        <f t="shared" si="3"/>
        <v>279380.5374145508</v>
      </c>
      <c r="G57" s="17">
        <f t="shared" si="4"/>
        <v>187685.56860351562</v>
      </c>
      <c r="H57" s="263">
        <f t="shared" si="2"/>
        <v>91694.96881103516</v>
      </c>
      <c r="I57" s="273">
        <v>33278.19921875</v>
      </c>
      <c r="J57" s="33">
        <v>55560.33984375</v>
      </c>
      <c r="K57" s="33">
        <v>56091.56640625</v>
      </c>
      <c r="L57" s="33">
        <v>30137.31640625</v>
      </c>
      <c r="M57" s="33">
        <v>7451.150390625</v>
      </c>
      <c r="N57" s="33">
        <v>2968.375732421875</v>
      </c>
      <c r="O57" s="33">
        <v>2198.62060546875</v>
      </c>
      <c r="P57" s="85">
        <v>0</v>
      </c>
      <c r="Q57" s="273">
        <v>31308.873046875</v>
      </c>
      <c r="R57" s="33">
        <v>28721.466796875</v>
      </c>
      <c r="S57" s="33">
        <v>13779.5400390625</v>
      </c>
      <c r="T57" s="33">
        <v>5683.81787109375</v>
      </c>
      <c r="U57" s="33">
        <v>7304.3974609375</v>
      </c>
      <c r="V57" s="33">
        <v>1720.065673828125</v>
      </c>
      <c r="W57" s="33">
        <v>2592.680908203125</v>
      </c>
      <c r="X57" s="275">
        <v>584.1270141601562</v>
      </c>
    </row>
    <row r="58" spans="1:24" ht="15">
      <c r="A58" s="250" t="s">
        <v>123</v>
      </c>
      <c r="B58" s="79"/>
      <c r="C58" s="38" t="s">
        <v>76</v>
      </c>
      <c r="D58" s="86" t="s">
        <v>118</v>
      </c>
      <c r="E58" s="257"/>
      <c r="F58" s="17">
        <f t="shared" si="3"/>
        <v>250888.4267578125</v>
      </c>
      <c r="G58" s="17">
        <f t="shared" si="4"/>
        <v>171313.96240234375</v>
      </c>
      <c r="H58" s="263">
        <f t="shared" si="2"/>
        <v>79574.46435546875</v>
      </c>
      <c r="I58" s="273">
        <v>19436.4765625</v>
      </c>
      <c r="J58" s="33">
        <v>13084.658203125</v>
      </c>
      <c r="K58" s="33">
        <v>30552.220703125</v>
      </c>
      <c r="L58" s="33">
        <v>70400.2890625</v>
      </c>
      <c r="M58" s="33">
        <v>28556.77734375</v>
      </c>
      <c r="N58" s="33">
        <v>2513.376708984375</v>
      </c>
      <c r="O58" s="33">
        <v>1846.477294921875</v>
      </c>
      <c r="P58" s="85">
        <v>4923.6865234375</v>
      </c>
      <c r="Q58" s="273">
        <v>15809.099609375</v>
      </c>
      <c r="R58" s="33">
        <v>24592.421875</v>
      </c>
      <c r="S58" s="33">
        <v>18546.7578125</v>
      </c>
      <c r="T58" s="33">
        <v>14932.908203125</v>
      </c>
      <c r="U58" s="33">
        <v>0</v>
      </c>
      <c r="V58" s="33">
        <v>2319.30859375</v>
      </c>
      <c r="W58" s="33">
        <v>3373.96826171875</v>
      </c>
      <c r="X58" s="275">
        <v>0</v>
      </c>
    </row>
    <row r="59" spans="1:24" ht="15">
      <c r="A59" s="250" t="s">
        <v>124</v>
      </c>
      <c r="B59" s="79"/>
      <c r="C59" s="38" t="s">
        <v>77</v>
      </c>
      <c r="D59" s="86" t="s">
        <v>225</v>
      </c>
      <c r="E59" s="257"/>
      <c r="F59" s="17">
        <f t="shared" si="3"/>
        <v>463871.595703125</v>
      </c>
      <c r="G59" s="17">
        <f t="shared" si="4"/>
        <v>306949.39978027344</v>
      </c>
      <c r="H59" s="263">
        <f t="shared" si="2"/>
        <v>156922.19592285156</v>
      </c>
      <c r="I59" s="273">
        <v>0</v>
      </c>
      <c r="J59" s="33">
        <v>0</v>
      </c>
      <c r="K59" s="33">
        <v>143582.25</v>
      </c>
      <c r="L59" s="33">
        <v>129822.984375</v>
      </c>
      <c r="M59" s="33">
        <v>24632.18359375</v>
      </c>
      <c r="N59" s="33">
        <v>6180.72802734375</v>
      </c>
      <c r="O59" s="33">
        <v>2192.525634765625</v>
      </c>
      <c r="P59" s="85">
        <v>538.7281494140625</v>
      </c>
      <c r="Q59" s="273">
        <v>0</v>
      </c>
      <c r="R59" s="33">
        <v>12034.509765625</v>
      </c>
      <c r="S59" s="33">
        <v>101382.484375</v>
      </c>
      <c r="T59" s="33">
        <v>39998.625</v>
      </c>
      <c r="U59" s="33">
        <v>2625.522705078125</v>
      </c>
      <c r="V59" s="33">
        <v>0</v>
      </c>
      <c r="W59" s="33">
        <v>881.0540771484375</v>
      </c>
      <c r="X59" s="275">
        <v>0</v>
      </c>
    </row>
    <row r="60" spans="1:24" ht="15">
      <c r="A60" s="250" t="s">
        <v>125</v>
      </c>
      <c r="B60" s="79"/>
      <c r="C60" s="38" t="s">
        <v>78</v>
      </c>
      <c r="D60" s="86" t="s">
        <v>30</v>
      </c>
      <c r="E60" s="257"/>
      <c r="F60" s="17">
        <f t="shared" si="3"/>
        <v>77647.36889648438</v>
      </c>
      <c r="G60" s="17">
        <f t="shared" si="4"/>
        <v>70803.3720703125</v>
      </c>
      <c r="H60" s="263">
        <f t="shared" si="2"/>
        <v>6843.996826171875</v>
      </c>
      <c r="I60" s="273">
        <v>0</v>
      </c>
      <c r="J60" s="33">
        <v>0</v>
      </c>
      <c r="K60" s="33">
        <v>22289.669921875</v>
      </c>
      <c r="L60" s="33">
        <v>37942.69921875</v>
      </c>
      <c r="M60" s="33">
        <v>2754.112060546875</v>
      </c>
      <c r="N60" s="33">
        <v>3638.100341796875</v>
      </c>
      <c r="O60" s="33">
        <v>4178.79052734375</v>
      </c>
      <c r="P60" s="85">
        <v>0</v>
      </c>
      <c r="Q60" s="273">
        <v>0</v>
      </c>
      <c r="R60" s="33">
        <v>0</v>
      </c>
      <c r="S60" s="33">
        <v>3185.050048828125</v>
      </c>
      <c r="T60" s="33">
        <v>3658.94677734375</v>
      </c>
      <c r="U60" s="33">
        <v>0</v>
      </c>
      <c r="V60" s="33">
        <v>0</v>
      </c>
      <c r="W60" s="33">
        <v>0</v>
      </c>
      <c r="X60" s="275">
        <v>0</v>
      </c>
    </row>
    <row r="61" spans="1:24" ht="15">
      <c r="A61" s="250" t="s">
        <v>126</v>
      </c>
      <c r="B61" s="79"/>
      <c r="C61" s="38" t="s">
        <v>79</v>
      </c>
      <c r="D61" s="86" t="s">
        <v>119</v>
      </c>
      <c r="E61" s="257"/>
      <c r="F61" s="17">
        <f t="shared" si="3"/>
        <v>498829.7517089844</v>
      </c>
      <c r="G61" s="17">
        <f t="shared" si="4"/>
        <v>369315.5876464844</v>
      </c>
      <c r="H61" s="263">
        <f t="shared" si="2"/>
        <v>129514.1640625</v>
      </c>
      <c r="I61" s="273">
        <v>26534.80078125</v>
      </c>
      <c r="J61" s="33">
        <v>38028.3046875</v>
      </c>
      <c r="K61" s="33">
        <v>114469.125</v>
      </c>
      <c r="L61" s="33">
        <v>124604.7890625</v>
      </c>
      <c r="M61" s="33">
        <v>19055.8984375</v>
      </c>
      <c r="N61" s="33">
        <v>43907.5546875</v>
      </c>
      <c r="O61" s="33">
        <v>2715.114990234375</v>
      </c>
      <c r="P61" s="85">
        <v>0</v>
      </c>
      <c r="Q61" s="273">
        <v>17706.00390625</v>
      </c>
      <c r="R61" s="33">
        <v>17685.94140625</v>
      </c>
      <c r="S61" s="33">
        <v>43138.0390625</v>
      </c>
      <c r="T61" s="33">
        <v>26160.98046875</v>
      </c>
      <c r="U61" s="33">
        <v>13729.216796875</v>
      </c>
      <c r="V61" s="33">
        <v>7446.8349609375</v>
      </c>
      <c r="W61" s="33">
        <v>3647.1474609375</v>
      </c>
      <c r="X61" s="275">
        <v>0</v>
      </c>
    </row>
    <row r="62" spans="1:24" s="99" customFormat="1" ht="15" customHeight="1" thickBot="1">
      <c r="A62" s="252" t="s">
        <v>81</v>
      </c>
      <c r="B62" s="93" t="s">
        <v>184</v>
      </c>
      <c r="C62" s="95" t="s">
        <v>80</v>
      </c>
      <c r="D62" s="98"/>
      <c r="E62" s="95"/>
      <c r="F62" s="96">
        <f t="shared" si="3"/>
        <v>1005236.5703125</v>
      </c>
      <c r="G62" s="97">
        <f t="shared" si="4"/>
        <v>483752.63671875</v>
      </c>
      <c r="H62" s="265">
        <f>SUM(Q62:X62)</f>
        <v>521483.93359375</v>
      </c>
      <c r="I62" s="98">
        <v>27997.99609375</v>
      </c>
      <c r="J62" s="94">
        <v>69588.375</v>
      </c>
      <c r="K62" s="94">
        <v>81669.125</v>
      </c>
      <c r="L62" s="94">
        <v>48251.36328125</v>
      </c>
      <c r="M62" s="94">
        <v>31594.80078125</v>
      </c>
      <c r="N62" s="94">
        <v>41857.5390625</v>
      </c>
      <c r="O62" s="94">
        <v>108030.859375</v>
      </c>
      <c r="P62" s="95">
        <v>74762.578125</v>
      </c>
      <c r="Q62" s="98">
        <v>35874.140625</v>
      </c>
      <c r="R62" s="94">
        <v>61526.60546875</v>
      </c>
      <c r="S62" s="94">
        <v>16818.8671875</v>
      </c>
      <c r="T62" s="94">
        <v>55341.96875</v>
      </c>
      <c r="U62" s="94">
        <v>39194.015625</v>
      </c>
      <c r="V62" s="94">
        <v>67875.3125</v>
      </c>
      <c r="W62" s="94">
        <v>143317.171875</v>
      </c>
      <c r="X62" s="95">
        <v>101535.8515625</v>
      </c>
    </row>
  </sheetData>
  <mergeCells count="3">
    <mergeCell ref="I4:P4"/>
    <mergeCell ref="Q4:X4"/>
    <mergeCell ref="F5:H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 topLeftCell="A1">
      <pane xSplit="5" ySplit="8" topLeftCell="F9" activePane="bottomRight" state="frozen"/>
      <selection pane="topLeft" activeCell="M13" sqref="M13"/>
      <selection pane="topRight" activeCell="M13" sqref="M13"/>
      <selection pane="bottomLeft" activeCell="M13" sqref="M13"/>
      <selection pane="bottomRight" activeCell="M13" sqref="M13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3.8515625" style="40" customWidth="1"/>
    <col min="5" max="5" width="33.7109375" style="6" customWidth="1"/>
    <col min="6" max="24" width="11.7109375" style="6" customWidth="1"/>
    <col min="25" max="16384" width="9.140625" style="6" customWidth="1"/>
  </cols>
  <sheetData>
    <row r="1" ht="15.6">
      <c r="A1" s="65" t="s">
        <v>226</v>
      </c>
    </row>
    <row r="2" ht="15.6">
      <c r="A2" s="110" t="s">
        <v>161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58" t="s">
        <v>33</v>
      </c>
      <c r="I4" s="297" t="s">
        <v>32</v>
      </c>
      <c r="J4" s="298"/>
      <c r="K4" s="298"/>
      <c r="L4" s="298"/>
      <c r="M4" s="298"/>
      <c r="N4" s="298"/>
      <c r="O4" s="298"/>
      <c r="P4" s="299"/>
      <c r="Q4" s="297" t="s">
        <v>33</v>
      </c>
      <c r="R4" s="298"/>
      <c r="S4" s="298"/>
      <c r="T4" s="298"/>
      <c r="U4" s="298"/>
      <c r="V4" s="298"/>
      <c r="W4" s="298"/>
      <c r="X4" s="299"/>
    </row>
    <row r="5" spans="1:24" s="8" customFormat="1" ht="13.8" thickBot="1">
      <c r="A5" s="68"/>
      <c r="B5" s="43"/>
      <c r="C5" s="43"/>
      <c r="D5" s="43"/>
      <c r="E5" s="21" t="s">
        <v>35</v>
      </c>
      <c r="F5" s="295" t="s">
        <v>53</v>
      </c>
      <c r="G5" s="296" t="s">
        <v>1</v>
      </c>
      <c r="H5" s="296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66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66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220586.53100000002</v>
      </c>
      <c r="G6" s="60">
        <f>SUM(I6:P6)</f>
        <v>115817.18500000001</v>
      </c>
      <c r="H6" s="259">
        <f>SUM(Q6:X6)</f>
        <v>104769.346</v>
      </c>
      <c r="I6" s="61">
        <v>11198.648</v>
      </c>
      <c r="J6" s="62">
        <v>27044.047</v>
      </c>
      <c r="K6" s="62">
        <v>33242.843</v>
      </c>
      <c r="L6" s="62">
        <v>27060.364</v>
      </c>
      <c r="M6" s="62">
        <v>7917.357</v>
      </c>
      <c r="N6" s="62">
        <v>5899.933</v>
      </c>
      <c r="O6" s="62">
        <v>2443.346</v>
      </c>
      <c r="P6" s="267">
        <v>1010.647</v>
      </c>
      <c r="Q6" s="61">
        <v>9900.369</v>
      </c>
      <c r="R6" s="62">
        <v>23843.22</v>
      </c>
      <c r="S6" s="62">
        <v>29321.406</v>
      </c>
      <c r="T6" s="62">
        <v>24961.855</v>
      </c>
      <c r="U6" s="62">
        <v>7771.186</v>
      </c>
      <c r="V6" s="62">
        <v>5507.602</v>
      </c>
      <c r="W6" s="62">
        <v>2418.676</v>
      </c>
      <c r="X6" s="267">
        <v>1045.032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68"/>
      <c r="Q7" s="36"/>
      <c r="R7" s="35"/>
      <c r="S7" s="35"/>
      <c r="T7" s="35"/>
      <c r="U7" s="35"/>
      <c r="V7" s="35"/>
      <c r="W7" s="35"/>
      <c r="X7" s="268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69"/>
      <c r="Q8" s="12"/>
      <c r="R8" s="13"/>
      <c r="S8" s="13"/>
      <c r="T8" s="13"/>
      <c r="U8" s="13"/>
      <c r="V8" s="13"/>
      <c r="W8" s="13"/>
      <c r="X8" s="269"/>
    </row>
    <row r="9" spans="1:24" s="15" customFormat="1" ht="14.4" thickTop="1">
      <c r="A9" s="248"/>
      <c r="B9" s="47" t="s">
        <v>2</v>
      </c>
      <c r="C9" s="47"/>
      <c r="D9" s="47"/>
      <c r="E9" s="48"/>
      <c r="F9" s="49">
        <f>SUM(G9:H9)</f>
        <v>97939927.77166748</v>
      </c>
      <c r="G9" s="50">
        <f>SUM(I9:P9)</f>
        <v>51049943.454956055</v>
      </c>
      <c r="H9" s="260">
        <f>SUM(Q9:X9)</f>
        <v>46889984.316711426</v>
      </c>
      <c r="I9" s="51">
        <f aca="true" t="shared" si="0" ref="I9:X9">I10+I24+I54+I62</f>
        <v>13102945.614746094</v>
      </c>
      <c r="J9" s="52">
        <f t="shared" si="0"/>
        <v>5670430.146484375</v>
      </c>
      <c r="K9" s="52">
        <f t="shared" si="0"/>
        <v>5307541.796875</v>
      </c>
      <c r="L9" s="52">
        <f t="shared" si="0"/>
        <v>9306054.826660156</v>
      </c>
      <c r="M9" s="52">
        <f t="shared" si="0"/>
        <v>5957175.942871094</v>
      </c>
      <c r="N9" s="52">
        <f t="shared" si="0"/>
        <v>6783315.733154297</v>
      </c>
      <c r="O9" s="52">
        <f t="shared" si="0"/>
        <v>3610292.692993164</v>
      </c>
      <c r="P9" s="270">
        <f t="shared" si="0"/>
        <v>1312186.701171875</v>
      </c>
      <c r="Q9" s="51">
        <f t="shared" si="0"/>
        <v>12272114.676757812</v>
      </c>
      <c r="R9" s="52">
        <f t="shared" si="0"/>
        <v>3390591.1518554688</v>
      </c>
      <c r="S9" s="52">
        <f t="shared" si="0"/>
        <v>6794950.015136719</v>
      </c>
      <c r="T9" s="52">
        <f t="shared" si="0"/>
        <v>9083664.180175781</v>
      </c>
      <c r="U9" s="52">
        <f t="shared" si="0"/>
        <v>5986092.354980469</v>
      </c>
      <c r="V9" s="52">
        <f t="shared" si="0"/>
        <v>5009413.969482422</v>
      </c>
      <c r="W9" s="52">
        <f t="shared" si="0"/>
        <v>3168619.301513672</v>
      </c>
      <c r="X9" s="270">
        <f t="shared" si="0"/>
        <v>1184538.666809082</v>
      </c>
    </row>
    <row r="10" spans="1:24" s="16" customFormat="1" ht="15" customHeight="1">
      <c r="A10" s="249"/>
      <c r="B10" s="63" t="s">
        <v>202</v>
      </c>
      <c r="C10" s="63"/>
      <c r="D10" s="63"/>
      <c r="E10" s="64"/>
      <c r="F10" s="53">
        <f>SUM(G10:H10)</f>
        <v>44239853.969177246</v>
      </c>
      <c r="G10" s="54">
        <f>SUM(I10:P10)</f>
        <v>22705807.108642578</v>
      </c>
      <c r="H10" s="261">
        <f>SUM(Q10:X10)</f>
        <v>21534046.860534668</v>
      </c>
      <c r="I10" s="55">
        <f>SUM(I11:I23)</f>
        <v>11663188.008789062</v>
      </c>
      <c r="J10" s="56">
        <f>SUM(J11:J23)</f>
        <v>4025084.0913085938</v>
      </c>
      <c r="K10" s="56">
        <f>SUM(K11:K23)</f>
        <v>1279888.14453125</v>
      </c>
      <c r="L10" s="56">
        <f aca="true" t="shared" si="1" ref="L10:X10">SUM(L11:L23)</f>
        <v>2198094.55078125</v>
      </c>
      <c r="M10" s="56">
        <f t="shared" si="1"/>
        <v>1211813.361328125</v>
      </c>
      <c r="N10" s="56">
        <f t="shared" si="1"/>
        <v>1431183.1635742188</v>
      </c>
      <c r="O10" s="56">
        <f t="shared" si="1"/>
        <v>674850.3625488281</v>
      </c>
      <c r="P10" s="271">
        <f t="shared" si="1"/>
        <v>221705.42578125</v>
      </c>
      <c r="Q10" s="55">
        <f t="shared" si="1"/>
        <v>10833847.289550781</v>
      </c>
      <c r="R10" s="56">
        <f t="shared" si="1"/>
        <v>1881062.6337890625</v>
      </c>
      <c r="S10" s="56">
        <f t="shared" si="1"/>
        <v>2995407.1791992188</v>
      </c>
      <c r="T10" s="56">
        <f t="shared" si="1"/>
        <v>2516827.6655273438</v>
      </c>
      <c r="U10" s="56">
        <f t="shared" si="1"/>
        <v>1276094.9682617188</v>
      </c>
      <c r="V10" s="56">
        <f t="shared" si="1"/>
        <v>1215141.6003417969</v>
      </c>
      <c r="W10" s="56">
        <f t="shared" si="1"/>
        <v>650420.9697265625</v>
      </c>
      <c r="X10" s="271">
        <f t="shared" si="1"/>
        <v>165244.5541381836</v>
      </c>
    </row>
    <row r="11" spans="1:24" s="11" customFormat="1" ht="15">
      <c r="A11" s="250" t="s">
        <v>82</v>
      </c>
      <c r="B11" s="14"/>
      <c r="C11" s="38" t="s">
        <v>3</v>
      </c>
      <c r="D11" s="86" t="s">
        <v>4</v>
      </c>
      <c r="E11" s="29"/>
      <c r="F11" s="246">
        <f>SUM(G11:H11)</f>
        <v>3768231.0395507812</v>
      </c>
      <c r="G11" s="19">
        <f>SUM(I11:P11)</f>
        <v>2369621.7587890625</v>
      </c>
      <c r="H11" s="262">
        <f aca="true" t="shared" si="2" ref="H11:H61">SUM(Q11:X11)</f>
        <v>1398609.2807617188</v>
      </c>
      <c r="I11" s="18">
        <v>7211.4853515625</v>
      </c>
      <c r="J11" s="31">
        <v>49537.75390625</v>
      </c>
      <c r="K11" s="31">
        <v>286636.75</v>
      </c>
      <c r="L11" s="31">
        <v>999936.6875</v>
      </c>
      <c r="M11" s="31">
        <v>474302.09375</v>
      </c>
      <c r="N11" s="31">
        <v>437440.28125</v>
      </c>
      <c r="O11" s="31">
        <v>103058.6875</v>
      </c>
      <c r="P11" s="85">
        <v>11498.01953125</v>
      </c>
      <c r="Q11" s="32">
        <v>7890.57080078125</v>
      </c>
      <c r="R11" s="31">
        <v>10887.4072265625</v>
      </c>
      <c r="S11" s="31">
        <v>243643.78125</v>
      </c>
      <c r="T11" s="31">
        <v>610817.5625</v>
      </c>
      <c r="U11" s="31">
        <v>265496.125</v>
      </c>
      <c r="V11" s="31">
        <v>187973.921875</v>
      </c>
      <c r="W11" s="31">
        <v>64251.59765625</v>
      </c>
      <c r="X11" s="85">
        <v>7648.314453125</v>
      </c>
    </row>
    <row r="12" spans="1:24" s="11" customFormat="1" ht="15">
      <c r="A12" s="250" t="s">
        <v>83</v>
      </c>
      <c r="B12" s="14"/>
      <c r="C12" s="38" t="s">
        <v>5</v>
      </c>
      <c r="D12" s="86" t="s">
        <v>203</v>
      </c>
      <c r="E12" s="29"/>
      <c r="F12" s="246">
        <f aca="true" t="shared" si="3" ref="F12:F62">SUM(G12:H12)</f>
        <v>100573.2646484375</v>
      </c>
      <c r="G12" s="19">
        <f aca="true" t="shared" si="4" ref="G12:G62">SUM(I12:P12)</f>
        <v>84683.27685546875</v>
      </c>
      <c r="H12" s="262">
        <f t="shared" si="2"/>
        <v>15889.98779296875</v>
      </c>
      <c r="I12" s="18">
        <v>0</v>
      </c>
      <c r="J12" s="31">
        <v>6889.38427734375</v>
      </c>
      <c r="K12" s="31">
        <v>11922.66015625</v>
      </c>
      <c r="L12" s="31">
        <v>41729.97265625</v>
      </c>
      <c r="M12" s="31">
        <v>24141.259765625</v>
      </c>
      <c r="N12" s="31">
        <v>0</v>
      </c>
      <c r="O12" s="31">
        <v>0</v>
      </c>
      <c r="P12" s="85">
        <v>0</v>
      </c>
      <c r="Q12" s="32">
        <v>0</v>
      </c>
      <c r="R12" s="31">
        <v>0</v>
      </c>
      <c r="S12" s="31">
        <v>7054.03466796875</v>
      </c>
      <c r="T12" s="31">
        <v>8835.953125</v>
      </c>
      <c r="U12" s="31">
        <v>0</v>
      </c>
      <c r="V12" s="31">
        <v>0</v>
      </c>
      <c r="W12" s="31">
        <v>0</v>
      </c>
      <c r="X12" s="85">
        <v>0</v>
      </c>
    </row>
    <row r="13" spans="1:24" s="11" customFormat="1" ht="15">
      <c r="A13" s="250" t="s">
        <v>84</v>
      </c>
      <c r="B13" s="14"/>
      <c r="C13" s="37" t="s">
        <v>6</v>
      </c>
      <c r="D13" s="245" t="s">
        <v>204</v>
      </c>
      <c r="E13" s="29"/>
      <c r="F13" s="246">
        <f t="shared" si="3"/>
        <v>5876440.6328125</v>
      </c>
      <c r="G13" s="19">
        <f t="shared" si="4"/>
        <v>2708710.125</v>
      </c>
      <c r="H13" s="262">
        <f t="shared" si="2"/>
        <v>3167730.5078125</v>
      </c>
      <c r="I13" s="18">
        <v>1429122.625</v>
      </c>
      <c r="J13" s="31">
        <v>201365.453125</v>
      </c>
      <c r="K13" s="31">
        <v>161428.6875</v>
      </c>
      <c r="L13" s="31">
        <v>245457.1875</v>
      </c>
      <c r="M13" s="31">
        <v>213540.3125</v>
      </c>
      <c r="N13" s="31">
        <v>227389.1875</v>
      </c>
      <c r="O13" s="31">
        <v>160939.265625</v>
      </c>
      <c r="P13" s="85">
        <v>69467.40625</v>
      </c>
      <c r="Q13" s="32">
        <v>1712453.625</v>
      </c>
      <c r="R13" s="31">
        <v>273862.46875</v>
      </c>
      <c r="S13" s="31">
        <v>253038.9375</v>
      </c>
      <c r="T13" s="31">
        <v>228812.453125</v>
      </c>
      <c r="U13" s="31">
        <v>244913.171875</v>
      </c>
      <c r="V13" s="31">
        <v>254612.53125</v>
      </c>
      <c r="W13" s="31">
        <v>152899.046875</v>
      </c>
      <c r="X13" s="85">
        <v>47138.2734375</v>
      </c>
    </row>
    <row r="14" spans="1:24" s="11" customFormat="1" ht="15">
      <c r="A14" s="250" t="s">
        <v>85</v>
      </c>
      <c r="B14" s="14"/>
      <c r="C14" s="37" t="s">
        <v>7</v>
      </c>
      <c r="D14" s="245" t="s">
        <v>205</v>
      </c>
      <c r="E14" s="29"/>
      <c r="F14" s="246">
        <f t="shared" si="3"/>
        <v>723850.5310058594</v>
      </c>
      <c r="G14" s="19">
        <f t="shared" si="4"/>
        <v>409245.80224609375</v>
      </c>
      <c r="H14" s="262">
        <f t="shared" si="2"/>
        <v>314604.7287597656</v>
      </c>
      <c r="I14" s="18">
        <v>285737.34375</v>
      </c>
      <c r="J14" s="31">
        <v>35149.6640625</v>
      </c>
      <c r="K14" s="31">
        <v>29760.27734375</v>
      </c>
      <c r="L14" s="31">
        <v>37649.0859375</v>
      </c>
      <c r="M14" s="31">
        <v>15140.775390625</v>
      </c>
      <c r="N14" s="31">
        <v>5808.65576171875</v>
      </c>
      <c r="O14" s="31">
        <v>0</v>
      </c>
      <c r="P14" s="85">
        <v>0</v>
      </c>
      <c r="Q14" s="32">
        <v>208887.359375</v>
      </c>
      <c r="R14" s="31">
        <v>41883.4453125</v>
      </c>
      <c r="S14" s="31">
        <v>40629.9140625</v>
      </c>
      <c r="T14" s="31">
        <v>7440.26708984375</v>
      </c>
      <c r="U14" s="31">
        <v>6022.41162109375</v>
      </c>
      <c r="V14" s="31">
        <v>3242.821044921875</v>
      </c>
      <c r="W14" s="31">
        <v>6498.51025390625</v>
      </c>
      <c r="X14" s="85">
        <v>0</v>
      </c>
    </row>
    <row r="15" spans="1:24" s="11" customFormat="1" ht="15">
      <c r="A15" s="250" t="s">
        <v>86</v>
      </c>
      <c r="B15" s="14"/>
      <c r="C15" s="37" t="s">
        <v>8</v>
      </c>
      <c r="D15" s="245" t="s">
        <v>54</v>
      </c>
      <c r="E15" s="29"/>
      <c r="F15" s="246">
        <f t="shared" si="3"/>
        <v>1640666.2514038086</v>
      </c>
      <c r="G15" s="17">
        <f t="shared" si="4"/>
        <v>797360.888671875</v>
      </c>
      <c r="H15" s="263">
        <f t="shared" si="2"/>
        <v>843305.3627319336</v>
      </c>
      <c r="I15" s="18">
        <v>280704.09375</v>
      </c>
      <c r="J15" s="31">
        <v>234960.53125</v>
      </c>
      <c r="K15" s="31">
        <v>145763.328125</v>
      </c>
      <c r="L15" s="31">
        <v>85248.9453125</v>
      </c>
      <c r="M15" s="31">
        <v>27536.435546875</v>
      </c>
      <c r="N15" s="31">
        <v>23147.5546875</v>
      </c>
      <c r="O15" s="31">
        <v>0</v>
      </c>
      <c r="P15" s="85">
        <v>0</v>
      </c>
      <c r="Q15" s="32">
        <v>307094.625</v>
      </c>
      <c r="R15" s="31">
        <v>186941.453125</v>
      </c>
      <c r="S15" s="31">
        <v>141678.171875</v>
      </c>
      <c r="T15" s="31">
        <v>118597.796875</v>
      </c>
      <c r="U15" s="31">
        <v>56225.0546875</v>
      </c>
      <c r="V15" s="31">
        <v>20521.103515625</v>
      </c>
      <c r="W15" s="31">
        <v>11308.8681640625</v>
      </c>
      <c r="X15" s="85">
        <v>938.2894897460938</v>
      </c>
    </row>
    <row r="16" spans="1:24" s="11" customFormat="1" ht="15">
      <c r="A16" s="250" t="s">
        <v>87</v>
      </c>
      <c r="B16" s="14"/>
      <c r="C16" s="39" t="s">
        <v>9</v>
      </c>
      <c r="D16" s="245" t="s">
        <v>44</v>
      </c>
      <c r="E16" s="29"/>
      <c r="F16" s="246">
        <f t="shared" si="3"/>
        <v>837597.4890136719</v>
      </c>
      <c r="G16" s="17">
        <f t="shared" si="4"/>
        <v>344883.2512207031</v>
      </c>
      <c r="H16" s="263">
        <f t="shared" si="2"/>
        <v>492714.23779296875</v>
      </c>
      <c r="I16" s="18">
        <v>114196.5546875</v>
      </c>
      <c r="J16" s="31">
        <v>17807.1953125</v>
      </c>
      <c r="K16" s="31">
        <v>69536.203125</v>
      </c>
      <c r="L16" s="31">
        <v>76348.6328125</v>
      </c>
      <c r="M16" s="31">
        <v>34362.47265625</v>
      </c>
      <c r="N16" s="31">
        <v>27816.0234375</v>
      </c>
      <c r="O16" s="31">
        <v>2066.749267578125</v>
      </c>
      <c r="P16" s="85">
        <v>2749.419921875</v>
      </c>
      <c r="Q16" s="32">
        <v>184629.578125</v>
      </c>
      <c r="R16" s="31">
        <v>66933.984375</v>
      </c>
      <c r="S16" s="31">
        <v>86140.8359375</v>
      </c>
      <c r="T16" s="31">
        <v>83754.1171875</v>
      </c>
      <c r="U16" s="31">
        <v>28313.705078125</v>
      </c>
      <c r="V16" s="31">
        <v>36732.88671875</v>
      </c>
      <c r="W16" s="31">
        <v>4807.96630859375</v>
      </c>
      <c r="X16" s="85">
        <v>1401.1640625</v>
      </c>
    </row>
    <row r="17" spans="1:24" s="11" customFormat="1" ht="15">
      <c r="A17" s="250" t="s">
        <v>88</v>
      </c>
      <c r="B17" s="14"/>
      <c r="C17" s="39" t="s">
        <v>10</v>
      </c>
      <c r="D17" s="245" t="s">
        <v>14</v>
      </c>
      <c r="E17" s="29"/>
      <c r="F17" s="246">
        <f t="shared" si="3"/>
        <v>1392042.87890625</v>
      </c>
      <c r="G17" s="17">
        <f t="shared" si="4"/>
        <v>650269.6005859375</v>
      </c>
      <c r="H17" s="263">
        <f t="shared" si="2"/>
        <v>741773.2783203125</v>
      </c>
      <c r="I17" s="18">
        <v>141870.625</v>
      </c>
      <c r="J17" s="31">
        <v>97213.703125</v>
      </c>
      <c r="K17" s="31">
        <v>107581.40625</v>
      </c>
      <c r="L17" s="31">
        <v>101777.125</v>
      </c>
      <c r="M17" s="31">
        <v>63714.59375</v>
      </c>
      <c r="N17" s="31">
        <v>97684.5859375</v>
      </c>
      <c r="O17" s="31">
        <v>27183.130859375</v>
      </c>
      <c r="P17" s="85">
        <v>13244.4306640625</v>
      </c>
      <c r="Q17" s="32">
        <v>201510</v>
      </c>
      <c r="R17" s="31">
        <v>79534.421875</v>
      </c>
      <c r="S17" s="31">
        <v>121537.484375</v>
      </c>
      <c r="T17" s="31">
        <v>138774.5625</v>
      </c>
      <c r="U17" s="31">
        <v>42582.2734375</v>
      </c>
      <c r="V17" s="31">
        <v>83220.375</v>
      </c>
      <c r="W17" s="31">
        <v>63260.96484375</v>
      </c>
      <c r="X17" s="85">
        <v>11353.1962890625</v>
      </c>
    </row>
    <row r="18" spans="1:24" s="11" customFormat="1" ht="15">
      <c r="A18" s="250" t="s">
        <v>89</v>
      </c>
      <c r="B18" s="14"/>
      <c r="C18" s="37" t="s">
        <v>11</v>
      </c>
      <c r="D18" s="245" t="s">
        <v>55</v>
      </c>
      <c r="E18" s="29"/>
      <c r="F18" s="246">
        <f>SUM(G18:H18)</f>
        <v>4825615.58203125</v>
      </c>
      <c r="G18" s="17">
        <f>SUM(I18:P18)</f>
        <v>2322856.59375</v>
      </c>
      <c r="H18" s="263">
        <f t="shared" si="2"/>
        <v>2502758.98828125</v>
      </c>
      <c r="I18" s="18">
        <v>1766454.75</v>
      </c>
      <c r="J18" s="31">
        <v>153847.109375</v>
      </c>
      <c r="K18" s="31">
        <v>37251.67578125</v>
      </c>
      <c r="L18" s="31">
        <v>57899.28125</v>
      </c>
      <c r="M18" s="31">
        <v>68740.1328125</v>
      </c>
      <c r="N18" s="31">
        <v>91343.796875</v>
      </c>
      <c r="O18" s="31">
        <v>114043.9609375</v>
      </c>
      <c r="P18" s="85">
        <v>33275.88671875</v>
      </c>
      <c r="Q18" s="32">
        <v>1875044.25</v>
      </c>
      <c r="R18" s="31">
        <v>271512.65625</v>
      </c>
      <c r="S18" s="31">
        <v>19073.61328125</v>
      </c>
      <c r="T18" s="31">
        <v>82206.4296875</v>
      </c>
      <c r="U18" s="31">
        <v>43400.1640625</v>
      </c>
      <c r="V18" s="31">
        <v>110953.28125</v>
      </c>
      <c r="W18" s="31">
        <v>73541.7109375</v>
      </c>
      <c r="X18" s="85">
        <v>27026.8828125</v>
      </c>
    </row>
    <row r="19" spans="1:24" s="11" customFormat="1" ht="15">
      <c r="A19" s="250" t="s">
        <v>90</v>
      </c>
      <c r="B19" s="14"/>
      <c r="C19" s="38" t="s">
        <v>12</v>
      </c>
      <c r="D19" s="86" t="s">
        <v>206</v>
      </c>
      <c r="E19" s="29"/>
      <c r="F19" s="246">
        <f t="shared" si="3"/>
        <v>2131755.0703125</v>
      </c>
      <c r="G19" s="17">
        <f t="shared" si="4"/>
        <v>1075038.9755859375</v>
      </c>
      <c r="H19" s="263">
        <f t="shared" si="2"/>
        <v>1056716.0947265625</v>
      </c>
      <c r="I19" s="18">
        <v>608710.625</v>
      </c>
      <c r="J19" s="31">
        <v>22412.984375</v>
      </c>
      <c r="K19" s="31">
        <v>62358.484375</v>
      </c>
      <c r="L19" s="31">
        <v>208429.921875</v>
      </c>
      <c r="M19" s="31">
        <v>63564.98828125</v>
      </c>
      <c r="N19" s="31">
        <v>82257.40625</v>
      </c>
      <c r="O19" s="31">
        <v>18950.455078125</v>
      </c>
      <c r="P19" s="85">
        <v>8354.1103515625</v>
      </c>
      <c r="Q19" s="32">
        <v>500313.5</v>
      </c>
      <c r="R19" s="31">
        <v>181090.921875</v>
      </c>
      <c r="S19" s="31">
        <v>67032.8125</v>
      </c>
      <c r="T19" s="31">
        <v>89164.8984375</v>
      </c>
      <c r="U19" s="31">
        <v>106910.203125</v>
      </c>
      <c r="V19" s="31">
        <v>72098.9765625</v>
      </c>
      <c r="W19" s="31">
        <v>30205.2109375</v>
      </c>
      <c r="X19" s="85">
        <v>9899.5712890625</v>
      </c>
    </row>
    <row r="20" spans="1:24" s="11" customFormat="1" ht="15">
      <c r="A20" s="250" t="s">
        <v>91</v>
      </c>
      <c r="B20" s="14"/>
      <c r="C20" s="38" t="s">
        <v>13</v>
      </c>
      <c r="D20" s="86" t="s">
        <v>208</v>
      </c>
      <c r="E20" s="29"/>
      <c r="F20" s="246">
        <f t="shared" si="3"/>
        <v>536582.609375</v>
      </c>
      <c r="G20" s="17">
        <f t="shared" si="4"/>
        <v>0</v>
      </c>
      <c r="H20" s="263">
        <f t="shared" si="2"/>
        <v>536582.609375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397773.21875</v>
      </c>
      <c r="T20" s="31">
        <v>138809.390625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0" t="s">
        <v>92</v>
      </c>
      <c r="B21" s="14"/>
      <c r="C21" s="38" t="s">
        <v>15</v>
      </c>
      <c r="D21" s="86" t="s">
        <v>209</v>
      </c>
      <c r="E21" s="29"/>
      <c r="F21" s="246">
        <f t="shared" si="3"/>
        <v>9390275.25</v>
      </c>
      <c r="G21" s="17">
        <f t="shared" si="4"/>
        <v>5282283</v>
      </c>
      <c r="H21" s="263">
        <f t="shared" si="2"/>
        <v>4107992.25</v>
      </c>
      <c r="I21" s="18">
        <v>5282283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4107992.25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0" t="s">
        <v>93</v>
      </c>
      <c r="B22" s="14"/>
      <c r="C22" s="37" t="s">
        <v>16</v>
      </c>
      <c r="D22" s="245" t="s">
        <v>210</v>
      </c>
      <c r="E22" s="29"/>
      <c r="F22" s="246">
        <f t="shared" si="3"/>
        <v>9684394.651367188</v>
      </c>
      <c r="G22" s="17">
        <f t="shared" si="4"/>
        <v>5104967.12109375</v>
      </c>
      <c r="H22" s="263">
        <f t="shared" si="2"/>
        <v>4579427.5302734375</v>
      </c>
      <c r="I22" s="18">
        <v>1412224</v>
      </c>
      <c r="J22" s="31">
        <v>3091448.75</v>
      </c>
      <c r="K22" s="31">
        <v>251928.015625</v>
      </c>
      <c r="L22" s="31">
        <v>128293.0234375</v>
      </c>
      <c r="M22" s="31">
        <v>41966.015625</v>
      </c>
      <c r="N22" s="31">
        <v>113206.453125</v>
      </c>
      <c r="O22" s="31">
        <v>47413.53515625</v>
      </c>
      <c r="P22" s="85">
        <v>18487.328125</v>
      </c>
      <c r="Q22" s="32">
        <v>1252765.875</v>
      </c>
      <c r="R22" s="31">
        <v>613559.9375</v>
      </c>
      <c r="S22" s="31">
        <v>1402649.375</v>
      </c>
      <c r="T22" s="31">
        <v>787369.75</v>
      </c>
      <c r="U22" s="31">
        <v>275573.65625</v>
      </c>
      <c r="V22" s="31">
        <v>177685.921875</v>
      </c>
      <c r="W22" s="31">
        <v>65648.359375</v>
      </c>
      <c r="X22" s="85">
        <v>4174.6552734375</v>
      </c>
    </row>
    <row r="23" spans="1:24" s="11" customFormat="1" ht="15">
      <c r="A23" s="250" t="s">
        <v>94</v>
      </c>
      <c r="B23" s="14"/>
      <c r="C23" s="37" t="s">
        <v>20</v>
      </c>
      <c r="D23" s="245" t="s">
        <v>56</v>
      </c>
      <c r="E23" s="29"/>
      <c r="F23" s="246">
        <f t="shared" si="3"/>
        <v>3331828.71875</v>
      </c>
      <c r="G23" s="17">
        <f>SUM(I23:P23)</f>
        <v>1555886.71484375</v>
      </c>
      <c r="H23" s="263">
        <f t="shared" si="2"/>
        <v>1775942.00390625</v>
      </c>
      <c r="I23" s="18">
        <v>334672.90625</v>
      </c>
      <c r="J23" s="31">
        <v>114451.5625</v>
      </c>
      <c r="K23" s="31">
        <v>115720.65625</v>
      </c>
      <c r="L23" s="31">
        <v>215324.6875</v>
      </c>
      <c r="M23" s="31">
        <v>184804.28125</v>
      </c>
      <c r="N23" s="31">
        <v>325089.21875</v>
      </c>
      <c r="O23" s="31">
        <v>201194.578125</v>
      </c>
      <c r="P23" s="85">
        <v>64628.82421875</v>
      </c>
      <c r="Q23" s="32">
        <v>475265.65625</v>
      </c>
      <c r="R23" s="31">
        <v>154855.9375</v>
      </c>
      <c r="S23" s="31">
        <v>215155</v>
      </c>
      <c r="T23" s="31">
        <v>222244.484375</v>
      </c>
      <c r="U23" s="31">
        <v>206658.203125</v>
      </c>
      <c r="V23" s="31">
        <v>268099.78125</v>
      </c>
      <c r="W23" s="31">
        <v>177998.734375</v>
      </c>
      <c r="X23" s="85">
        <v>55664.20703125</v>
      </c>
    </row>
    <row r="24" spans="1:24" s="16" customFormat="1" ht="15" customHeight="1">
      <c r="A24" s="249"/>
      <c r="B24" s="63" t="s">
        <v>211</v>
      </c>
      <c r="C24" s="63"/>
      <c r="D24" s="63"/>
      <c r="E24" s="64"/>
      <c r="F24" s="53">
        <f>SUM(G24:H24)</f>
        <v>35804074.036987305</v>
      </c>
      <c r="G24" s="54">
        <f>SUM(I24:P24)</f>
        <v>18414407.85192871</v>
      </c>
      <c r="H24" s="261">
        <f>SUM(Q24:X24)</f>
        <v>17389666.185058594</v>
      </c>
      <c r="I24" s="55">
        <f>SUM(I25:I53)</f>
        <v>778447.7739257812</v>
      </c>
      <c r="J24" s="56">
        <f aca="true" t="shared" si="5" ref="J24:X24">SUM(J25:J53)</f>
        <v>718893.7622070312</v>
      </c>
      <c r="K24" s="56">
        <f t="shared" si="5"/>
        <v>2055080.5</v>
      </c>
      <c r="L24" s="56">
        <f t="shared" si="5"/>
        <v>4877714.768066406</v>
      </c>
      <c r="M24" s="56">
        <f t="shared" si="5"/>
        <v>3810697.02734375</v>
      </c>
      <c r="N24" s="56">
        <f t="shared" si="5"/>
        <v>4259916.481689453</v>
      </c>
      <c r="O24" s="56">
        <f t="shared" si="5"/>
        <v>1513709.1138916016</v>
      </c>
      <c r="P24" s="271">
        <f t="shared" si="5"/>
        <v>399948.4248046875</v>
      </c>
      <c r="Q24" s="55">
        <f t="shared" si="5"/>
        <v>665583.8793945312</v>
      </c>
      <c r="R24" s="56">
        <f t="shared" si="5"/>
        <v>894488.2758789062</v>
      </c>
      <c r="S24" s="56">
        <f>SUM(S25:S53)</f>
        <v>2382607.7099609375</v>
      </c>
      <c r="T24" s="56">
        <f t="shared" si="5"/>
        <v>5454536.2578125</v>
      </c>
      <c r="U24" s="56">
        <f t="shared" si="5"/>
        <v>4220315.298828125</v>
      </c>
      <c r="V24" s="56">
        <f t="shared" si="5"/>
        <v>2435339.9091796875</v>
      </c>
      <c r="W24" s="56">
        <f t="shared" si="5"/>
        <v>1042230.6271972656</v>
      </c>
      <c r="X24" s="271">
        <f t="shared" si="5"/>
        <v>294564.2268066406</v>
      </c>
    </row>
    <row r="25" spans="1:24" s="77" customFormat="1" ht="15">
      <c r="A25" s="251"/>
      <c r="B25" s="253"/>
      <c r="C25" s="253"/>
      <c r="D25" s="101" t="s">
        <v>189</v>
      </c>
      <c r="E25" s="254"/>
      <c r="F25" s="78"/>
      <c r="G25" s="78"/>
      <c r="H25" s="264"/>
      <c r="I25" s="272"/>
      <c r="J25" s="253"/>
      <c r="K25" s="253"/>
      <c r="L25" s="253"/>
      <c r="M25" s="253"/>
      <c r="N25" s="253"/>
      <c r="O25" s="253"/>
      <c r="P25" s="254"/>
      <c r="Q25" s="102"/>
      <c r="R25" s="103"/>
      <c r="S25" s="103"/>
      <c r="T25" s="103"/>
      <c r="U25" s="103"/>
      <c r="V25" s="103"/>
      <c r="W25" s="103"/>
      <c r="X25" s="274"/>
    </row>
    <row r="26" spans="1:24" s="11" customFormat="1" ht="15">
      <c r="A26" s="250" t="s">
        <v>95</v>
      </c>
      <c r="B26" s="14"/>
      <c r="C26" s="38" t="s">
        <v>21</v>
      </c>
      <c r="D26" s="38"/>
      <c r="E26" s="29" t="s">
        <v>190</v>
      </c>
      <c r="F26" s="17">
        <f>SUM(G26:H26)</f>
        <v>682146.9398193359</v>
      </c>
      <c r="G26" s="17">
        <f>SUM(I26:P26)</f>
        <v>491814.97619628906</v>
      </c>
      <c r="H26" s="263">
        <f t="shared" si="2"/>
        <v>190331.96362304688</v>
      </c>
      <c r="I26" s="32">
        <v>0</v>
      </c>
      <c r="J26" s="31">
        <v>0</v>
      </c>
      <c r="K26" s="31">
        <v>33772.4453125</v>
      </c>
      <c r="L26" s="31">
        <v>193623.78125</v>
      </c>
      <c r="M26" s="31">
        <v>113345.4453125</v>
      </c>
      <c r="N26" s="31">
        <v>108092.7265625</v>
      </c>
      <c r="O26" s="31">
        <v>41299.515625</v>
      </c>
      <c r="P26" s="85">
        <v>1681.0621337890625</v>
      </c>
      <c r="Q26" s="32">
        <v>0</v>
      </c>
      <c r="R26" s="31">
        <v>0</v>
      </c>
      <c r="S26" s="31">
        <v>14687.333984375</v>
      </c>
      <c r="T26" s="31">
        <v>58643.87109375</v>
      </c>
      <c r="U26" s="31">
        <v>67491.296875</v>
      </c>
      <c r="V26" s="31">
        <v>39648.390625</v>
      </c>
      <c r="W26" s="31">
        <v>8450.8232421875</v>
      </c>
      <c r="X26" s="85">
        <v>1410.247802734375</v>
      </c>
    </row>
    <row r="27" spans="1:24" s="11" customFormat="1" ht="15">
      <c r="A27" s="250" t="s">
        <v>96</v>
      </c>
      <c r="B27" s="14"/>
      <c r="C27" s="38" t="s">
        <v>22</v>
      </c>
      <c r="D27" s="38"/>
      <c r="E27" s="29" t="s">
        <v>192</v>
      </c>
      <c r="F27" s="17">
        <f t="shared" si="3"/>
        <v>283726.23876953125</v>
      </c>
      <c r="G27" s="17">
        <f aca="true" t="shared" si="6" ref="G27:G43">SUM(I27:P27)</f>
        <v>213132.0634765625</v>
      </c>
      <c r="H27" s="263">
        <f t="shared" si="2"/>
        <v>70594.17529296875</v>
      </c>
      <c r="I27" s="32">
        <v>0</v>
      </c>
      <c r="J27" s="31">
        <v>0</v>
      </c>
      <c r="K27" s="31">
        <v>10462.4794921875</v>
      </c>
      <c r="L27" s="31">
        <v>67772.90625</v>
      </c>
      <c r="M27" s="31">
        <v>51916.2578125</v>
      </c>
      <c r="N27" s="31">
        <v>58223.5234375</v>
      </c>
      <c r="O27" s="31">
        <v>20261.298828125</v>
      </c>
      <c r="P27" s="85">
        <v>4495.59765625</v>
      </c>
      <c r="Q27" s="32">
        <v>0</v>
      </c>
      <c r="R27" s="31">
        <v>6578.009765625</v>
      </c>
      <c r="S27" s="31">
        <v>0</v>
      </c>
      <c r="T27" s="31">
        <v>26818.8046875</v>
      </c>
      <c r="U27" s="31">
        <v>16938.16796875</v>
      </c>
      <c r="V27" s="31">
        <v>14879.1513671875</v>
      </c>
      <c r="W27" s="31">
        <v>5380.04150390625</v>
      </c>
      <c r="X27" s="85">
        <v>0</v>
      </c>
    </row>
    <row r="28" spans="1:24" s="11" customFormat="1" ht="15">
      <c r="A28" s="250" t="s">
        <v>97</v>
      </c>
      <c r="B28" s="14"/>
      <c r="C28" s="37" t="s">
        <v>23</v>
      </c>
      <c r="D28" s="37"/>
      <c r="E28" s="29" t="s">
        <v>17</v>
      </c>
      <c r="F28" s="17">
        <f t="shared" si="3"/>
        <v>344645.64294433594</v>
      </c>
      <c r="G28" s="17">
        <f t="shared" si="6"/>
        <v>162913.72790527344</v>
      </c>
      <c r="H28" s="263">
        <f t="shared" si="2"/>
        <v>181731.9150390625</v>
      </c>
      <c r="I28" s="32">
        <v>0</v>
      </c>
      <c r="J28" s="31">
        <v>0</v>
      </c>
      <c r="K28" s="31">
        <v>14908.2080078125</v>
      </c>
      <c r="L28" s="31">
        <v>54078.5703125</v>
      </c>
      <c r="M28" s="31">
        <v>45173.1875</v>
      </c>
      <c r="N28" s="31">
        <v>39271.515625</v>
      </c>
      <c r="O28" s="31">
        <v>7985.23095703125</v>
      </c>
      <c r="P28" s="85">
        <v>1497.0155029296875</v>
      </c>
      <c r="Q28" s="32">
        <v>0</v>
      </c>
      <c r="R28" s="31">
        <v>0</v>
      </c>
      <c r="S28" s="31">
        <v>25602.04296875</v>
      </c>
      <c r="T28" s="31">
        <v>52177.265625</v>
      </c>
      <c r="U28" s="31">
        <v>65400.09375</v>
      </c>
      <c r="V28" s="31">
        <v>25865.076171875</v>
      </c>
      <c r="W28" s="31">
        <v>7120.68603515625</v>
      </c>
      <c r="X28" s="85">
        <v>5566.75048828125</v>
      </c>
    </row>
    <row r="29" spans="1:24" s="11" customFormat="1" ht="15">
      <c r="A29" s="250" t="s">
        <v>98</v>
      </c>
      <c r="B29" s="14"/>
      <c r="C29" s="37" t="s">
        <v>45</v>
      </c>
      <c r="D29" s="37"/>
      <c r="E29" s="29" t="s">
        <v>18</v>
      </c>
      <c r="F29" s="17">
        <f t="shared" si="3"/>
        <v>177041.14916992188</v>
      </c>
      <c r="G29" s="17">
        <f t="shared" si="6"/>
        <v>92442.216796875</v>
      </c>
      <c r="H29" s="263">
        <f t="shared" si="2"/>
        <v>84598.93237304688</v>
      </c>
      <c r="I29" s="32">
        <v>0</v>
      </c>
      <c r="J29" s="31">
        <v>0</v>
      </c>
      <c r="K29" s="31">
        <v>0</v>
      </c>
      <c r="L29" s="31">
        <v>28044.140625</v>
      </c>
      <c r="M29" s="31">
        <v>28738.025390625</v>
      </c>
      <c r="N29" s="31">
        <v>22362.423828125</v>
      </c>
      <c r="O29" s="31">
        <v>13297.626953125</v>
      </c>
      <c r="P29" s="85">
        <v>0</v>
      </c>
      <c r="Q29" s="32">
        <v>0</v>
      </c>
      <c r="R29" s="31">
        <v>0</v>
      </c>
      <c r="S29" s="31">
        <v>0</v>
      </c>
      <c r="T29" s="31">
        <v>41415.94921875</v>
      </c>
      <c r="U29" s="31">
        <v>22360.404296875</v>
      </c>
      <c r="V29" s="31">
        <v>18638.638671875</v>
      </c>
      <c r="W29" s="31">
        <v>2183.940185546875</v>
      </c>
      <c r="X29" s="85">
        <v>0</v>
      </c>
    </row>
    <row r="30" spans="1:24" s="11" customFormat="1" ht="15">
      <c r="A30" s="250" t="s">
        <v>99</v>
      </c>
      <c r="B30" s="14"/>
      <c r="C30" s="37" t="s">
        <v>46</v>
      </c>
      <c r="D30" s="37"/>
      <c r="E30" s="29" t="s">
        <v>58</v>
      </c>
      <c r="F30" s="17">
        <f t="shared" si="3"/>
        <v>429759.5979003906</v>
      </c>
      <c r="G30" s="17">
        <f t="shared" si="6"/>
        <v>206461.39233398438</v>
      </c>
      <c r="H30" s="263">
        <f t="shared" si="2"/>
        <v>223298.20556640625</v>
      </c>
      <c r="I30" s="32">
        <v>0</v>
      </c>
      <c r="J30" s="31">
        <v>0</v>
      </c>
      <c r="K30" s="31">
        <v>9003.4443359375</v>
      </c>
      <c r="L30" s="31">
        <v>65992.7890625</v>
      </c>
      <c r="M30" s="31">
        <v>67833.453125</v>
      </c>
      <c r="N30" s="31">
        <v>48957.78125</v>
      </c>
      <c r="O30" s="31">
        <v>11671.4189453125</v>
      </c>
      <c r="P30" s="85">
        <v>3002.505615234375</v>
      </c>
      <c r="Q30" s="32">
        <v>0</v>
      </c>
      <c r="R30" s="31">
        <v>6456.19482421875</v>
      </c>
      <c r="S30" s="31">
        <v>10373.3994140625</v>
      </c>
      <c r="T30" s="31">
        <v>82747.84375</v>
      </c>
      <c r="U30" s="31">
        <v>57312.41015625</v>
      </c>
      <c r="V30" s="31">
        <v>47799.51953125</v>
      </c>
      <c r="W30" s="31">
        <v>14487.7861328125</v>
      </c>
      <c r="X30" s="85">
        <v>4121.0517578125</v>
      </c>
    </row>
    <row r="31" spans="1:24" s="11" customFormat="1" ht="15">
      <c r="A31" s="250" t="s">
        <v>100</v>
      </c>
      <c r="B31" s="14"/>
      <c r="C31" s="39" t="s">
        <v>47</v>
      </c>
      <c r="D31" s="39"/>
      <c r="E31" s="29" t="s">
        <v>19</v>
      </c>
      <c r="F31" s="17">
        <f t="shared" si="3"/>
        <v>206531.63623046875</v>
      </c>
      <c r="G31" s="17">
        <f t="shared" si="6"/>
        <v>6101.48876953125</v>
      </c>
      <c r="H31" s="263">
        <f t="shared" si="2"/>
        <v>200430.1474609375</v>
      </c>
      <c r="I31" s="32">
        <v>0</v>
      </c>
      <c r="J31" s="31">
        <v>0</v>
      </c>
      <c r="K31" s="31">
        <v>0</v>
      </c>
      <c r="L31" s="31">
        <v>6101.48876953125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31112.69140625</v>
      </c>
      <c r="T31" s="31">
        <v>73878.671875</v>
      </c>
      <c r="U31" s="31">
        <v>54574.38671875</v>
      </c>
      <c r="V31" s="31">
        <v>29888.146484375</v>
      </c>
      <c r="W31" s="31">
        <v>7448.01513671875</v>
      </c>
      <c r="X31" s="85">
        <v>3528.23583984375</v>
      </c>
    </row>
    <row r="32" spans="1:24" s="11" customFormat="1" ht="15">
      <c r="A32" s="250" t="s">
        <v>101</v>
      </c>
      <c r="B32" s="14"/>
      <c r="C32" s="39" t="s">
        <v>48</v>
      </c>
      <c r="D32" s="39"/>
      <c r="E32" s="29" t="s">
        <v>194</v>
      </c>
      <c r="F32" s="17">
        <f t="shared" si="3"/>
        <v>159516.14453125</v>
      </c>
      <c r="G32" s="17">
        <f t="shared" si="6"/>
        <v>0</v>
      </c>
      <c r="H32" s="263">
        <f t="shared" si="2"/>
        <v>159516.14453125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15714.677734375</v>
      </c>
      <c r="T32" s="31">
        <v>90071.625</v>
      </c>
      <c r="U32" s="31">
        <v>29615.751953125</v>
      </c>
      <c r="V32" s="31">
        <v>4565.505859375</v>
      </c>
      <c r="W32" s="31">
        <v>19548.583984375</v>
      </c>
      <c r="X32" s="85">
        <v>0</v>
      </c>
    </row>
    <row r="33" spans="1:24" s="11" customFormat="1" ht="15">
      <c r="A33" s="250" t="s">
        <v>102</v>
      </c>
      <c r="B33" s="14"/>
      <c r="C33" s="37" t="s">
        <v>49</v>
      </c>
      <c r="D33" s="37"/>
      <c r="E33" s="29" t="s">
        <v>212</v>
      </c>
      <c r="F33" s="17">
        <f t="shared" si="3"/>
        <v>324553.44299316406</v>
      </c>
      <c r="G33" s="17">
        <f t="shared" si="6"/>
        <v>161757.6124267578</v>
      </c>
      <c r="H33" s="263">
        <f>SUM(Q33:X33)</f>
        <v>162795.83056640625</v>
      </c>
      <c r="I33" s="32">
        <v>9555.900390625</v>
      </c>
      <c r="J33" s="31">
        <v>28865.625</v>
      </c>
      <c r="K33" s="31">
        <v>15070.5986328125</v>
      </c>
      <c r="L33" s="31">
        <v>44871.6328125</v>
      </c>
      <c r="M33" s="31">
        <v>25202.798828125</v>
      </c>
      <c r="N33" s="31">
        <v>34845.1875</v>
      </c>
      <c r="O33" s="31">
        <v>1913.3555908203125</v>
      </c>
      <c r="P33" s="85">
        <v>1432.513671875</v>
      </c>
      <c r="Q33" s="32">
        <v>0</v>
      </c>
      <c r="R33" s="31">
        <v>13442.7958984375</v>
      </c>
      <c r="S33" s="31">
        <v>17656.720703125</v>
      </c>
      <c r="T33" s="31">
        <v>88230.078125</v>
      </c>
      <c r="U33" s="31">
        <v>11496.544921875</v>
      </c>
      <c r="V33" s="31">
        <v>24488.501953125</v>
      </c>
      <c r="W33" s="31">
        <v>7481.18896484375</v>
      </c>
      <c r="X33" s="85">
        <v>0</v>
      </c>
    </row>
    <row r="34" spans="1:24" s="11" customFormat="1" ht="15">
      <c r="A34" s="250" t="s">
        <v>103</v>
      </c>
      <c r="B34" s="14"/>
      <c r="C34" s="38" t="s">
        <v>50</v>
      </c>
      <c r="D34" s="86" t="s">
        <v>59</v>
      </c>
      <c r="E34" s="255"/>
      <c r="F34" s="17">
        <f t="shared" si="3"/>
        <v>848230.9138183594</v>
      </c>
      <c r="G34" s="17">
        <f t="shared" si="6"/>
        <v>390886.9411621094</v>
      </c>
      <c r="H34" s="263">
        <f t="shared" si="2"/>
        <v>457343.97265625</v>
      </c>
      <c r="I34" s="32">
        <v>33614.6796875</v>
      </c>
      <c r="J34" s="31">
        <v>27733.8515625</v>
      </c>
      <c r="K34" s="31">
        <v>36635.98046875</v>
      </c>
      <c r="L34" s="31">
        <v>120555.1640625</v>
      </c>
      <c r="M34" s="31">
        <v>64771.24609375</v>
      </c>
      <c r="N34" s="31">
        <v>76227.390625</v>
      </c>
      <c r="O34" s="31">
        <v>28632.662109375</v>
      </c>
      <c r="P34" s="85">
        <v>2715.966552734375</v>
      </c>
      <c r="Q34" s="32">
        <v>26380.73046875</v>
      </c>
      <c r="R34" s="31">
        <v>43188.2109375</v>
      </c>
      <c r="S34" s="31">
        <v>54411.1328125</v>
      </c>
      <c r="T34" s="31">
        <v>115322.6171875</v>
      </c>
      <c r="U34" s="31">
        <v>97414.375</v>
      </c>
      <c r="V34" s="31">
        <v>74280.4140625</v>
      </c>
      <c r="W34" s="31">
        <v>33182.875</v>
      </c>
      <c r="X34" s="85">
        <v>13163.6171875</v>
      </c>
    </row>
    <row r="35" spans="1:24" s="11" customFormat="1" ht="15">
      <c r="A35" s="250" t="s">
        <v>104</v>
      </c>
      <c r="B35" s="14"/>
      <c r="C35" s="38" t="s">
        <v>51</v>
      </c>
      <c r="D35" s="86" t="s">
        <v>213</v>
      </c>
      <c r="E35" s="255"/>
      <c r="F35" s="17">
        <f t="shared" si="3"/>
        <v>1812767.98046875</v>
      </c>
      <c r="G35" s="17">
        <f t="shared" si="6"/>
        <v>971782.3203125</v>
      </c>
      <c r="H35" s="263">
        <f t="shared" si="2"/>
        <v>840985.66015625</v>
      </c>
      <c r="I35" s="32">
        <v>45799.50390625</v>
      </c>
      <c r="J35" s="31">
        <v>201305.640625</v>
      </c>
      <c r="K35" s="31">
        <v>69883.390625</v>
      </c>
      <c r="L35" s="31">
        <v>205535.921875</v>
      </c>
      <c r="M35" s="31">
        <v>186846.625</v>
      </c>
      <c r="N35" s="31">
        <v>176399.828125</v>
      </c>
      <c r="O35" s="31">
        <v>55061.3671875</v>
      </c>
      <c r="P35" s="85">
        <v>30950.04296875</v>
      </c>
      <c r="Q35" s="32">
        <v>57672.4609375</v>
      </c>
      <c r="R35" s="31">
        <v>130999.4765625</v>
      </c>
      <c r="S35" s="31">
        <v>33418.41796875</v>
      </c>
      <c r="T35" s="31">
        <v>233489.140625</v>
      </c>
      <c r="U35" s="31">
        <v>154254.296875</v>
      </c>
      <c r="V35" s="31">
        <v>167115.71875</v>
      </c>
      <c r="W35" s="31">
        <v>47086.640625</v>
      </c>
      <c r="X35" s="85">
        <v>16949.5078125</v>
      </c>
    </row>
    <row r="36" spans="1:24" s="77" customFormat="1" ht="15">
      <c r="A36" s="251"/>
      <c r="B36" s="253"/>
      <c r="C36" s="101"/>
      <c r="D36" s="101" t="s">
        <v>193</v>
      </c>
      <c r="E36" s="254"/>
      <c r="F36" s="78"/>
      <c r="G36" s="17"/>
      <c r="H36" s="264"/>
      <c r="I36" s="272"/>
      <c r="J36" s="253"/>
      <c r="K36" s="253"/>
      <c r="L36" s="253"/>
      <c r="M36" s="253"/>
      <c r="N36" s="253"/>
      <c r="O36" s="253"/>
      <c r="P36" s="254"/>
      <c r="Q36" s="102"/>
      <c r="R36" s="103"/>
      <c r="S36" s="103"/>
      <c r="T36" s="103"/>
      <c r="U36" s="103"/>
      <c r="V36" s="103"/>
      <c r="W36" s="103"/>
      <c r="X36" s="274"/>
    </row>
    <row r="37" spans="1:24" s="11" customFormat="1" ht="15">
      <c r="A37" s="250" t="s">
        <v>105</v>
      </c>
      <c r="B37" s="14"/>
      <c r="C37" s="38" t="s">
        <v>52</v>
      </c>
      <c r="D37" s="38"/>
      <c r="E37" s="29" t="s">
        <v>24</v>
      </c>
      <c r="F37" s="17">
        <f t="shared" si="3"/>
        <v>495457.3742675781</v>
      </c>
      <c r="G37" s="17">
        <f t="shared" si="6"/>
        <v>288478.103515625</v>
      </c>
      <c r="H37" s="263">
        <f t="shared" si="2"/>
        <v>206979.27075195312</v>
      </c>
      <c r="I37" s="32">
        <v>49022.71875</v>
      </c>
      <c r="J37" s="31">
        <v>40252.390625</v>
      </c>
      <c r="K37" s="31">
        <v>117160.34375</v>
      </c>
      <c r="L37" s="31">
        <v>45630.796875</v>
      </c>
      <c r="M37" s="31">
        <v>30567.6953125</v>
      </c>
      <c r="N37" s="31">
        <v>5844.158203125</v>
      </c>
      <c r="O37" s="31">
        <v>0</v>
      </c>
      <c r="P37" s="85">
        <v>0</v>
      </c>
      <c r="Q37" s="32">
        <v>0</v>
      </c>
      <c r="R37" s="31">
        <v>29974.603515625</v>
      </c>
      <c r="S37" s="31">
        <v>100130.6328125</v>
      </c>
      <c r="T37" s="31">
        <v>73091.234375</v>
      </c>
      <c r="U37" s="31">
        <v>0</v>
      </c>
      <c r="V37" s="31">
        <v>0</v>
      </c>
      <c r="W37" s="31">
        <v>3782.800048828125</v>
      </c>
      <c r="X37" s="85">
        <v>0</v>
      </c>
    </row>
    <row r="38" spans="1:24" s="11" customFormat="1" ht="15">
      <c r="A38" s="250" t="s">
        <v>108</v>
      </c>
      <c r="B38" s="14"/>
      <c r="C38" s="37" t="s">
        <v>60</v>
      </c>
      <c r="D38" s="37"/>
      <c r="E38" s="29" t="s">
        <v>214</v>
      </c>
      <c r="F38" s="17">
        <f t="shared" si="3"/>
        <v>3661424.5205078125</v>
      </c>
      <c r="G38" s="17">
        <f t="shared" si="6"/>
        <v>2043254.9345703125</v>
      </c>
      <c r="H38" s="263">
        <f t="shared" si="2"/>
        <v>1618169.5859375</v>
      </c>
      <c r="I38" s="32">
        <v>78312.3828125</v>
      </c>
      <c r="J38" s="31">
        <v>212159.125</v>
      </c>
      <c r="K38" s="31">
        <v>602324.25</v>
      </c>
      <c r="L38" s="31">
        <v>801206.625</v>
      </c>
      <c r="M38" s="31">
        <v>137799.71875</v>
      </c>
      <c r="N38" s="31">
        <v>169365</v>
      </c>
      <c r="O38" s="31">
        <v>27631.82421875</v>
      </c>
      <c r="P38" s="85">
        <v>14456.0087890625</v>
      </c>
      <c r="Q38" s="32">
        <v>24760.740234375</v>
      </c>
      <c r="R38" s="31">
        <v>355365.21875</v>
      </c>
      <c r="S38" s="31">
        <v>573241.75</v>
      </c>
      <c r="T38" s="31">
        <v>365480.09375</v>
      </c>
      <c r="U38" s="31">
        <v>233139.625</v>
      </c>
      <c r="V38" s="31">
        <v>23240.478515625</v>
      </c>
      <c r="W38" s="31">
        <v>42941.6796875</v>
      </c>
      <c r="X38" s="85">
        <v>0</v>
      </c>
    </row>
    <row r="39" spans="1:24" s="11" customFormat="1" ht="15">
      <c r="A39" s="250" t="s">
        <v>106</v>
      </c>
      <c r="B39" s="14"/>
      <c r="C39" s="37" t="s">
        <v>61</v>
      </c>
      <c r="D39" s="86" t="s">
        <v>191</v>
      </c>
      <c r="E39" s="256"/>
      <c r="F39" s="17">
        <f t="shared" si="3"/>
        <v>3336038.50390625</v>
      </c>
      <c r="G39" s="17">
        <f t="shared" si="6"/>
        <v>479046.5546875</v>
      </c>
      <c r="H39" s="263">
        <f t="shared" si="2"/>
        <v>2856991.94921875</v>
      </c>
      <c r="I39" s="32">
        <v>39933.1796875</v>
      </c>
      <c r="J39" s="31">
        <v>0</v>
      </c>
      <c r="K39" s="31">
        <v>439113.375</v>
      </c>
      <c r="L39" s="31">
        <v>0</v>
      </c>
      <c r="M39" s="31">
        <v>0</v>
      </c>
      <c r="N39" s="31">
        <v>0</v>
      </c>
      <c r="O39" s="31">
        <v>0</v>
      </c>
      <c r="P39" s="85">
        <v>0</v>
      </c>
      <c r="Q39" s="32">
        <v>27887.82421875</v>
      </c>
      <c r="R39" s="31">
        <v>0</v>
      </c>
      <c r="S39" s="31">
        <v>441621.4375</v>
      </c>
      <c r="T39" s="31">
        <v>1374721.125</v>
      </c>
      <c r="U39" s="31">
        <v>1012761.5625</v>
      </c>
      <c r="V39" s="31">
        <v>0</v>
      </c>
      <c r="W39" s="31">
        <v>0</v>
      </c>
      <c r="X39" s="85">
        <v>0</v>
      </c>
    </row>
    <row r="40" spans="1:24" s="11" customFormat="1" ht="15">
      <c r="A40" s="250" t="s">
        <v>109</v>
      </c>
      <c r="B40" s="14"/>
      <c r="C40" s="38" t="s">
        <v>62</v>
      </c>
      <c r="D40" s="86" t="s">
        <v>215</v>
      </c>
      <c r="E40" s="256"/>
      <c r="F40" s="17">
        <f t="shared" si="3"/>
        <v>2386089.0903320312</v>
      </c>
      <c r="G40" s="17">
        <f t="shared" si="6"/>
        <v>303167.82470703125</v>
      </c>
      <c r="H40" s="263">
        <f t="shared" si="2"/>
        <v>2082921.265625</v>
      </c>
      <c r="I40" s="32">
        <v>6829.85986328125</v>
      </c>
      <c r="J40" s="31">
        <v>0</v>
      </c>
      <c r="K40" s="31">
        <v>0</v>
      </c>
      <c r="L40" s="31">
        <v>0</v>
      </c>
      <c r="M40" s="31">
        <v>0</v>
      </c>
      <c r="N40" s="31">
        <v>251245.25</v>
      </c>
      <c r="O40" s="31">
        <v>45092.71484375</v>
      </c>
      <c r="P40" s="85">
        <v>0</v>
      </c>
      <c r="Q40" s="32">
        <v>0</v>
      </c>
      <c r="R40" s="31">
        <v>0</v>
      </c>
      <c r="S40" s="31">
        <v>291097.75</v>
      </c>
      <c r="T40" s="31">
        <v>859933.5625</v>
      </c>
      <c r="U40" s="31">
        <v>701301.125</v>
      </c>
      <c r="V40" s="31">
        <v>151966.015625</v>
      </c>
      <c r="W40" s="31">
        <v>65918.1484375</v>
      </c>
      <c r="X40" s="85">
        <v>12704.6640625</v>
      </c>
    </row>
    <row r="41" spans="1:24" s="77" customFormat="1" ht="15">
      <c r="A41" s="251"/>
      <c r="B41" s="253"/>
      <c r="C41" s="253"/>
      <c r="D41" s="109" t="s">
        <v>25</v>
      </c>
      <c r="E41" s="254"/>
      <c r="F41" s="78"/>
      <c r="G41" s="17"/>
      <c r="H41" s="264"/>
      <c r="I41" s="272"/>
      <c r="J41" s="253"/>
      <c r="K41" s="253"/>
      <c r="L41" s="253"/>
      <c r="M41" s="253"/>
      <c r="N41" s="253"/>
      <c r="O41" s="253"/>
      <c r="P41" s="254"/>
      <c r="Q41" s="102"/>
      <c r="R41" s="103"/>
      <c r="S41" s="103"/>
      <c r="T41" s="103"/>
      <c r="U41" s="103"/>
      <c r="V41" s="103"/>
      <c r="W41" s="103"/>
      <c r="X41" s="274"/>
    </row>
    <row r="42" spans="1:24" s="11" customFormat="1" ht="15">
      <c r="A42" s="250" t="s">
        <v>107</v>
      </c>
      <c r="B42" s="14"/>
      <c r="C42" s="38" t="s">
        <v>63</v>
      </c>
      <c r="D42" s="14"/>
      <c r="E42" s="29" t="s">
        <v>216</v>
      </c>
      <c r="F42" s="17">
        <f t="shared" si="3"/>
        <v>20674.061767578125</v>
      </c>
      <c r="G42" s="17">
        <f t="shared" si="6"/>
        <v>3406.286376953125</v>
      </c>
      <c r="H42" s="263">
        <f t="shared" si="2"/>
        <v>17267.775390625</v>
      </c>
      <c r="I42" s="32">
        <v>0</v>
      </c>
      <c r="J42" s="31">
        <v>0</v>
      </c>
      <c r="K42" s="31">
        <v>0</v>
      </c>
      <c r="L42" s="31">
        <v>0</v>
      </c>
      <c r="M42" s="31">
        <v>0</v>
      </c>
      <c r="N42" s="31">
        <v>3406.286376953125</v>
      </c>
      <c r="O42" s="31">
        <v>0</v>
      </c>
      <c r="P42" s="85">
        <v>0</v>
      </c>
      <c r="Q42" s="32">
        <v>10904.6591796875</v>
      </c>
      <c r="R42" s="31">
        <v>0</v>
      </c>
      <c r="S42" s="31">
        <v>6363.1162109375</v>
      </c>
      <c r="T42" s="31">
        <v>0</v>
      </c>
      <c r="U42" s="31">
        <v>0</v>
      </c>
      <c r="V42" s="31">
        <v>0</v>
      </c>
      <c r="W42" s="31">
        <v>0</v>
      </c>
      <c r="X42" s="85">
        <v>0</v>
      </c>
    </row>
    <row r="43" spans="1:24" s="11" customFormat="1" ht="15">
      <c r="A43" s="250" t="s">
        <v>110</v>
      </c>
      <c r="B43" s="14"/>
      <c r="C43" s="38" t="s">
        <v>64</v>
      </c>
      <c r="D43" s="14"/>
      <c r="E43" s="29" t="s">
        <v>217</v>
      </c>
      <c r="F43" s="17">
        <f t="shared" si="3"/>
        <v>1717306.23046875</v>
      </c>
      <c r="G43" s="17">
        <f t="shared" si="6"/>
        <v>947231.0673828125</v>
      </c>
      <c r="H43" s="263">
        <f t="shared" si="2"/>
        <v>770075.1630859375</v>
      </c>
      <c r="I43" s="32">
        <v>7134.43896484375</v>
      </c>
      <c r="J43" s="31">
        <v>7199.74951171875</v>
      </c>
      <c r="K43" s="31">
        <v>21957.8125</v>
      </c>
      <c r="L43" s="31">
        <v>266581.1875</v>
      </c>
      <c r="M43" s="31">
        <v>216716.90625</v>
      </c>
      <c r="N43" s="31">
        <v>250502.265625</v>
      </c>
      <c r="O43" s="31">
        <v>135902.765625</v>
      </c>
      <c r="P43" s="85">
        <v>41235.94140625</v>
      </c>
      <c r="Q43" s="32">
        <v>15907.8583984375</v>
      </c>
      <c r="R43" s="31">
        <v>0</v>
      </c>
      <c r="S43" s="31">
        <v>32163.806640625</v>
      </c>
      <c r="T43" s="31">
        <v>105762.53125</v>
      </c>
      <c r="U43" s="31">
        <v>203023.515625</v>
      </c>
      <c r="V43" s="31">
        <v>264011.25</v>
      </c>
      <c r="W43" s="31">
        <v>117835.953125</v>
      </c>
      <c r="X43" s="85">
        <v>31370.248046875</v>
      </c>
    </row>
    <row r="44" spans="1:24" s="11" customFormat="1" ht="15">
      <c r="A44" s="250" t="s">
        <v>111</v>
      </c>
      <c r="B44" s="14"/>
      <c r="C44" s="38" t="s">
        <v>65</v>
      </c>
      <c r="D44" s="14"/>
      <c r="E44" s="29" t="s">
        <v>218</v>
      </c>
      <c r="F44" s="17">
        <f t="shared" si="3"/>
        <v>5760127.439941406</v>
      </c>
      <c r="G44" s="17">
        <f t="shared" si="4"/>
        <v>3775689.36328125</v>
      </c>
      <c r="H44" s="263">
        <f t="shared" si="2"/>
        <v>1984438.0766601562</v>
      </c>
      <c r="I44" s="32">
        <v>0</v>
      </c>
      <c r="J44" s="31">
        <v>17492.96484375</v>
      </c>
      <c r="K44" s="31">
        <v>149001.140625</v>
      </c>
      <c r="L44" s="31">
        <v>993864.625</v>
      </c>
      <c r="M44" s="31">
        <v>1053360.625</v>
      </c>
      <c r="N44" s="31">
        <v>1071304.375</v>
      </c>
      <c r="O44" s="31">
        <v>385740.40625</v>
      </c>
      <c r="P44" s="85">
        <v>104925.2265625</v>
      </c>
      <c r="Q44" s="32">
        <v>7861.44384765625</v>
      </c>
      <c r="R44" s="31">
        <v>21712.1796875</v>
      </c>
      <c r="S44" s="31">
        <v>111568.2734375</v>
      </c>
      <c r="T44" s="31">
        <v>489169.96875</v>
      </c>
      <c r="U44" s="31">
        <v>492662.28125</v>
      </c>
      <c r="V44" s="31">
        <v>562896.6875</v>
      </c>
      <c r="W44" s="31">
        <v>220448.078125</v>
      </c>
      <c r="X44" s="85">
        <v>78119.1640625</v>
      </c>
    </row>
    <row r="45" spans="1:24" s="11" customFormat="1" ht="15">
      <c r="A45" s="250" t="s">
        <v>112</v>
      </c>
      <c r="B45" s="14"/>
      <c r="C45" s="38" t="s">
        <v>66</v>
      </c>
      <c r="D45" s="86" t="s">
        <v>219</v>
      </c>
      <c r="E45" s="255"/>
      <c r="F45" s="17">
        <f t="shared" si="3"/>
        <v>6680881.0546875</v>
      </c>
      <c r="G45" s="17">
        <f t="shared" si="4"/>
        <v>4459201.03125</v>
      </c>
      <c r="H45" s="263">
        <f t="shared" si="2"/>
        <v>2221680.0234375</v>
      </c>
      <c r="I45" s="32">
        <v>71385.609375</v>
      </c>
      <c r="J45" s="31">
        <v>47361.015625</v>
      </c>
      <c r="K45" s="31">
        <v>58258.21875</v>
      </c>
      <c r="L45" s="31">
        <v>779318.875</v>
      </c>
      <c r="M45" s="31">
        <v>1273206.375</v>
      </c>
      <c r="N45" s="31">
        <v>1463773.875</v>
      </c>
      <c r="O45" s="31">
        <v>599988.1875</v>
      </c>
      <c r="P45" s="85">
        <v>165908.875</v>
      </c>
      <c r="Q45" s="32">
        <v>19869.18359375</v>
      </c>
      <c r="R45" s="31">
        <v>0</v>
      </c>
      <c r="S45" s="31">
        <v>63564.29296875</v>
      </c>
      <c r="T45" s="31">
        <v>350105.625</v>
      </c>
      <c r="U45" s="31">
        <v>614167.25</v>
      </c>
      <c r="V45" s="31">
        <v>702644.9375</v>
      </c>
      <c r="W45" s="31">
        <v>359939.8125</v>
      </c>
      <c r="X45" s="85">
        <v>111388.921875</v>
      </c>
    </row>
    <row r="46" spans="1:24" s="77" customFormat="1" ht="15">
      <c r="A46" s="251"/>
      <c r="B46" s="253"/>
      <c r="C46" s="109"/>
      <c r="D46" s="109" t="s">
        <v>26</v>
      </c>
      <c r="E46" s="254"/>
      <c r="F46" s="78"/>
      <c r="G46" s="78"/>
      <c r="H46" s="264"/>
      <c r="I46" s="272">
        <v>0</v>
      </c>
      <c r="J46" s="253">
        <v>0</v>
      </c>
      <c r="K46" s="253">
        <v>0</v>
      </c>
      <c r="L46" s="253">
        <v>0</v>
      </c>
      <c r="M46" s="253">
        <v>0</v>
      </c>
      <c r="N46" s="253">
        <v>0</v>
      </c>
      <c r="O46" s="253">
        <v>0</v>
      </c>
      <c r="P46" s="254">
        <v>0</v>
      </c>
      <c r="Q46" s="102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v>0</v>
      </c>
      <c r="W46" s="103">
        <v>0</v>
      </c>
      <c r="X46" s="274">
        <v>0</v>
      </c>
    </row>
    <row r="47" spans="1:24" s="11" customFormat="1" ht="15">
      <c r="A47" s="250" t="s">
        <v>113</v>
      </c>
      <c r="B47" s="14"/>
      <c r="C47" s="38" t="s">
        <v>67</v>
      </c>
      <c r="D47" s="46"/>
      <c r="E47" s="29" t="s">
        <v>220</v>
      </c>
      <c r="F47" s="17">
        <f t="shared" si="3"/>
        <v>266126.2175292969</v>
      </c>
      <c r="G47" s="17">
        <f t="shared" si="4"/>
        <v>106750.53857421875</v>
      </c>
      <c r="H47" s="263">
        <f t="shared" si="2"/>
        <v>159375.67895507812</v>
      </c>
      <c r="I47" s="32">
        <v>7882.185546875</v>
      </c>
      <c r="J47" s="31">
        <v>0</v>
      </c>
      <c r="K47" s="31">
        <v>9462.27734375</v>
      </c>
      <c r="L47" s="31">
        <v>25616.302734375</v>
      </c>
      <c r="M47" s="31">
        <v>18336.455078125</v>
      </c>
      <c r="N47" s="31">
        <v>25974.66796875</v>
      </c>
      <c r="O47" s="31">
        <v>13738.5283203125</v>
      </c>
      <c r="P47" s="85">
        <v>5740.12158203125</v>
      </c>
      <c r="Q47" s="32">
        <v>0</v>
      </c>
      <c r="R47" s="31">
        <v>0</v>
      </c>
      <c r="S47" s="31">
        <v>8172.6044921875</v>
      </c>
      <c r="T47" s="31">
        <v>75594.1875</v>
      </c>
      <c r="U47" s="31">
        <v>46429.18359375</v>
      </c>
      <c r="V47" s="31">
        <v>25900.7578125</v>
      </c>
      <c r="W47" s="31">
        <v>3278.945556640625</v>
      </c>
      <c r="X47" s="85">
        <v>0</v>
      </c>
    </row>
    <row r="48" spans="1:24" s="11" customFormat="1" ht="15">
      <c r="A48" s="250" t="s">
        <v>114</v>
      </c>
      <c r="B48" s="14"/>
      <c r="C48" s="38" t="s">
        <v>68</v>
      </c>
      <c r="D48" s="46"/>
      <c r="E48" s="29" t="s">
        <v>221</v>
      </c>
      <c r="F48" s="17">
        <f t="shared" si="3"/>
        <v>2525325.7495117188</v>
      </c>
      <c r="G48" s="17">
        <f t="shared" si="4"/>
        <v>1527063.2534179688</v>
      </c>
      <c r="H48" s="263">
        <f t="shared" si="2"/>
        <v>998262.49609375</v>
      </c>
      <c r="I48" s="32">
        <v>149142.8125</v>
      </c>
      <c r="J48" s="31">
        <v>40432.4453125</v>
      </c>
      <c r="K48" s="31">
        <v>238579.53125</v>
      </c>
      <c r="L48" s="31">
        <v>660880.75</v>
      </c>
      <c r="M48" s="31">
        <v>209217.25</v>
      </c>
      <c r="N48" s="31">
        <v>186736.75</v>
      </c>
      <c r="O48" s="31">
        <v>39923.6328125</v>
      </c>
      <c r="P48" s="85">
        <v>2150.08154296875</v>
      </c>
      <c r="Q48" s="32">
        <v>241659.59375</v>
      </c>
      <c r="R48" s="31">
        <v>96829.59375</v>
      </c>
      <c r="S48" s="31">
        <v>249594.96875</v>
      </c>
      <c r="T48" s="31">
        <v>225550.734375</v>
      </c>
      <c r="U48" s="31">
        <v>78012.5234375</v>
      </c>
      <c r="V48" s="31">
        <v>87322.921875</v>
      </c>
      <c r="W48" s="31">
        <v>19292.16015625</v>
      </c>
      <c r="X48" s="85">
        <v>0</v>
      </c>
    </row>
    <row r="49" spans="1:24" s="11" customFormat="1" ht="15">
      <c r="A49" s="250" t="s">
        <v>115</v>
      </c>
      <c r="B49" s="14"/>
      <c r="C49" s="38" t="s">
        <v>69</v>
      </c>
      <c r="D49" s="46"/>
      <c r="E49" s="29" t="s">
        <v>222</v>
      </c>
      <c r="F49" s="17">
        <f t="shared" si="3"/>
        <v>1745279.31640625</v>
      </c>
      <c r="G49" s="17">
        <f t="shared" si="4"/>
        <v>881909.1923828125</v>
      </c>
      <c r="H49" s="263">
        <f t="shared" si="2"/>
        <v>863370.1240234375</v>
      </c>
      <c r="I49" s="32">
        <v>59860.73046875</v>
      </c>
      <c r="J49" s="31">
        <v>70768.765625</v>
      </c>
      <c r="K49" s="31">
        <v>139471.421875</v>
      </c>
      <c r="L49" s="31">
        <v>279276.8125</v>
      </c>
      <c r="M49" s="31">
        <v>126833.2421875</v>
      </c>
      <c r="N49" s="31">
        <v>154501.3125</v>
      </c>
      <c r="O49" s="31">
        <v>42241.25</v>
      </c>
      <c r="P49" s="85">
        <v>8955.6572265625</v>
      </c>
      <c r="Q49" s="32">
        <v>56257.8046875</v>
      </c>
      <c r="R49" s="31">
        <v>122597.9375</v>
      </c>
      <c r="S49" s="31">
        <v>172212.546875</v>
      </c>
      <c r="T49" s="31">
        <v>205406.015625</v>
      </c>
      <c r="U49" s="31">
        <v>141232.96875</v>
      </c>
      <c r="V49" s="31">
        <v>111616.25</v>
      </c>
      <c r="W49" s="31">
        <v>39583.203125</v>
      </c>
      <c r="X49" s="85">
        <v>14463.3974609375</v>
      </c>
    </row>
    <row r="50" spans="1:24" s="77" customFormat="1" ht="15">
      <c r="A50" s="251"/>
      <c r="B50" s="253"/>
      <c r="C50" s="109"/>
      <c r="D50" s="109" t="s">
        <v>27</v>
      </c>
      <c r="E50" s="254"/>
      <c r="F50" s="78"/>
      <c r="G50" s="78"/>
      <c r="H50" s="264"/>
      <c r="I50" s="272"/>
      <c r="J50" s="253"/>
      <c r="K50" s="253"/>
      <c r="L50" s="253"/>
      <c r="M50" s="253"/>
      <c r="N50" s="253"/>
      <c r="O50" s="253"/>
      <c r="P50" s="254"/>
      <c r="Q50" s="102"/>
      <c r="R50" s="103"/>
      <c r="S50" s="103"/>
      <c r="T50" s="103"/>
      <c r="U50" s="103"/>
      <c r="V50" s="103"/>
      <c r="W50" s="103"/>
      <c r="X50" s="274"/>
    </row>
    <row r="51" spans="1:24" s="11" customFormat="1" ht="15">
      <c r="A51" s="250" t="s">
        <v>116</v>
      </c>
      <c r="B51" s="14"/>
      <c r="C51" s="38" t="s">
        <v>70</v>
      </c>
      <c r="D51" s="46"/>
      <c r="E51" s="29" t="s">
        <v>223</v>
      </c>
      <c r="F51" s="17">
        <f t="shared" si="3"/>
        <v>724562.087890625</v>
      </c>
      <c r="G51" s="17">
        <f t="shared" si="4"/>
        <v>455802.99169921875</v>
      </c>
      <c r="H51" s="263">
        <f t="shared" si="2"/>
        <v>268759.09619140625</v>
      </c>
      <c r="I51" s="32">
        <v>7079.78759765625</v>
      </c>
      <c r="J51" s="31">
        <v>0</v>
      </c>
      <c r="K51" s="31">
        <v>34820.609375</v>
      </c>
      <c r="L51" s="31">
        <v>151828.5</v>
      </c>
      <c r="M51" s="31">
        <v>133215.78125</v>
      </c>
      <c r="N51" s="31">
        <v>87364.59375</v>
      </c>
      <c r="O51" s="31">
        <v>32627.5078125</v>
      </c>
      <c r="P51" s="85">
        <v>8866.2119140625</v>
      </c>
      <c r="Q51" s="32">
        <v>15616.9296875</v>
      </c>
      <c r="R51" s="31">
        <v>28753.046875</v>
      </c>
      <c r="S51" s="31">
        <v>20017.14453125</v>
      </c>
      <c r="T51" s="31">
        <v>84079.3984375</v>
      </c>
      <c r="U51" s="31">
        <v>68207.75</v>
      </c>
      <c r="V51" s="31">
        <v>33467.140625</v>
      </c>
      <c r="W51" s="31">
        <v>16839.265625</v>
      </c>
      <c r="X51" s="85">
        <v>1778.42041015625</v>
      </c>
    </row>
    <row r="52" spans="1:24" s="11" customFormat="1" ht="15">
      <c r="A52" s="250" t="s">
        <v>117</v>
      </c>
      <c r="B52" s="14"/>
      <c r="C52" s="37" t="s">
        <v>71</v>
      </c>
      <c r="D52" s="46"/>
      <c r="E52" s="28" t="s">
        <v>224</v>
      </c>
      <c r="F52" s="17">
        <f t="shared" si="3"/>
        <v>683574.52734375</v>
      </c>
      <c r="G52" s="17">
        <f t="shared" si="4"/>
        <v>180290.841796875</v>
      </c>
      <c r="H52" s="263">
        <f>SUM(Q52:X52)</f>
        <v>503283.685546875</v>
      </c>
      <c r="I52" s="32">
        <v>0</v>
      </c>
      <c r="J52" s="31">
        <v>8632.1064453125</v>
      </c>
      <c r="K52" s="31">
        <v>18955.91015625</v>
      </c>
      <c r="L52" s="31">
        <v>86933.8984375</v>
      </c>
      <c r="M52" s="31">
        <v>27615.939453125</v>
      </c>
      <c r="N52" s="31">
        <v>25517.5703125</v>
      </c>
      <c r="O52" s="31">
        <v>10699.8203125</v>
      </c>
      <c r="P52" s="85">
        <v>1935.5966796875</v>
      </c>
      <c r="Q52" s="32">
        <v>7959.025390625</v>
      </c>
      <c r="R52" s="31">
        <v>0</v>
      </c>
      <c r="S52" s="31">
        <v>109882.96875</v>
      </c>
      <c r="T52" s="31">
        <v>307817.5</v>
      </c>
      <c r="U52" s="31">
        <v>52519.78515625</v>
      </c>
      <c r="V52" s="31">
        <v>25104.40625</v>
      </c>
      <c r="W52" s="31">
        <v>0</v>
      </c>
      <c r="X52" s="85">
        <v>0</v>
      </c>
    </row>
    <row r="53" spans="1:24" s="11" customFormat="1" ht="15">
      <c r="A53" s="250" t="s">
        <v>185</v>
      </c>
      <c r="B53" s="14"/>
      <c r="C53" s="37" t="s">
        <v>72</v>
      </c>
      <c r="D53" s="86" t="s">
        <v>183</v>
      </c>
      <c r="E53" s="256"/>
      <c r="F53" s="17">
        <f>SUM(G53:H53)</f>
        <v>532288.17578125</v>
      </c>
      <c r="G53" s="17">
        <f>SUM(I53:P53)</f>
        <v>265823.12890625</v>
      </c>
      <c r="H53" s="263">
        <f>SUM(Q53:X53)</f>
        <v>266465.046875</v>
      </c>
      <c r="I53" s="32">
        <v>212893.984375</v>
      </c>
      <c r="J53" s="31">
        <v>16690.08203125</v>
      </c>
      <c r="K53" s="31">
        <v>36239.0625</v>
      </c>
      <c r="L53" s="31">
        <v>0</v>
      </c>
      <c r="M53" s="31">
        <v>0</v>
      </c>
      <c r="N53" s="31">
        <v>0</v>
      </c>
      <c r="O53" s="31">
        <v>0</v>
      </c>
      <c r="P53" s="85">
        <v>0</v>
      </c>
      <c r="Q53" s="32">
        <v>152845.625</v>
      </c>
      <c r="R53" s="31">
        <v>38591.0078125</v>
      </c>
      <c r="S53" s="31">
        <v>0</v>
      </c>
      <c r="T53" s="31">
        <v>75028.4140625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49"/>
      <c r="B54" s="63" t="s">
        <v>57</v>
      </c>
      <c r="C54" s="63"/>
      <c r="D54" s="63"/>
      <c r="E54" s="64"/>
      <c r="F54" s="53">
        <f t="shared" si="3"/>
        <v>10756623.04675293</v>
      </c>
      <c r="G54" s="54">
        <f>SUM(G55:G61)</f>
        <v>6480469.877197266</v>
      </c>
      <c r="H54" s="261">
        <f>SUM(H55:H61)</f>
        <v>4276153.169555664</v>
      </c>
      <c r="I54" s="55">
        <f>SUM(I55:I61)</f>
        <v>584459.21484375</v>
      </c>
      <c r="J54" s="56">
        <f aca="true" t="shared" si="7" ref="J54:X54">SUM(J55:J61)</f>
        <v>708416.98046875</v>
      </c>
      <c r="K54" s="56">
        <f t="shared" si="7"/>
        <v>1711893.90234375</v>
      </c>
      <c r="L54" s="56">
        <f t="shared" si="7"/>
        <v>2082734.2265625</v>
      </c>
      <c r="M54" s="56">
        <f>SUM(M55:M61)</f>
        <v>699811.9604492188</v>
      </c>
      <c r="N54" s="56">
        <f t="shared" si="7"/>
        <v>424851.525390625</v>
      </c>
      <c r="O54" s="56">
        <f t="shared" si="7"/>
        <v>205511.96655273438</v>
      </c>
      <c r="P54" s="271">
        <f>SUM(P55:P61)</f>
        <v>62790.1005859375</v>
      </c>
      <c r="Q54" s="55">
        <f t="shared" si="7"/>
        <v>719973.79296875</v>
      </c>
      <c r="R54" s="56">
        <f t="shared" si="7"/>
        <v>570825.48046875</v>
      </c>
      <c r="S54" s="56">
        <f t="shared" si="7"/>
        <v>1096785.8447265625</v>
      </c>
      <c r="T54" s="56">
        <f t="shared" si="7"/>
        <v>983098.9912109375</v>
      </c>
      <c r="U54" s="56">
        <f t="shared" si="7"/>
        <v>326850.009765625</v>
      </c>
      <c r="V54" s="56">
        <f t="shared" si="7"/>
        <v>411152.4599609375</v>
      </c>
      <c r="W54" s="56">
        <f t="shared" si="7"/>
        <v>137941.57958984375</v>
      </c>
      <c r="X54" s="271">
        <f t="shared" si="7"/>
        <v>29525.010864257812</v>
      </c>
    </row>
    <row r="55" spans="1:24" ht="15">
      <c r="A55" s="250" t="s">
        <v>120</v>
      </c>
      <c r="B55" s="79"/>
      <c r="C55" s="38" t="s">
        <v>73</v>
      </c>
      <c r="D55" s="86" t="s">
        <v>227</v>
      </c>
      <c r="E55" s="257"/>
      <c r="F55" s="17">
        <f>SUM(G55:H55)</f>
        <v>3250287.4765625</v>
      </c>
      <c r="G55" s="17">
        <f t="shared" si="4"/>
        <v>2660237.751953125</v>
      </c>
      <c r="H55" s="263">
        <f t="shared" si="2"/>
        <v>590049.724609375</v>
      </c>
      <c r="I55" s="273">
        <v>41579.78125</v>
      </c>
      <c r="J55" s="33">
        <v>170759.78125</v>
      </c>
      <c r="K55" s="33">
        <v>826109.8125</v>
      </c>
      <c r="L55" s="33">
        <v>1064116.75</v>
      </c>
      <c r="M55" s="33">
        <v>364269.9375</v>
      </c>
      <c r="N55" s="33">
        <v>162783.71875</v>
      </c>
      <c r="O55" s="33">
        <v>14384.1044921875</v>
      </c>
      <c r="P55" s="85">
        <v>16233.8662109375</v>
      </c>
      <c r="Q55" s="273">
        <v>71974.0390625</v>
      </c>
      <c r="R55" s="33">
        <v>107167.7890625</v>
      </c>
      <c r="S55" s="33">
        <v>136230.125</v>
      </c>
      <c r="T55" s="33">
        <v>161057.625</v>
      </c>
      <c r="U55" s="33">
        <v>68068.96875</v>
      </c>
      <c r="V55" s="33">
        <v>34230.75390625</v>
      </c>
      <c r="W55" s="33">
        <v>11320.423828125</v>
      </c>
      <c r="X55" s="275">
        <v>0</v>
      </c>
    </row>
    <row r="56" spans="1:24" ht="15">
      <c r="A56" s="250" t="s">
        <v>121</v>
      </c>
      <c r="B56" s="79"/>
      <c r="C56" s="38" t="s">
        <v>74</v>
      </c>
      <c r="D56" s="86" t="s">
        <v>28</v>
      </c>
      <c r="E56" s="257"/>
      <c r="F56" s="17">
        <f t="shared" si="3"/>
        <v>2007388.552734375</v>
      </c>
      <c r="G56" s="17">
        <f t="shared" si="4"/>
        <v>919984.4921875</v>
      </c>
      <c r="H56" s="263">
        <f t="shared" si="2"/>
        <v>1087404.060546875</v>
      </c>
      <c r="I56" s="273">
        <v>200729.078125</v>
      </c>
      <c r="J56" s="33">
        <v>97103.78125</v>
      </c>
      <c r="K56" s="33">
        <v>70283.6796875</v>
      </c>
      <c r="L56" s="33">
        <v>185454.90625</v>
      </c>
      <c r="M56" s="33">
        <v>159073.71875</v>
      </c>
      <c r="N56" s="33">
        <v>69211.0859375</v>
      </c>
      <c r="O56" s="33">
        <v>104175.828125</v>
      </c>
      <c r="P56" s="85">
        <v>33952.4140625</v>
      </c>
      <c r="Q56" s="273">
        <v>297912.125</v>
      </c>
      <c r="R56" s="33">
        <v>82721.21875</v>
      </c>
      <c r="S56" s="33">
        <v>114136.328125</v>
      </c>
      <c r="T56" s="33">
        <v>154524.28125</v>
      </c>
      <c r="U56" s="33">
        <v>128253.703125</v>
      </c>
      <c r="V56" s="33">
        <v>214493.28125</v>
      </c>
      <c r="W56" s="33">
        <v>80204.859375</v>
      </c>
      <c r="X56" s="275">
        <v>15158.263671875</v>
      </c>
    </row>
    <row r="57" spans="1:24" ht="15">
      <c r="A57" s="250" t="s">
        <v>122</v>
      </c>
      <c r="B57" s="79"/>
      <c r="C57" s="38" t="s">
        <v>75</v>
      </c>
      <c r="D57" s="86" t="s">
        <v>29</v>
      </c>
      <c r="E57" s="257"/>
      <c r="F57" s="17">
        <f t="shared" si="3"/>
        <v>582708.3502197266</v>
      </c>
      <c r="G57" s="17">
        <f t="shared" si="4"/>
        <v>419866.9509277344</v>
      </c>
      <c r="H57" s="263">
        <f t="shared" si="2"/>
        <v>162841.3992919922</v>
      </c>
      <c r="I57" s="273">
        <v>130781.1328125</v>
      </c>
      <c r="J57" s="33">
        <v>143481.078125</v>
      </c>
      <c r="K57" s="33">
        <v>57194.83984375</v>
      </c>
      <c r="L57" s="33">
        <v>66988.4765625</v>
      </c>
      <c r="M57" s="33">
        <v>5459.29443359375</v>
      </c>
      <c r="N57" s="33">
        <v>12701.0126953125</v>
      </c>
      <c r="O57" s="33">
        <v>1962.689697265625</v>
      </c>
      <c r="P57" s="85">
        <v>1298.4267578125</v>
      </c>
      <c r="Q57" s="273">
        <v>30667.69140625</v>
      </c>
      <c r="R57" s="33">
        <v>97516.9453125</v>
      </c>
      <c r="S57" s="33">
        <v>15994.4345703125</v>
      </c>
      <c r="T57" s="33">
        <v>6800.2724609375</v>
      </c>
      <c r="U57" s="33">
        <v>5977.2958984375</v>
      </c>
      <c r="V57" s="33">
        <v>0</v>
      </c>
      <c r="W57" s="33">
        <v>4056.765380859375</v>
      </c>
      <c r="X57" s="275">
        <v>1827.9942626953125</v>
      </c>
    </row>
    <row r="58" spans="1:24" ht="15">
      <c r="A58" s="250" t="s">
        <v>123</v>
      </c>
      <c r="B58" s="79"/>
      <c r="C58" s="38" t="s">
        <v>76</v>
      </c>
      <c r="D58" s="86" t="s">
        <v>118</v>
      </c>
      <c r="E58" s="257"/>
      <c r="F58" s="17">
        <f t="shared" si="3"/>
        <v>987186.3884277344</v>
      </c>
      <c r="G58" s="17">
        <f t="shared" si="4"/>
        <v>364145.841796875</v>
      </c>
      <c r="H58" s="263">
        <f t="shared" si="2"/>
        <v>623040.5466308594</v>
      </c>
      <c r="I58" s="273">
        <v>35077.45703125</v>
      </c>
      <c r="J58" s="33">
        <v>87391.84375</v>
      </c>
      <c r="K58" s="33">
        <v>70291.0703125</v>
      </c>
      <c r="L58" s="33">
        <v>89468.390625</v>
      </c>
      <c r="M58" s="33">
        <v>47425.7734375</v>
      </c>
      <c r="N58" s="33">
        <v>25031.751953125</v>
      </c>
      <c r="O58" s="33">
        <v>9459.5546875</v>
      </c>
      <c r="P58" s="85">
        <v>0</v>
      </c>
      <c r="Q58" s="273">
        <v>130838.484375</v>
      </c>
      <c r="R58" s="33">
        <v>142588.828125</v>
      </c>
      <c r="S58" s="33">
        <v>107141.390625</v>
      </c>
      <c r="T58" s="33">
        <v>151079.609375</v>
      </c>
      <c r="U58" s="33">
        <v>42750.1328125</v>
      </c>
      <c r="V58" s="33">
        <v>44853.9609375</v>
      </c>
      <c r="W58" s="33">
        <v>3788.140380859375</v>
      </c>
      <c r="X58" s="275">
        <v>0</v>
      </c>
    </row>
    <row r="59" spans="1:24" ht="15">
      <c r="A59" s="250" t="s">
        <v>124</v>
      </c>
      <c r="B59" s="79"/>
      <c r="C59" s="38" t="s">
        <v>77</v>
      </c>
      <c r="D59" s="86" t="s">
        <v>225</v>
      </c>
      <c r="E59" s="257"/>
      <c r="F59" s="17">
        <f t="shared" si="3"/>
        <v>1493476.0678710938</v>
      </c>
      <c r="G59" s="17">
        <f t="shared" si="4"/>
        <v>710327.9106445312</v>
      </c>
      <c r="H59" s="263">
        <f t="shared" si="2"/>
        <v>783148.1572265625</v>
      </c>
      <c r="I59" s="273">
        <v>0</v>
      </c>
      <c r="J59" s="33">
        <v>39687.54296875</v>
      </c>
      <c r="K59" s="33">
        <v>342957.8125</v>
      </c>
      <c r="L59" s="33">
        <v>264953.0625</v>
      </c>
      <c r="M59" s="33">
        <v>31459.017578125</v>
      </c>
      <c r="N59" s="33">
        <v>23967.734375</v>
      </c>
      <c r="O59" s="33">
        <v>7302.74072265625</v>
      </c>
      <c r="P59" s="85">
        <v>0</v>
      </c>
      <c r="Q59" s="273">
        <v>0</v>
      </c>
      <c r="R59" s="33">
        <v>30179.93359375</v>
      </c>
      <c r="S59" s="33">
        <v>484596.34375</v>
      </c>
      <c r="T59" s="33">
        <v>240039.328125</v>
      </c>
      <c r="U59" s="33">
        <v>20120.197265625</v>
      </c>
      <c r="V59" s="33">
        <v>8212.3544921875</v>
      </c>
      <c r="W59" s="33">
        <v>0</v>
      </c>
      <c r="X59" s="275">
        <v>0</v>
      </c>
    </row>
    <row r="60" spans="1:24" ht="15">
      <c r="A60" s="250" t="s">
        <v>125</v>
      </c>
      <c r="B60" s="79"/>
      <c r="C60" s="38" t="s">
        <v>78</v>
      </c>
      <c r="D60" s="86" t="s">
        <v>30</v>
      </c>
      <c r="E60" s="257"/>
      <c r="F60" s="17">
        <f t="shared" si="3"/>
        <v>358324.564453125</v>
      </c>
      <c r="G60" s="17">
        <f t="shared" si="4"/>
        <v>292013.3916015625</v>
      </c>
      <c r="H60" s="263">
        <f t="shared" si="2"/>
        <v>66311.1728515625</v>
      </c>
      <c r="I60" s="273">
        <v>0</v>
      </c>
      <c r="J60" s="33">
        <v>19188.359375</v>
      </c>
      <c r="K60" s="33">
        <v>124123.59375</v>
      </c>
      <c r="L60" s="33">
        <v>110713.890625</v>
      </c>
      <c r="M60" s="33">
        <v>18265.90625</v>
      </c>
      <c r="N60" s="33">
        <v>14921.2998046875</v>
      </c>
      <c r="O60" s="33">
        <v>4800.341796875</v>
      </c>
      <c r="P60" s="85">
        <v>0</v>
      </c>
      <c r="Q60" s="273">
        <v>0</v>
      </c>
      <c r="R60" s="33">
        <v>21787.3671875</v>
      </c>
      <c r="S60" s="33">
        <v>25550.31640625</v>
      </c>
      <c r="T60" s="33">
        <v>10845.96875</v>
      </c>
      <c r="U60" s="33">
        <v>8127.5205078125</v>
      </c>
      <c r="V60" s="33">
        <v>0</v>
      </c>
      <c r="W60" s="33">
        <v>0</v>
      </c>
      <c r="X60" s="275">
        <v>0</v>
      </c>
    </row>
    <row r="61" spans="1:24" ht="15">
      <c r="A61" s="250" t="s">
        <v>126</v>
      </c>
      <c r="B61" s="79"/>
      <c r="C61" s="38" t="s">
        <v>79</v>
      </c>
      <c r="D61" s="86" t="s">
        <v>119</v>
      </c>
      <c r="E61" s="257"/>
      <c r="F61" s="17">
        <f t="shared" si="3"/>
        <v>2077251.646484375</v>
      </c>
      <c r="G61" s="17">
        <f t="shared" si="4"/>
        <v>1113893.5380859375</v>
      </c>
      <c r="H61" s="263">
        <f t="shared" si="2"/>
        <v>963358.1083984375</v>
      </c>
      <c r="I61" s="273">
        <v>176291.765625</v>
      </c>
      <c r="J61" s="33">
        <v>150804.59375</v>
      </c>
      <c r="K61" s="33">
        <v>220933.09375</v>
      </c>
      <c r="L61" s="33">
        <v>301038.75</v>
      </c>
      <c r="M61" s="33">
        <v>73858.3125</v>
      </c>
      <c r="N61" s="33">
        <v>116234.921875</v>
      </c>
      <c r="O61" s="33">
        <v>63426.70703125</v>
      </c>
      <c r="P61" s="85">
        <v>11305.3935546875</v>
      </c>
      <c r="Q61" s="273">
        <v>188581.453125</v>
      </c>
      <c r="R61" s="33">
        <v>88863.3984375</v>
      </c>
      <c r="S61" s="33">
        <v>213136.90625</v>
      </c>
      <c r="T61" s="33">
        <v>258751.90625</v>
      </c>
      <c r="U61" s="33">
        <v>53552.19140625</v>
      </c>
      <c r="V61" s="33">
        <v>109362.109375</v>
      </c>
      <c r="W61" s="33">
        <v>38571.390625</v>
      </c>
      <c r="X61" s="275">
        <v>12538.7529296875</v>
      </c>
    </row>
    <row r="62" spans="1:24" s="99" customFormat="1" ht="15" customHeight="1" thickBot="1">
      <c r="A62" s="252" t="s">
        <v>81</v>
      </c>
      <c r="B62" s="93" t="s">
        <v>184</v>
      </c>
      <c r="C62" s="95" t="s">
        <v>80</v>
      </c>
      <c r="D62" s="98"/>
      <c r="E62" s="95"/>
      <c r="F62" s="96">
        <f t="shared" si="3"/>
        <v>7139376.71875</v>
      </c>
      <c r="G62" s="97">
        <f t="shared" si="4"/>
        <v>3449258.6171875</v>
      </c>
      <c r="H62" s="265">
        <f>SUM(Q62:X62)</f>
        <v>3690118.1015625</v>
      </c>
      <c r="I62" s="98">
        <v>76850.6171875</v>
      </c>
      <c r="J62" s="94">
        <v>218035.3125</v>
      </c>
      <c r="K62" s="94">
        <v>260679.25</v>
      </c>
      <c r="L62" s="94">
        <v>147511.28125</v>
      </c>
      <c r="M62" s="94">
        <v>234853.59375</v>
      </c>
      <c r="N62" s="94">
        <v>667364.5625</v>
      </c>
      <c r="O62" s="94">
        <v>1216221.25</v>
      </c>
      <c r="P62" s="95">
        <v>627742.75</v>
      </c>
      <c r="Q62" s="98">
        <v>52709.71484375</v>
      </c>
      <c r="R62" s="94">
        <v>44214.76171875</v>
      </c>
      <c r="S62" s="94">
        <v>320149.28125</v>
      </c>
      <c r="T62" s="94">
        <v>129201.265625</v>
      </c>
      <c r="U62" s="94">
        <v>162832.078125</v>
      </c>
      <c r="V62" s="94">
        <v>947780</v>
      </c>
      <c r="W62" s="94">
        <v>1338026.125</v>
      </c>
      <c r="X62" s="95">
        <v>695204.875</v>
      </c>
    </row>
  </sheetData>
  <mergeCells count="3">
    <mergeCell ref="I4:P4"/>
    <mergeCell ref="Q4:X4"/>
    <mergeCell ref="F5:H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 topLeftCell="A1">
      <pane xSplit="5" ySplit="8" topLeftCell="F9" activePane="bottomRight" state="frozen"/>
      <selection pane="topLeft" activeCell="M13" sqref="M13"/>
      <selection pane="topRight" activeCell="M13" sqref="M13"/>
      <selection pane="bottomLeft" activeCell="M13" sqref="M13"/>
      <selection pane="bottomRight" activeCell="M13" sqref="M13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3.8515625" style="40" customWidth="1"/>
    <col min="5" max="5" width="33.7109375" style="6" customWidth="1"/>
    <col min="6" max="24" width="11.7109375" style="6" customWidth="1"/>
    <col min="25" max="16384" width="9.140625" style="6" customWidth="1"/>
  </cols>
  <sheetData>
    <row r="1" ht="15.6">
      <c r="A1" s="65" t="s">
        <v>226</v>
      </c>
    </row>
    <row r="2" ht="15.6">
      <c r="A2" s="110" t="s">
        <v>162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58" t="s">
        <v>33</v>
      </c>
      <c r="I4" s="297" t="s">
        <v>32</v>
      </c>
      <c r="J4" s="298"/>
      <c r="K4" s="298"/>
      <c r="L4" s="298"/>
      <c r="M4" s="298"/>
      <c r="N4" s="298"/>
      <c r="O4" s="298"/>
      <c r="P4" s="299"/>
      <c r="Q4" s="297" t="s">
        <v>33</v>
      </c>
      <c r="R4" s="298"/>
      <c r="S4" s="298"/>
      <c r="T4" s="298"/>
      <c r="U4" s="298"/>
      <c r="V4" s="298"/>
      <c r="W4" s="298"/>
      <c r="X4" s="299"/>
    </row>
    <row r="5" spans="1:24" s="8" customFormat="1" ht="13.8" thickBot="1">
      <c r="A5" s="68"/>
      <c r="B5" s="43"/>
      <c r="C5" s="43"/>
      <c r="D5" s="43"/>
      <c r="E5" s="21" t="s">
        <v>35</v>
      </c>
      <c r="F5" s="295" t="s">
        <v>53</v>
      </c>
      <c r="G5" s="296" t="s">
        <v>1</v>
      </c>
      <c r="H5" s="296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66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66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118346.977</v>
      </c>
      <c r="G6" s="60">
        <f>SUM(I6:P6)</f>
        <v>62354.61</v>
      </c>
      <c r="H6" s="259">
        <f>SUM(Q6:X6)</f>
        <v>55992.367</v>
      </c>
      <c r="I6" s="61">
        <v>7624.274</v>
      </c>
      <c r="J6" s="62">
        <v>16205.502</v>
      </c>
      <c r="K6" s="62">
        <v>15162.334</v>
      </c>
      <c r="L6" s="62">
        <v>14314.581</v>
      </c>
      <c r="M6" s="62">
        <v>4010.071</v>
      </c>
      <c r="N6" s="62">
        <v>3419.575</v>
      </c>
      <c r="O6" s="62">
        <v>1263.927</v>
      </c>
      <c r="P6" s="267">
        <v>354.346</v>
      </c>
      <c r="Q6" s="61">
        <v>6966.822</v>
      </c>
      <c r="R6" s="62">
        <v>14859.649</v>
      </c>
      <c r="S6" s="62">
        <v>12925.805</v>
      </c>
      <c r="T6" s="62">
        <v>12841.574</v>
      </c>
      <c r="U6" s="62">
        <v>3948.285</v>
      </c>
      <c r="V6" s="62">
        <v>3081.812</v>
      </c>
      <c r="W6" s="62">
        <v>1029.855</v>
      </c>
      <c r="X6" s="267">
        <v>338.565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68"/>
      <c r="Q7" s="36"/>
      <c r="R7" s="35"/>
      <c r="S7" s="35"/>
      <c r="T7" s="35"/>
      <c r="U7" s="35"/>
      <c r="V7" s="35"/>
      <c r="W7" s="35"/>
      <c r="X7" s="268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69"/>
      <c r="Q8" s="12"/>
      <c r="R8" s="13"/>
      <c r="S8" s="13"/>
      <c r="T8" s="13"/>
      <c r="U8" s="13"/>
      <c r="V8" s="13"/>
      <c r="W8" s="13"/>
      <c r="X8" s="269"/>
    </row>
    <row r="9" spans="1:24" s="15" customFormat="1" ht="14.4" thickTop="1">
      <c r="A9" s="248"/>
      <c r="B9" s="47" t="s">
        <v>2</v>
      </c>
      <c r="C9" s="47"/>
      <c r="D9" s="47"/>
      <c r="E9" s="48"/>
      <c r="F9" s="49">
        <f>SUM(G9:H9)</f>
        <v>37176901.3817749</v>
      </c>
      <c r="G9" s="50">
        <f>SUM(I9:P9)</f>
        <v>19153647.60333252</v>
      </c>
      <c r="H9" s="260">
        <f>SUM(Q9:X9)</f>
        <v>18023253.778442383</v>
      </c>
      <c r="I9" s="51">
        <f aca="true" t="shared" si="0" ref="I9:X9">I10+I24+I54+I62</f>
        <v>5869037.8798828125</v>
      </c>
      <c r="J9" s="52">
        <f t="shared" si="0"/>
        <v>2342108.5263671875</v>
      </c>
      <c r="K9" s="52">
        <f t="shared" si="0"/>
        <v>1647326.3234863281</v>
      </c>
      <c r="L9" s="52">
        <f t="shared" si="0"/>
        <v>2925068.853515625</v>
      </c>
      <c r="M9" s="52">
        <f t="shared" si="0"/>
        <v>1572436.37890625</v>
      </c>
      <c r="N9" s="52">
        <f t="shared" si="0"/>
        <v>2629748.0471191406</v>
      </c>
      <c r="O9" s="52">
        <f t="shared" si="0"/>
        <v>1686615.4379882812</v>
      </c>
      <c r="P9" s="270">
        <f t="shared" si="0"/>
        <v>481306.15606689453</v>
      </c>
      <c r="Q9" s="51">
        <f t="shared" si="0"/>
        <v>5493959.111816406</v>
      </c>
      <c r="R9" s="52">
        <f t="shared" si="0"/>
        <v>2169045.5737304688</v>
      </c>
      <c r="S9" s="52">
        <f t="shared" si="0"/>
        <v>1707438.8779296875</v>
      </c>
      <c r="T9" s="52">
        <f t="shared" si="0"/>
        <v>2149309.625732422</v>
      </c>
      <c r="U9" s="52">
        <f t="shared" si="0"/>
        <v>1543048.2531738281</v>
      </c>
      <c r="V9" s="52">
        <f t="shared" si="0"/>
        <v>2695373.1088867188</v>
      </c>
      <c r="W9" s="52">
        <f t="shared" si="0"/>
        <v>1719513.1994018555</v>
      </c>
      <c r="X9" s="270">
        <f t="shared" si="0"/>
        <v>545566.0277709961</v>
      </c>
    </row>
    <row r="10" spans="1:24" s="16" customFormat="1" ht="15" customHeight="1">
      <c r="A10" s="249"/>
      <c r="B10" s="63" t="s">
        <v>202</v>
      </c>
      <c r="C10" s="63"/>
      <c r="D10" s="63"/>
      <c r="E10" s="64"/>
      <c r="F10" s="53">
        <f>SUM(G10:H10)</f>
        <v>17302310.501037598</v>
      </c>
      <c r="G10" s="54">
        <f>SUM(I10:P10)</f>
        <v>9021918.264831543</v>
      </c>
      <c r="H10" s="261">
        <f>SUM(Q10:X10)</f>
        <v>8280392.236206055</v>
      </c>
      <c r="I10" s="55">
        <f>SUM(I11:I23)</f>
        <v>5255177.9609375</v>
      </c>
      <c r="J10" s="56">
        <f>SUM(J11:J23)</f>
        <v>1710675.4228515625</v>
      </c>
      <c r="K10" s="56">
        <f>SUM(K11:K23)</f>
        <v>527769.8430175781</v>
      </c>
      <c r="L10" s="56">
        <f aca="true" t="shared" si="1" ref="L10:X10">SUM(L11:L23)</f>
        <v>528128.1196289062</v>
      </c>
      <c r="M10" s="56">
        <f t="shared" si="1"/>
        <v>276668.8759765625</v>
      </c>
      <c r="N10" s="56">
        <f t="shared" si="1"/>
        <v>453325.3527832031</v>
      </c>
      <c r="O10" s="56">
        <f t="shared" si="1"/>
        <v>215171.05041503906</v>
      </c>
      <c r="P10" s="271">
        <f t="shared" si="1"/>
        <v>55001.639221191406</v>
      </c>
      <c r="Q10" s="55">
        <f t="shared" si="1"/>
        <v>4905906.318359375</v>
      </c>
      <c r="R10" s="56">
        <f t="shared" si="1"/>
        <v>910982.7216796875</v>
      </c>
      <c r="S10" s="56">
        <f t="shared" si="1"/>
        <v>690831.12890625</v>
      </c>
      <c r="T10" s="56">
        <f t="shared" si="1"/>
        <v>708335.3720703125</v>
      </c>
      <c r="U10" s="56">
        <f t="shared" si="1"/>
        <v>329104.3681640625</v>
      </c>
      <c r="V10" s="56">
        <f t="shared" si="1"/>
        <v>365741.0739746094</v>
      </c>
      <c r="W10" s="56">
        <f t="shared" si="1"/>
        <v>299517.5157470703</v>
      </c>
      <c r="X10" s="271">
        <f t="shared" si="1"/>
        <v>69973.7373046875</v>
      </c>
    </row>
    <row r="11" spans="1:24" s="11" customFormat="1" ht="15">
      <c r="A11" s="250" t="s">
        <v>82</v>
      </c>
      <c r="B11" s="14"/>
      <c r="C11" s="38" t="s">
        <v>3</v>
      </c>
      <c r="D11" s="86" t="s">
        <v>4</v>
      </c>
      <c r="E11" s="29"/>
      <c r="F11" s="246">
        <f>SUM(G11:H11)</f>
        <v>684781.3095703125</v>
      </c>
      <c r="G11" s="19">
        <f>SUM(I11:P11)</f>
        <v>407856.35400390625</v>
      </c>
      <c r="H11" s="262">
        <f aca="true" t="shared" si="2" ref="H11:H61">SUM(Q11:X11)</f>
        <v>276924.95556640625</v>
      </c>
      <c r="I11" s="18">
        <v>8315.66796875</v>
      </c>
      <c r="J11" s="31">
        <v>5158.00732421875</v>
      </c>
      <c r="K11" s="31">
        <v>47083.33203125</v>
      </c>
      <c r="L11" s="31">
        <v>112077.625</v>
      </c>
      <c r="M11" s="31">
        <v>103069.3046875</v>
      </c>
      <c r="N11" s="31">
        <v>95415.5625</v>
      </c>
      <c r="O11" s="31">
        <v>32014.771484375</v>
      </c>
      <c r="P11" s="85">
        <v>4722.0830078125</v>
      </c>
      <c r="Q11" s="32">
        <v>12610.640625</v>
      </c>
      <c r="R11" s="31">
        <v>18159.134765625</v>
      </c>
      <c r="S11" s="31">
        <v>45086.7109375</v>
      </c>
      <c r="T11" s="31">
        <v>70913.078125</v>
      </c>
      <c r="U11" s="31">
        <v>45285.62109375</v>
      </c>
      <c r="V11" s="31">
        <v>59717.02734375</v>
      </c>
      <c r="W11" s="31">
        <v>22042.65625</v>
      </c>
      <c r="X11" s="85">
        <v>3110.08642578125</v>
      </c>
    </row>
    <row r="12" spans="1:24" s="11" customFormat="1" ht="15">
      <c r="A12" s="250" t="s">
        <v>83</v>
      </c>
      <c r="B12" s="14"/>
      <c r="C12" s="38" t="s">
        <v>5</v>
      </c>
      <c r="D12" s="86" t="s">
        <v>203</v>
      </c>
      <c r="E12" s="29"/>
      <c r="F12" s="246">
        <f aca="true" t="shared" si="3" ref="F12:F62">SUM(G12:H12)</f>
        <v>24174.48095703125</v>
      </c>
      <c r="G12" s="19">
        <f aca="true" t="shared" si="4" ref="G12:G62">SUM(I12:P12)</f>
        <v>13949.49560546875</v>
      </c>
      <c r="H12" s="262">
        <f t="shared" si="2"/>
        <v>10224.9853515625</v>
      </c>
      <c r="I12" s="18">
        <v>0</v>
      </c>
      <c r="J12" s="31">
        <v>0</v>
      </c>
      <c r="K12" s="31">
        <v>5521.2080078125</v>
      </c>
      <c r="L12" s="31">
        <v>5417.6220703125</v>
      </c>
      <c r="M12" s="31">
        <v>0</v>
      </c>
      <c r="N12" s="31">
        <v>3010.66552734375</v>
      </c>
      <c r="O12" s="31">
        <v>0</v>
      </c>
      <c r="P12" s="85">
        <v>0</v>
      </c>
      <c r="Q12" s="32">
        <v>0</v>
      </c>
      <c r="R12" s="31">
        <v>0</v>
      </c>
      <c r="S12" s="31">
        <v>0</v>
      </c>
      <c r="T12" s="31">
        <v>0</v>
      </c>
      <c r="U12" s="31">
        <v>6048.5380859375</v>
      </c>
      <c r="V12" s="31">
        <v>4176.447265625</v>
      </c>
      <c r="W12" s="31">
        <v>0</v>
      </c>
      <c r="X12" s="85">
        <v>0</v>
      </c>
    </row>
    <row r="13" spans="1:24" s="11" customFormat="1" ht="15">
      <c r="A13" s="250" t="s">
        <v>84</v>
      </c>
      <c r="B13" s="14"/>
      <c r="C13" s="37" t="s">
        <v>6</v>
      </c>
      <c r="D13" s="245" t="s">
        <v>204</v>
      </c>
      <c r="E13" s="29"/>
      <c r="F13" s="246">
        <f t="shared" si="3"/>
        <v>3639234.248046875</v>
      </c>
      <c r="G13" s="19">
        <f t="shared" si="4"/>
        <v>1913681.30078125</v>
      </c>
      <c r="H13" s="262">
        <f t="shared" si="2"/>
        <v>1725552.947265625</v>
      </c>
      <c r="I13" s="18">
        <v>843845.6875</v>
      </c>
      <c r="J13" s="31">
        <v>287083.40625</v>
      </c>
      <c r="K13" s="31">
        <v>257035.734375</v>
      </c>
      <c r="L13" s="31">
        <v>190896.828125</v>
      </c>
      <c r="M13" s="31">
        <v>85648.28125</v>
      </c>
      <c r="N13" s="31">
        <v>154734.921875</v>
      </c>
      <c r="O13" s="31">
        <v>74848.609375</v>
      </c>
      <c r="P13" s="85">
        <v>19587.83203125</v>
      </c>
      <c r="Q13" s="32">
        <v>808111.4375</v>
      </c>
      <c r="R13" s="31">
        <v>233108.484375</v>
      </c>
      <c r="S13" s="31">
        <v>206086.40625</v>
      </c>
      <c r="T13" s="31">
        <v>139011.78125</v>
      </c>
      <c r="U13" s="31">
        <v>80666.8984375</v>
      </c>
      <c r="V13" s="31">
        <v>122427.796875</v>
      </c>
      <c r="W13" s="31">
        <v>107582.8125</v>
      </c>
      <c r="X13" s="85">
        <v>28557.330078125</v>
      </c>
    </row>
    <row r="14" spans="1:24" s="11" customFormat="1" ht="15">
      <c r="A14" s="250" t="s">
        <v>85</v>
      </c>
      <c r="B14" s="14"/>
      <c r="C14" s="37" t="s">
        <v>7</v>
      </c>
      <c r="D14" s="245" t="s">
        <v>205</v>
      </c>
      <c r="E14" s="29"/>
      <c r="F14" s="246">
        <f t="shared" si="3"/>
        <v>155615.94213867188</v>
      </c>
      <c r="G14" s="19">
        <f t="shared" si="4"/>
        <v>80183.09802246094</v>
      </c>
      <c r="H14" s="262">
        <f t="shared" si="2"/>
        <v>75432.84411621094</v>
      </c>
      <c r="I14" s="18">
        <v>53016.38671875</v>
      </c>
      <c r="J14" s="31">
        <v>21103.73046875</v>
      </c>
      <c r="K14" s="31">
        <v>2543.795166015625</v>
      </c>
      <c r="L14" s="31">
        <v>0</v>
      </c>
      <c r="M14" s="31">
        <v>0</v>
      </c>
      <c r="N14" s="31">
        <v>2292.33154296875</v>
      </c>
      <c r="O14" s="31">
        <v>1226.8541259765625</v>
      </c>
      <c r="P14" s="85">
        <v>0</v>
      </c>
      <c r="Q14" s="32">
        <v>53509.70703125</v>
      </c>
      <c r="R14" s="31">
        <v>17798.611328125</v>
      </c>
      <c r="S14" s="31">
        <v>0</v>
      </c>
      <c r="T14" s="31">
        <v>0</v>
      </c>
      <c r="U14" s="31">
        <v>0</v>
      </c>
      <c r="V14" s="31">
        <v>2660.866455078125</v>
      </c>
      <c r="W14" s="31">
        <v>1463.6593017578125</v>
      </c>
      <c r="X14" s="85">
        <v>0</v>
      </c>
    </row>
    <row r="15" spans="1:24" s="11" customFormat="1" ht="15">
      <c r="A15" s="250" t="s">
        <v>86</v>
      </c>
      <c r="B15" s="14"/>
      <c r="C15" s="37" t="s">
        <v>8</v>
      </c>
      <c r="D15" s="245" t="s">
        <v>54</v>
      </c>
      <c r="E15" s="29"/>
      <c r="F15" s="246">
        <f t="shared" si="3"/>
        <v>115286.62915039062</v>
      </c>
      <c r="G15" s="17">
        <f t="shared" si="4"/>
        <v>55956.611572265625</v>
      </c>
      <c r="H15" s="263">
        <f t="shared" si="2"/>
        <v>59330.017578125</v>
      </c>
      <c r="I15" s="18">
        <v>29905.189453125</v>
      </c>
      <c r="J15" s="31">
        <v>6351.75927734375</v>
      </c>
      <c r="K15" s="31">
        <v>4743.3359375</v>
      </c>
      <c r="L15" s="31">
        <v>4845.11376953125</v>
      </c>
      <c r="M15" s="31">
        <v>7621.35546875</v>
      </c>
      <c r="N15" s="31">
        <v>2489.857666015625</v>
      </c>
      <c r="O15" s="31">
        <v>0</v>
      </c>
      <c r="P15" s="85">
        <v>0</v>
      </c>
      <c r="Q15" s="32">
        <v>24501.865234375</v>
      </c>
      <c r="R15" s="31">
        <v>10921.2841796875</v>
      </c>
      <c r="S15" s="31">
        <v>20014.412109375</v>
      </c>
      <c r="T15" s="31">
        <v>0</v>
      </c>
      <c r="U15" s="31">
        <v>0</v>
      </c>
      <c r="V15" s="31">
        <v>0</v>
      </c>
      <c r="W15" s="31">
        <v>3361.8271484375</v>
      </c>
      <c r="X15" s="85">
        <v>530.62890625</v>
      </c>
    </row>
    <row r="16" spans="1:24" s="11" customFormat="1" ht="15">
      <c r="A16" s="250" t="s">
        <v>87</v>
      </c>
      <c r="B16" s="14"/>
      <c r="C16" s="39" t="s">
        <v>9</v>
      </c>
      <c r="D16" s="245" t="s">
        <v>44</v>
      </c>
      <c r="E16" s="29"/>
      <c r="F16" s="246">
        <f t="shared" si="3"/>
        <v>418490.76556396484</v>
      </c>
      <c r="G16" s="17">
        <f t="shared" si="4"/>
        <v>197599.25384521484</v>
      </c>
      <c r="H16" s="263">
        <f t="shared" si="2"/>
        <v>220891.51171875</v>
      </c>
      <c r="I16" s="18">
        <v>24315.923828125</v>
      </c>
      <c r="J16" s="31">
        <v>25281.373046875</v>
      </c>
      <c r="K16" s="31">
        <v>68459.8359375</v>
      </c>
      <c r="L16" s="31">
        <v>47536.953125</v>
      </c>
      <c r="M16" s="31">
        <v>12421.587890625</v>
      </c>
      <c r="N16" s="31">
        <v>16536.5546875</v>
      </c>
      <c r="O16" s="31">
        <v>2726.26953125</v>
      </c>
      <c r="P16" s="85">
        <v>320.75579833984375</v>
      </c>
      <c r="Q16" s="32">
        <v>37455.09765625</v>
      </c>
      <c r="R16" s="31">
        <v>44894.09765625</v>
      </c>
      <c r="S16" s="31">
        <v>61531.6171875</v>
      </c>
      <c r="T16" s="31">
        <v>41252.70703125</v>
      </c>
      <c r="U16" s="31">
        <v>23039.576171875</v>
      </c>
      <c r="V16" s="31">
        <v>12718.416015625</v>
      </c>
      <c r="W16" s="31">
        <v>0</v>
      </c>
      <c r="X16" s="85">
        <v>0</v>
      </c>
    </row>
    <row r="17" spans="1:24" s="11" customFormat="1" ht="15">
      <c r="A17" s="250" t="s">
        <v>88</v>
      </c>
      <c r="B17" s="14"/>
      <c r="C17" s="39" t="s">
        <v>10</v>
      </c>
      <c r="D17" s="245" t="s">
        <v>14</v>
      </c>
      <c r="E17" s="29"/>
      <c r="F17" s="246">
        <f t="shared" si="3"/>
        <v>567547.9609375</v>
      </c>
      <c r="G17" s="17">
        <f t="shared" si="4"/>
        <v>284559.95458984375</v>
      </c>
      <c r="H17" s="263">
        <f t="shared" si="2"/>
        <v>282988.00634765625</v>
      </c>
      <c r="I17" s="18">
        <v>39342.05859375</v>
      </c>
      <c r="J17" s="31">
        <v>49566.4296875</v>
      </c>
      <c r="K17" s="31">
        <v>45850.75</v>
      </c>
      <c r="L17" s="31">
        <v>66568.1640625</v>
      </c>
      <c r="M17" s="31">
        <v>23963.24609375</v>
      </c>
      <c r="N17" s="31">
        <v>38233.09375</v>
      </c>
      <c r="O17" s="31">
        <v>18316.544921875</v>
      </c>
      <c r="P17" s="85">
        <v>2719.66748046875</v>
      </c>
      <c r="Q17" s="32">
        <v>38129.7890625</v>
      </c>
      <c r="R17" s="31">
        <v>50385.453125</v>
      </c>
      <c r="S17" s="31">
        <v>46569</v>
      </c>
      <c r="T17" s="31">
        <v>41034.23046875</v>
      </c>
      <c r="U17" s="31">
        <v>42580.671875</v>
      </c>
      <c r="V17" s="31">
        <v>41606.25390625</v>
      </c>
      <c r="W17" s="31">
        <v>18936.138671875</v>
      </c>
      <c r="X17" s="85">
        <v>3746.46923828125</v>
      </c>
    </row>
    <row r="18" spans="1:24" s="11" customFormat="1" ht="15">
      <c r="A18" s="250" t="s">
        <v>89</v>
      </c>
      <c r="B18" s="14"/>
      <c r="C18" s="37" t="s">
        <v>11</v>
      </c>
      <c r="D18" s="245" t="s">
        <v>55</v>
      </c>
      <c r="E18" s="29"/>
      <c r="F18" s="246">
        <f>SUM(G18:H18)</f>
        <v>2732041.9040527344</v>
      </c>
      <c r="G18" s="17">
        <f>SUM(I18:P18)</f>
        <v>1458878.4013671875</v>
      </c>
      <c r="H18" s="263">
        <f t="shared" si="2"/>
        <v>1273163.5026855469</v>
      </c>
      <c r="I18" s="18">
        <v>1186014.125</v>
      </c>
      <c r="J18" s="31">
        <v>179547.3125</v>
      </c>
      <c r="K18" s="31">
        <v>21605.9375</v>
      </c>
      <c r="L18" s="31">
        <v>10403.5302734375</v>
      </c>
      <c r="M18" s="31">
        <v>13437.2978515625</v>
      </c>
      <c r="N18" s="31">
        <v>25952.763671875</v>
      </c>
      <c r="O18" s="31">
        <v>14446.1396484375</v>
      </c>
      <c r="P18" s="85">
        <v>7471.294921875</v>
      </c>
      <c r="Q18" s="32">
        <v>1008212.3125</v>
      </c>
      <c r="R18" s="31">
        <v>111488.640625</v>
      </c>
      <c r="S18" s="31">
        <v>62635.625</v>
      </c>
      <c r="T18" s="31">
        <v>38136.85546875</v>
      </c>
      <c r="U18" s="31">
        <v>14666.021484375</v>
      </c>
      <c r="V18" s="31">
        <v>19609.89453125</v>
      </c>
      <c r="W18" s="31">
        <v>15067.7080078125</v>
      </c>
      <c r="X18" s="85">
        <v>3346.445068359375</v>
      </c>
    </row>
    <row r="19" spans="1:24" s="11" customFormat="1" ht="15">
      <c r="A19" s="250" t="s">
        <v>90</v>
      </c>
      <c r="B19" s="14"/>
      <c r="C19" s="38" t="s">
        <v>12</v>
      </c>
      <c r="D19" s="86" t="s">
        <v>206</v>
      </c>
      <c r="E19" s="29"/>
      <c r="F19" s="246">
        <f t="shared" si="3"/>
        <v>603503.9617919922</v>
      </c>
      <c r="G19" s="17">
        <f t="shared" si="4"/>
        <v>291570.4014892578</v>
      </c>
      <c r="H19" s="263">
        <f t="shared" si="2"/>
        <v>311933.5603027344</v>
      </c>
      <c r="I19" s="18">
        <v>183514.421875</v>
      </c>
      <c r="J19" s="31">
        <v>26350.751953125</v>
      </c>
      <c r="K19" s="31">
        <v>25266.921875</v>
      </c>
      <c r="L19" s="31">
        <v>16290.580078125</v>
      </c>
      <c r="M19" s="31">
        <v>12363.349609375</v>
      </c>
      <c r="N19" s="31">
        <v>14658.23828125</v>
      </c>
      <c r="O19" s="31">
        <v>11982.4921875</v>
      </c>
      <c r="P19" s="85">
        <v>1143.6456298828125</v>
      </c>
      <c r="Q19" s="32">
        <v>217884.15625</v>
      </c>
      <c r="R19" s="31">
        <v>33919.52734375</v>
      </c>
      <c r="S19" s="31">
        <v>10949.787109375</v>
      </c>
      <c r="T19" s="31">
        <v>15018.5634765625</v>
      </c>
      <c r="U19" s="31">
        <v>20184.4375</v>
      </c>
      <c r="V19" s="31">
        <v>3746.78173828125</v>
      </c>
      <c r="W19" s="31">
        <v>8474.3818359375</v>
      </c>
      <c r="X19" s="85">
        <v>1755.925048828125</v>
      </c>
    </row>
    <row r="20" spans="1:24" s="11" customFormat="1" ht="15">
      <c r="A20" s="250" t="s">
        <v>91</v>
      </c>
      <c r="B20" s="14"/>
      <c r="C20" s="38" t="s">
        <v>13</v>
      </c>
      <c r="D20" s="86" t="s">
        <v>208</v>
      </c>
      <c r="E20" s="29"/>
      <c r="F20" s="246">
        <f t="shared" si="3"/>
        <v>238019.9921875</v>
      </c>
      <c r="G20" s="17">
        <f t="shared" si="4"/>
        <v>0</v>
      </c>
      <c r="H20" s="263">
        <f t="shared" si="2"/>
        <v>238019.9921875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124162.5625</v>
      </c>
      <c r="T20" s="31">
        <v>113857.4296875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0" t="s">
        <v>92</v>
      </c>
      <c r="B21" s="14"/>
      <c r="C21" s="38" t="s">
        <v>15</v>
      </c>
      <c r="D21" s="86" t="s">
        <v>209</v>
      </c>
      <c r="E21" s="29"/>
      <c r="F21" s="246">
        <f t="shared" si="3"/>
        <v>4994915.75</v>
      </c>
      <c r="G21" s="17">
        <f t="shared" si="4"/>
        <v>2591985</v>
      </c>
      <c r="H21" s="263">
        <f t="shared" si="2"/>
        <v>2402930.75</v>
      </c>
      <c r="I21" s="18">
        <v>2591985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2402930.75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0" t="s">
        <v>93</v>
      </c>
      <c r="B22" s="14"/>
      <c r="C22" s="37" t="s">
        <v>16</v>
      </c>
      <c r="D22" s="245" t="s">
        <v>210</v>
      </c>
      <c r="E22" s="29"/>
      <c r="F22" s="246">
        <f t="shared" si="3"/>
        <v>2383680.5546875</v>
      </c>
      <c r="G22" s="17">
        <f t="shared" si="4"/>
        <v>1343942.291015625</v>
      </c>
      <c r="H22" s="263">
        <f t="shared" si="2"/>
        <v>1039738.263671875</v>
      </c>
      <c r="I22" s="18">
        <v>181339.6875</v>
      </c>
      <c r="J22" s="31">
        <v>1073589.625</v>
      </c>
      <c r="K22" s="31">
        <v>0</v>
      </c>
      <c r="L22" s="31">
        <v>0</v>
      </c>
      <c r="M22" s="31">
        <v>0</v>
      </c>
      <c r="N22" s="31">
        <v>43077.6796875</v>
      </c>
      <c r="O22" s="31">
        <v>36187.7421875</v>
      </c>
      <c r="P22" s="85">
        <v>9747.556640625</v>
      </c>
      <c r="Q22" s="32">
        <v>219285.25</v>
      </c>
      <c r="R22" s="31">
        <v>341093.71875</v>
      </c>
      <c r="S22" s="31">
        <v>70516.59375</v>
      </c>
      <c r="T22" s="31">
        <v>196611.3125</v>
      </c>
      <c r="U22" s="31">
        <v>73866.7265625</v>
      </c>
      <c r="V22" s="31">
        <v>57889.98046875</v>
      </c>
      <c r="W22" s="31">
        <v>66308.6328125</v>
      </c>
      <c r="X22" s="85">
        <v>14166.048828125</v>
      </c>
    </row>
    <row r="23" spans="1:24" s="11" customFormat="1" ht="15">
      <c r="A23" s="250" t="s">
        <v>94</v>
      </c>
      <c r="B23" s="14"/>
      <c r="C23" s="37" t="s">
        <v>20</v>
      </c>
      <c r="D23" s="245" t="s">
        <v>56</v>
      </c>
      <c r="E23" s="29"/>
      <c r="F23" s="246">
        <f t="shared" si="3"/>
        <v>745017.001953125</v>
      </c>
      <c r="G23" s="17">
        <f>SUM(I23:P23)</f>
        <v>381756.1025390625</v>
      </c>
      <c r="H23" s="263">
        <f t="shared" si="2"/>
        <v>363260.8994140625</v>
      </c>
      <c r="I23" s="18">
        <v>113583.8125</v>
      </c>
      <c r="J23" s="31">
        <v>36643.02734375</v>
      </c>
      <c r="K23" s="31">
        <v>49658.9921875</v>
      </c>
      <c r="L23" s="31">
        <v>74091.703125</v>
      </c>
      <c r="M23" s="31">
        <v>18144.453125</v>
      </c>
      <c r="N23" s="31">
        <v>56923.68359375</v>
      </c>
      <c r="O23" s="31">
        <v>23421.626953125</v>
      </c>
      <c r="P23" s="85">
        <v>9288.8037109375</v>
      </c>
      <c r="Q23" s="32">
        <v>83275.3125</v>
      </c>
      <c r="R23" s="31">
        <v>49213.76953125</v>
      </c>
      <c r="S23" s="31">
        <v>43278.4140625</v>
      </c>
      <c r="T23" s="31">
        <v>52499.4140625</v>
      </c>
      <c r="U23" s="31">
        <v>22765.876953125</v>
      </c>
      <c r="V23" s="31">
        <v>41187.609375</v>
      </c>
      <c r="W23" s="31">
        <v>56279.69921875</v>
      </c>
      <c r="X23" s="85">
        <v>14760.8037109375</v>
      </c>
    </row>
    <row r="24" spans="1:24" s="16" customFormat="1" ht="15" customHeight="1">
      <c r="A24" s="249"/>
      <c r="B24" s="63" t="s">
        <v>211</v>
      </c>
      <c r="C24" s="63"/>
      <c r="D24" s="63"/>
      <c r="E24" s="64"/>
      <c r="F24" s="53">
        <f>SUM(G24:H24)</f>
        <v>12687430.169799805</v>
      </c>
      <c r="G24" s="54">
        <f>SUM(I24:P24)</f>
        <v>6347498.144287109</v>
      </c>
      <c r="H24" s="261">
        <f>SUM(Q24:X24)</f>
        <v>6339932.025512695</v>
      </c>
      <c r="I24" s="55">
        <f>SUM(I25:I53)</f>
        <v>219565.9755859375</v>
      </c>
      <c r="J24" s="56">
        <f aca="true" t="shared" si="5" ref="J24:X24">SUM(J25:J53)</f>
        <v>296533.099609375</v>
      </c>
      <c r="K24" s="56">
        <f t="shared" si="5"/>
        <v>554997.421875</v>
      </c>
      <c r="L24" s="56">
        <f t="shared" si="5"/>
        <v>1722966.5854492188</v>
      </c>
      <c r="M24" s="56">
        <f t="shared" si="5"/>
        <v>984495.2524414062</v>
      </c>
      <c r="N24" s="56">
        <f t="shared" si="5"/>
        <v>1687110.9345703125</v>
      </c>
      <c r="O24" s="56">
        <f t="shared" si="5"/>
        <v>754597.2797851562</v>
      </c>
      <c r="P24" s="271">
        <f t="shared" si="5"/>
        <v>127231.59497070312</v>
      </c>
      <c r="Q24" s="55">
        <f t="shared" si="5"/>
        <v>220710.77001953125</v>
      </c>
      <c r="R24" s="56">
        <f t="shared" si="5"/>
        <v>978981.4125976562</v>
      </c>
      <c r="S24" s="56">
        <f>SUM(S25:S53)</f>
        <v>612595.5048828125</v>
      </c>
      <c r="T24" s="56">
        <f t="shared" si="5"/>
        <v>1120543.2497558594</v>
      </c>
      <c r="U24" s="56">
        <f t="shared" si="5"/>
        <v>963644.2819824219</v>
      </c>
      <c r="V24" s="56">
        <f t="shared" si="5"/>
        <v>1656808.2497558594</v>
      </c>
      <c r="W24" s="56">
        <f t="shared" si="5"/>
        <v>657306.2940063477</v>
      </c>
      <c r="X24" s="271">
        <f t="shared" si="5"/>
        <v>129342.26251220703</v>
      </c>
    </row>
    <row r="25" spans="1:24" s="77" customFormat="1" ht="15">
      <c r="A25" s="251"/>
      <c r="B25" s="253"/>
      <c r="C25" s="253"/>
      <c r="D25" s="101" t="s">
        <v>189</v>
      </c>
      <c r="E25" s="254"/>
      <c r="F25" s="78"/>
      <c r="G25" s="78"/>
      <c r="H25" s="264"/>
      <c r="I25" s="272"/>
      <c r="J25" s="253"/>
      <c r="K25" s="253"/>
      <c r="L25" s="253"/>
      <c r="M25" s="253"/>
      <c r="N25" s="253"/>
      <c r="O25" s="253"/>
      <c r="P25" s="254"/>
      <c r="Q25" s="102"/>
      <c r="R25" s="103"/>
      <c r="S25" s="103"/>
      <c r="T25" s="103"/>
      <c r="U25" s="103"/>
      <c r="V25" s="103"/>
      <c r="W25" s="103"/>
      <c r="X25" s="274"/>
    </row>
    <row r="26" spans="1:24" s="11" customFormat="1" ht="15">
      <c r="A26" s="250" t="s">
        <v>95</v>
      </c>
      <c r="B26" s="14"/>
      <c r="C26" s="38" t="s">
        <v>21</v>
      </c>
      <c r="D26" s="38"/>
      <c r="E26" s="29" t="s">
        <v>190</v>
      </c>
      <c r="F26" s="17">
        <f>SUM(G26:H26)</f>
        <v>42751.64074707031</v>
      </c>
      <c r="G26" s="17">
        <f>SUM(I26:P26)</f>
        <v>26750.051513671875</v>
      </c>
      <c r="H26" s="263">
        <f t="shared" si="2"/>
        <v>16001.589233398438</v>
      </c>
      <c r="I26" s="32">
        <v>0</v>
      </c>
      <c r="J26" s="31">
        <v>0</v>
      </c>
      <c r="K26" s="31">
        <v>0</v>
      </c>
      <c r="L26" s="31">
        <v>7130.50439453125</v>
      </c>
      <c r="M26" s="31">
        <v>8077.6484375</v>
      </c>
      <c r="N26" s="31">
        <v>8569.6416015625</v>
      </c>
      <c r="O26" s="31">
        <v>2972.257080078125</v>
      </c>
      <c r="P26" s="85">
        <v>0</v>
      </c>
      <c r="Q26" s="32">
        <v>0</v>
      </c>
      <c r="R26" s="31">
        <v>0</v>
      </c>
      <c r="S26" s="31">
        <v>0</v>
      </c>
      <c r="T26" s="31">
        <v>3253.7900390625</v>
      </c>
      <c r="U26" s="31">
        <v>2850.57470703125</v>
      </c>
      <c r="V26" s="31">
        <v>8469.6904296875</v>
      </c>
      <c r="W26" s="31">
        <v>1427.5340576171875</v>
      </c>
      <c r="X26" s="85">
        <v>0</v>
      </c>
    </row>
    <row r="27" spans="1:24" s="11" customFormat="1" ht="15">
      <c r="A27" s="250" t="s">
        <v>96</v>
      </c>
      <c r="B27" s="14"/>
      <c r="C27" s="38" t="s">
        <v>22</v>
      </c>
      <c r="D27" s="38"/>
      <c r="E27" s="29" t="s">
        <v>192</v>
      </c>
      <c r="F27" s="17">
        <f t="shared" si="3"/>
        <v>6854.010986328125</v>
      </c>
      <c r="G27" s="17">
        <f aca="true" t="shared" si="6" ref="G27:G43">SUM(I27:P27)</f>
        <v>4130.25634765625</v>
      </c>
      <c r="H27" s="263">
        <f t="shared" si="2"/>
        <v>2723.754638671875</v>
      </c>
      <c r="I27" s="32">
        <v>0</v>
      </c>
      <c r="J27" s="31">
        <v>0</v>
      </c>
      <c r="K27" s="31">
        <v>0</v>
      </c>
      <c r="L27" s="31">
        <v>0</v>
      </c>
      <c r="M27" s="31">
        <v>4130.25634765625</v>
      </c>
      <c r="N27" s="31">
        <v>0</v>
      </c>
      <c r="O27" s="31">
        <v>0</v>
      </c>
      <c r="P27" s="85">
        <v>0</v>
      </c>
      <c r="Q27" s="32">
        <v>0</v>
      </c>
      <c r="R27" s="31">
        <v>0</v>
      </c>
      <c r="S27" s="31">
        <v>0</v>
      </c>
      <c r="T27" s="31">
        <v>0</v>
      </c>
      <c r="U27" s="31">
        <v>0</v>
      </c>
      <c r="V27" s="31">
        <v>2723.754638671875</v>
      </c>
      <c r="W27" s="31">
        <v>0</v>
      </c>
      <c r="X27" s="85">
        <v>0</v>
      </c>
    </row>
    <row r="28" spans="1:24" s="11" customFormat="1" ht="15">
      <c r="A28" s="250" t="s">
        <v>97</v>
      </c>
      <c r="B28" s="14"/>
      <c r="C28" s="37" t="s">
        <v>23</v>
      </c>
      <c r="D28" s="37"/>
      <c r="E28" s="29" t="s">
        <v>17</v>
      </c>
      <c r="F28" s="17">
        <f t="shared" si="3"/>
        <v>23387.2412109375</v>
      </c>
      <c r="G28" s="17">
        <f t="shared" si="6"/>
        <v>20743.951904296875</v>
      </c>
      <c r="H28" s="263">
        <f t="shared" si="2"/>
        <v>2643.289306640625</v>
      </c>
      <c r="I28" s="32">
        <v>0</v>
      </c>
      <c r="J28" s="31">
        <v>4838.06982421875</v>
      </c>
      <c r="K28" s="31">
        <v>0</v>
      </c>
      <c r="L28" s="31">
        <v>6515.47265625</v>
      </c>
      <c r="M28" s="31">
        <v>0</v>
      </c>
      <c r="N28" s="31">
        <v>7919.041015625</v>
      </c>
      <c r="O28" s="31">
        <v>1471.368408203125</v>
      </c>
      <c r="P28" s="85">
        <v>0</v>
      </c>
      <c r="Q28" s="32">
        <v>0</v>
      </c>
      <c r="R28" s="31">
        <v>0</v>
      </c>
      <c r="S28" s="31">
        <v>0</v>
      </c>
      <c r="T28" s="31">
        <v>0</v>
      </c>
      <c r="U28" s="31">
        <v>2643.289306640625</v>
      </c>
      <c r="V28" s="31">
        <v>0</v>
      </c>
      <c r="W28" s="31">
        <v>0</v>
      </c>
      <c r="X28" s="85">
        <v>0</v>
      </c>
    </row>
    <row r="29" spans="1:24" s="11" customFormat="1" ht="15">
      <c r="A29" s="250" t="s">
        <v>98</v>
      </c>
      <c r="B29" s="14"/>
      <c r="C29" s="37" t="s">
        <v>45</v>
      </c>
      <c r="D29" s="37"/>
      <c r="E29" s="29" t="s">
        <v>18</v>
      </c>
      <c r="F29" s="17">
        <f t="shared" si="3"/>
        <v>31475.164001464844</v>
      </c>
      <c r="G29" s="17">
        <f t="shared" si="6"/>
        <v>22631.083740234375</v>
      </c>
      <c r="H29" s="263">
        <f t="shared" si="2"/>
        <v>8844.080261230469</v>
      </c>
      <c r="I29" s="32">
        <v>0</v>
      </c>
      <c r="J29" s="31">
        <v>0</v>
      </c>
      <c r="K29" s="31">
        <v>2292.697265625</v>
      </c>
      <c r="L29" s="31">
        <v>5664.84423828125</v>
      </c>
      <c r="M29" s="31">
        <v>7175.77734375</v>
      </c>
      <c r="N29" s="31">
        <v>4858.62451171875</v>
      </c>
      <c r="O29" s="31">
        <v>2639.140380859375</v>
      </c>
      <c r="P29" s="85">
        <v>0</v>
      </c>
      <c r="Q29" s="32">
        <v>0</v>
      </c>
      <c r="R29" s="31">
        <v>0</v>
      </c>
      <c r="S29" s="31">
        <v>0</v>
      </c>
      <c r="T29" s="31">
        <v>5199.498046875</v>
      </c>
      <c r="U29" s="31">
        <v>2806.3623046875</v>
      </c>
      <c r="V29" s="31">
        <v>0</v>
      </c>
      <c r="W29" s="31">
        <v>838.2199096679688</v>
      </c>
      <c r="X29" s="85">
        <v>0</v>
      </c>
    </row>
    <row r="30" spans="1:24" s="11" customFormat="1" ht="15">
      <c r="A30" s="250" t="s">
        <v>99</v>
      </c>
      <c r="B30" s="14"/>
      <c r="C30" s="37" t="s">
        <v>46</v>
      </c>
      <c r="D30" s="37"/>
      <c r="E30" s="29" t="s">
        <v>58</v>
      </c>
      <c r="F30" s="17">
        <f t="shared" si="3"/>
        <v>38419.610107421875</v>
      </c>
      <c r="G30" s="17">
        <f t="shared" si="6"/>
        <v>12735.616943359375</v>
      </c>
      <c r="H30" s="263">
        <f t="shared" si="2"/>
        <v>25683.9931640625</v>
      </c>
      <c r="I30" s="32">
        <v>0</v>
      </c>
      <c r="J30" s="31">
        <v>0</v>
      </c>
      <c r="K30" s="31">
        <v>0</v>
      </c>
      <c r="L30" s="31">
        <v>2299.32958984375</v>
      </c>
      <c r="M30" s="31">
        <v>4082.74365234375</v>
      </c>
      <c r="N30" s="31">
        <v>2448.43603515625</v>
      </c>
      <c r="O30" s="31">
        <v>3905.107666015625</v>
      </c>
      <c r="P30" s="85">
        <v>0</v>
      </c>
      <c r="Q30" s="32">
        <v>0</v>
      </c>
      <c r="R30" s="31">
        <v>0</v>
      </c>
      <c r="S30" s="31">
        <v>3251.3427734375</v>
      </c>
      <c r="T30" s="31">
        <v>6206.54345703125</v>
      </c>
      <c r="U30" s="31">
        <v>2819.221435546875</v>
      </c>
      <c r="V30" s="31">
        <v>11207.0107421875</v>
      </c>
      <c r="W30" s="31">
        <v>2199.874755859375</v>
      </c>
      <c r="X30" s="85">
        <v>0</v>
      </c>
    </row>
    <row r="31" spans="1:24" s="11" customFormat="1" ht="15">
      <c r="A31" s="250" t="s">
        <v>100</v>
      </c>
      <c r="B31" s="14"/>
      <c r="C31" s="39" t="s">
        <v>47</v>
      </c>
      <c r="D31" s="39"/>
      <c r="E31" s="29" t="s">
        <v>19</v>
      </c>
      <c r="F31" s="17">
        <f t="shared" si="3"/>
        <v>13394.192626953125</v>
      </c>
      <c r="G31" s="17">
        <f t="shared" si="6"/>
        <v>0</v>
      </c>
      <c r="H31" s="263">
        <f t="shared" si="2"/>
        <v>13394.192626953125</v>
      </c>
      <c r="I31" s="32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0</v>
      </c>
      <c r="T31" s="31">
        <v>3375.080322265625</v>
      </c>
      <c r="U31" s="31">
        <v>5609.8544921875</v>
      </c>
      <c r="V31" s="31">
        <v>4409.2578125</v>
      </c>
      <c r="W31" s="31">
        <v>0</v>
      </c>
      <c r="X31" s="85">
        <v>0</v>
      </c>
    </row>
    <row r="32" spans="1:24" s="11" customFormat="1" ht="15">
      <c r="A32" s="250" t="s">
        <v>101</v>
      </c>
      <c r="B32" s="14"/>
      <c r="C32" s="39" t="s">
        <v>48</v>
      </c>
      <c r="D32" s="39"/>
      <c r="E32" s="29" t="s">
        <v>194</v>
      </c>
      <c r="F32" s="17">
        <f t="shared" si="3"/>
        <v>121484.07043457031</v>
      </c>
      <c r="G32" s="17">
        <f t="shared" si="6"/>
        <v>0</v>
      </c>
      <c r="H32" s="263">
        <f t="shared" si="2"/>
        <v>121484.07043457031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12187.451171875</v>
      </c>
      <c r="T32" s="31">
        <v>28696.384765625</v>
      </c>
      <c r="U32" s="31">
        <v>38500.625</v>
      </c>
      <c r="V32" s="31">
        <v>40618.35546875</v>
      </c>
      <c r="W32" s="31">
        <v>1481.2540283203125</v>
      </c>
      <c r="X32" s="85">
        <v>0</v>
      </c>
    </row>
    <row r="33" spans="1:24" s="11" customFormat="1" ht="15">
      <c r="A33" s="250" t="s">
        <v>102</v>
      </c>
      <c r="B33" s="14"/>
      <c r="C33" s="37" t="s">
        <v>49</v>
      </c>
      <c r="D33" s="37"/>
      <c r="E33" s="29" t="s">
        <v>212</v>
      </c>
      <c r="F33" s="17">
        <f t="shared" si="3"/>
        <v>31635.7734375</v>
      </c>
      <c r="G33" s="17">
        <f t="shared" si="6"/>
        <v>21988.298828125</v>
      </c>
      <c r="H33" s="263">
        <f>SUM(Q33:X33)</f>
        <v>9647.474609375</v>
      </c>
      <c r="I33" s="32">
        <v>0</v>
      </c>
      <c r="J33" s="31">
        <v>0</v>
      </c>
      <c r="K33" s="31">
        <v>3665.99755859375</v>
      </c>
      <c r="L33" s="31">
        <v>5974.20849609375</v>
      </c>
      <c r="M33" s="31">
        <v>2807.244140625</v>
      </c>
      <c r="N33" s="31">
        <v>8278.9775390625</v>
      </c>
      <c r="O33" s="31">
        <v>1261.87109375</v>
      </c>
      <c r="P33" s="85">
        <v>0</v>
      </c>
      <c r="Q33" s="32">
        <v>0</v>
      </c>
      <c r="R33" s="31">
        <v>0</v>
      </c>
      <c r="S33" s="31">
        <v>0</v>
      </c>
      <c r="T33" s="31">
        <v>5417.7236328125</v>
      </c>
      <c r="U33" s="31">
        <v>2726.159423828125</v>
      </c>
      <c r="V33" s="31">
        <v>0</v>
      </c>
      <c r="W33" s="31">
        <v>1503.591552734375</v>
      </c>
      <c r="X33" s="85">
        <v>0</v>
      </c>
    </row>
    <row r="34" spans="1:24" s="11" customFormat="1" ht="15">
      <c r="A34" s="250" t="s">
        <v>103</v>
      </c>
      <c r="B34" s="14"/>
      <c r="C34" s="38" t="s">
        <v>50</v>
      </c>
      <c r="D34" s="86" t="s">
        <v>59</v>
      </c>
      <c r="E34" s="255"/>
      <c r="F34" s="17">
        <f t="shared" si="3"/>
        <v>87419.07763671875</v>
      </c>
      <c r="G34" s="17">
        <f t="shared" si="6"/>
        <v>42987.20654296875</v>
      </c>
      <c r="H34" s="263">
        <f t="shared" si="2"/>
        <v>44431.87109375</v>
      </c>
      <c r="I34" s="32">
        <v>0</v>
      </c>
      <c r="J34" s="31">
        <v>0</v>
      </c>
      <c r="K34" s="31">
        <v>7314.39501953125</v>
      </c>
      <c r="L34" s="31">
        <v>10360.62890625</v>
      </c>
      <c r="M34" s="31">
        <v>6738.92822265625</v>
      </c>
      <c r="N34" s="31">
        <v>14654.8701171875</v>
      </c>
      <c r="O34" s="31">
        <v>3601.53125</v>
      </c>
      <c r="P34" s="85">
        <v>316.85302734375</v>
      </c>
      <c r="Q34" s="32">
        <v>0</v>
      </c>
      <c r="R34" s="31">
        <v>0</v>
      </c>
      <c r="S34" s="31">
        <v>0</v>
      </c>
      <c r="T34" s="31">
        <v>22788.544921875</v>
      </c>
      <c r="U34" s="31">
        <v>5790.9384765625</v>
      </c>
      <c r="V34" s="31">
        <v>10320.5068359375</v>
      </c>
      <c r="W34" s="31">
        <v>5531.880859375</v>
      </c>
      <c r="X34" s="85">
        <v>0</v>
      </c>
    </row>
    <row r="35" spans="1:24" s="11" customFormat="1" ht="15">
      <c r="A35" s="250" t="s">
        <v>104</v>
      </c>
      <c r="B35" s="14"/>
      <c r="C35" s="38" t="s">
        <v>51</v>
      </c>
      <c r="D35" s="86" t="s">
        <v>213</v>
      </c>
      <c r="E35" s="255"/>
      <c r="F35" s="17">
        <f t="shared" si="3"/>
        <v>696331.8740234375</v>
      </c>
      <c r="G35" s="17">
        <f t="shared" si="6"/>
        <v>424946.9111328125</v>
      </c>
      <c r="H35" s="263">
        <f t="shared" si="2"/>
        <v>271384.962890625</v>
      </c>
      <c r="I35" s="32">
        <v>0</v>
      </c>
      <c r="J35" s="31">
        <v>0</v>
      </c>
      <c r="K35" s="31">
        <v>39203.26171875</v>
      </c>
      <c r="L35" s="31">
        <v>86226.859375</v>
      </c>
      <c r="M35" s="31">
        <v>64815.8125</v>
      </c>
      <c r="N35" s="31">
        <v>144852.375</v>
      </c>
      <c r="O35" s="31">
        <v>79813.65625</v>
      </c>
      <c r="P35" s="85">
        <v>10034.9462890625</v>
      </c>
      <c r="Q35" s="32">
        <v>0</v>
      </c>
      <c r="R35" s="31">
        <v>0</v>
      </c>
      <c r="S35" s="31">
        <v>39347.375</v>
      </c>
      <c r="T35" s="31">
        <v>43537.05078125</v>
      </c>
      <c r="U35" s="31">
        <v>56282.90625</v>
      </c>
      <c r="V35" s="31">
        <v>84516.390625</v>
      </c>
      <c r="W35" s="31">
        <v>39914.5</v>
      </c>
      <c r="X35" s="85">
        <v>7786.740234375</v>
      </c>
    </row>
    <row r="36" spans="1:24" s="77" customFormat="1" ht="15">
      <c r="A36" s="251"/>
      <c r="B36" s="253"/>
      <c r="C36" s="101"/>
      <c r="D36" s="101" t="s">
        <v>193</v>
      </c>
      <c r="E36" s="254"/>
      <c r="F36" s="78"/>
      <c r="G36" s="17"/>
      <c r="H36" s="264"/>
      <c r="I36" s="272"/>
      <c r="J36" s="253"/>
      <c r="K36" s="253"/>
      <c r="L36" s="253"/>
      <c r="M36" s="253"/>
      <c r="N36" s="253"/>
      <c r="O36" s="253"/>
      <c r="P36" s="254"/>
      <c r="Q36" s="102"/>
      <c r="R36" s="103"/>
      <c r="S36" s="103"/>
      <c r="T36" s="103"/>
      <c r="U36" s="103"/>
      <c r="V36" s="103"/>
      <c r="W36" s="103"/>
      <c r="X36" s="274"/>
    </row>
    <row r="37" spans="1:24" s="11" customFormat="1" ht="15">
      <c r="A37" s="250" t="s">
        <v>105</v>
      </c>
      <c r="B37" s="14"/>
      <c r="C37" s="38" t="s">
        <v>52</v>
      </c>
      <c r="D37" s="38"/>
      <c r="E37" s="29" t="s">
        <v>24</v>
      </c>
      <c r="F37" s="17">
        <f t="shared" si="3"/>
        <v>189805.67041015625</v>
      </c>
      <c r="G37" s="17">
        <f t="shared" si="6"/>
        <v>120162.90893554688</v>
      </c>
      <c r="H37" s="263">
        <f t="shared" si="2"/>
        <v>69642.76147460938</v>
      </c>
      <c r="I37" s="32">
        <v>26891.728515625</v>
      </c>
      <c r="J37" s="31">
        <v>59420.328125</v>
      </c>
      <c r="K37" s="31">
        <v>17154.146484375</v>
      </c>
      <c r="L37" s="31">
        <v>6112.88720703125</v>
      </c>
      <c r="M37" s="31">
        <v>5230.927734375</v>
      </c>
      <c r="N37" s="31">
        <v>0</v>
      </c>
      <c r="O37" s="31">
        <v>3796.16650390625</v>
      </c>
      <c r="P37" s="85">
        <v>1556.724365234375</v>
      </c>
      <c r="Q37" s="32">
        <v>15394.7265625</v>
      </c>
      <c r="R37" s="31">
        <v>19965.2890625</v>
      </c>
      <c r="S37" s="31">
        <v>9105.4072265625</v>
      </c>
      <c r="T37" s="31">
        <v>0</v>
      </c>
      <c r="U37" s="31">
        <v>14347.322265625</v>
      </c>
      <c r="V37" s="31">
        <v>9986.294921875</v>
      </c>
      <c r="W37" s="31">
        <v>0</v>
      </c>
      <c r="X37" s="85">
        <v>843.721435546875</v>
      </c>
    </row>
    <row r="38" spans="1:24" s="11" customFormat="1" ht="15">
      <c r="A38" s="250" t="s">
        <v>108</v>
      </c>
      <c r="B38" s="14"/>
      <c r="C38" s="37" t="s">
        <v>60</v>
      </c>
      <c r="D38" s="37"/>
      <c r="E38" s="29" t="s">
        <v>214</v>
      </c>
      <c r="F38" s="17">
        <f t="shared" si="3"/>
        <v>1083991.6870117188</v>
      </c>
      <c r="G38" s="17">
        <f t="shared" si="6"/>
        <v>605092.5932617188</v>
      </c>
      <c r="H38" s="263">
        <f t="shared" si="2"/>
        <v>478899.09375</v>
      </c>
      <c r="I38" s="32">
        <v>28793.119140625</v>
      </c>
      <c r="J38" s="31">
        <v>99651.53125</v>
      </c>
      <c r="K38" s="31">
        <v>122504.109375</v>
      </c>
      <c r="L38" s="31">
        <v>218336.328125</v>
      </c>
      <c r="M38" s="31">
        <v>85873.0625</v>
      </c>
      <c r="N38" s="31">
        <v>42901.01953125</v>
      </c>
      <c r="O38" s="31">
        <v>2729.9697265625</v>
      </c>
      <c r="P38" s="85">
        <v>4303.45361328125</v>
      </c>
      <c r="Q38" s="32">
        <v>15407.845703125</v>
      </c>
      <c r="R38" s="31">
        <v>69927.4140625</v>
      </c>
      <c r="S38" s="31">
        <v>107059.6953125</v>
      </c>
      <c r="T38" s="31">
        <v>122525.328125</v>
      </c>
      <c r="U38" s="31">
        <v>89143.421875</v>
      </c>
      <c r="V38" s="31">
        <v>65294.76953125</v>
      </c>
      <c r="W38" s="31">
        <v>9540.619140625</v>
      </c>
      <c r="X38" s="85">
        <v>0</v>
      </c>
    </row>
    <row r="39" spans="1:24" s="11" customFormat="1" ht="15">
      <c r="A39" s="250" t="s">
        <v>106</v>
      </c>
      <c r="B39" s="14"/>
      <c r="C39" s="37" t="s">
        <v>61</v>
      </c>
      <c r="D39" s="86" t="s">
        <v>191</v>
      </c>
      <c r="E39" s="256"/>
      <c r="F39" s="17">
        <f t="shared" si="3"/>
        <v>1036063.98828125</v>
      </c>
      <c r="G39" s="17">
        <f t="shared" si="6"/>
        <v>152460.37890625</v>
      </c>
      <c r="H39" s="263">
        <f t="shared" si="2"/>
        <v>883603.609375</v>
      </c>
      <c r="I39" s="32">
        <v>0</v>
      </c>
      <c r="J39" s="31">
        <v>0</v>
      </c>
      <c r="K39" s="31">
        <v>0</v>
      </c>
      <c r="L39" s="31">
        <v>0</v>
      </c>
      <c r="M39" s="31">
        <v>0</v>
      </c>
      <c r="N39" s="31">
        <v>98501.25</v>
      </c>
      <c r="O39" s="31">
        <v>53959.12890625</v>
      </c>
      <c r="P39" s="85">
        <v>0</v>
      </c>
      <c r="Q39" s="32">
        <v>0</v>
      </c>
      <c r="R39" s="31">
        <v>675375</v>
      </c>
      <c r="S39" s="31">
        <v>0</v>
      </c>
      <c r="T39" s="31">
        <v>0</v>
      </c>
      <c r="U39" s="31">
        <v>0</v>
      </c>
      <c r="V39" s="31">
        <v>208228.609375</v>
      </c>
      <c r="W39" s="31">
        <v>0</v>
      </c>
      <c r="X39" s="85">
        <v>0</v>
      </c>
    </row>
    <row r="40" spans="1:24" s="11" customFormat="1" ht="15">
      <c r="A40" s="250" t="s">
        <v>109</v>
      </c>
      <c r="B40" s="14"/>
      <c r="C40" s="38" t="s">
        <v>62</v>
      </c>
      <c r="D40" s="86" t="s">
        <v>215</v>
      </c>
      <c r="E40" s="256"/>
      <c r="F40" s="17">
        <f t="shared" si="3"/>
        <v>353329.14208984375</v>
      </c>
      <c r="G40" s="17">
        <f t="shared" si="6"/>
        <v>338579.80859375</v>
      </c>
      <c r="H40" s="263">
        <f t="shared" si="2"/>
        <v>14749.33349609375</v>
      </c>
      <c r="I40" s="32">
        <v>0</v>
      </c>
      <c r="J40" s="31">
        <v>0</v>
      </c>
      <c r="K40" s="31">
        <v>0</v>
      </c>
      <c r="L40" s="31">
        <v>309608.71875</v>
      </c>
      <c r="M40" s="31">
        <v>0</v>
      </c>
      <c r="N40" s="31">
        <v>20186.734375</v>
      </c>
      <c r="O40" s="31">
        <v>8784.35546875</v>
      </c>
      <c r="P40" s="85">
        <v>0</v>
      </c>
      <c r="Q40" s="32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13021.1865234375</v>
      </c>
      <c r="X40" s="85">
        <v>1728.14697265625</v>
      </c>
    </row>
    <row r="41" spans="1:24" s="77" customFormat="1" ht="15">
      <c r="A41" s="251"/>
      <c r="B41" s="253"/>
      <c r="C41" s="253"/>
      <c r="D41" s="109" t="s">
        <v>25</v>
      </c>
      <c r="E41" s="254"/>
      <c r="F41" s="78"/>
      <c r="G41" s="17"/>
      <c r="H41" s="264"/>
      <c r="I41" s="272"/>
      <c r="J41" s="253"/>
      <c r="K41" s="253"/>
      <c r="L41" s="253"/>
      <c r="M41" s="253"/>
      <c r="N41" s="253"/>
      <c r="O41" s="253"/>
      <c r="P41" s="254"/>
      <c r="Q41" s="102"/>
      <c r="R41" s="103"/>
      <c r="S41" s="103"/>
      <c r="T41" s="103"/>
      <c r="U41" s="103"/>
      <c r="V41" s="103"/>
      <c r="W41" s="103"/>
      <c r="X41" s="274"/>
    </row>
    <row r="42" spans="1:24" s="11" customFormat="1" ht="15">
      <c r="A42" s="250" t="s">
        <v>107</v>
      </c>
      <c r="B42" s="14"/>
      <c r="C42" s="38" t="s">
        <v>63</v>
      </c>
      <c r="D42" s="14"/>
      <c r="E42" s="29" t="s">
        <v>216</v>
      </c>
      <c r="F42" s="17">
        <f t="shared" si="3"/>
        <v>4154.82958984375</v>
      </c>
      <c r="G42" s="17">
        <f t="shared" si="6"/>
        <v>0</v>
      </c>
      <c r="H42" s="263">
        <f t="shared" si="2"/>
        <v>4154.82958984375</v>
      </c>
      <c r="I42" s="32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85">
        <v>0</v>
      </c>
      <c r="Q42" s="32">
        <v>0</v>
      </c>
      <c r="R42" s="31">
        <v>0</v>
      </c>
      <c r="S42" s="31">
        <v>4154.82958984375</v>
      </c>
      <c r="T42" s="31">
        <v>0</v>
      </c>
      <c r="U42" s="31">
        <v>0</v>
      </c>
      <c r="V42" s="31">
        <v>0</v>
      </c>
      <c r="W42" s="31">
        <v>0</v>
      </c>
      <c r="X42" s="85">
        <v>0</v>
      </c>
    </row>
    <row r="43" spans="1:24" s="11" customFormat="1" ht="15">
      <c r="A43" s="250" t="s">
        <v>110</v>
      </c>
      <c r="B43" s="14"/>
      <c r="C43" s="38" t="s">
        <v>64</v>
      </c>
      <c r="D43" s="14"/>
      <c r="E43" s="29" t="s">
        <v>217</v>
      </c>
      <c r="F43" s="17">
        <f t="shared" si="3"/>
        <v>864622.8452148438</v>
      </c>
      <c r="G43" s="17">
        <f t="shared" si="6"/>
        <v>465145.1484375</v>
      </c>
      <c r="H43" s="263">
        <f t="shared" si="2"/>
        <v>399477.69677734375</v>
      </c>
      <c r="I43" s="32">
        <v>0</v>
      </c>
      <c r="J43" s="31">
        <v>5397.728515625</v>
      </c>
      <c r="K43" s="31">
        <v>18068.361328125</v>
      </c>
      <c r="L43" s="31">
        <v>96907</v>
      </c>
      <c r="M43" s="31">
        <v>84734.1015625</v>
      </c>
      <c r="N43" s="31">
        <v>180180.40625</v>
      </c>
      <c r="O43" s="31">
        <v>60939.6015625</v>
      </c>
      <c r="P43" s="85">
        <v>18917.94921875</v>
      </c>
      <c r="Q43" s="32">
        <v>0</v>
      </c>
      <c r="R43" s="31">
        <v>6696.04931640625</v>
      </c>
      <c r="S43" s="31">
        <v>5112.3251953125</v>
      </c>
      <c r="T43" s="31">
        <v>82331.78125</v>
      </c>
      <c r="U43" s="31">
        <v>54546.1328125</v>
      </c>
      <c r="V43" s="31">
        <v>146561.828125</v>
      </c>
      <c r="W43" s="31">
        <v>84613.578125</v>
      </c>
      <c r="X43" s="85">
        <v>19616.001953125</v>
      </c>
    </row>
    <row r="44" spans="1:24" s="11" customFormat="1" ht="15">
      <c r="A44" s="250" t="s">
        <v>111</v>
      </c>
      <c r="B44" s="14"/>
      <c r="C44" s="38" t="s">
        <v>65</v>
      </c>
      <c r="D44" s="14"/>
      <c r="E44" s="29" t="s">
        <v>218</v>
      </c>
      <c r="F44" s="17">
        <f t="shared" si="3"/>
        <v>2873690.64453125</v>
      </c>
      <c r="G44" s="17">
        <f t="shared" si="4"/>
        <v>1691420.25</v>
      </c>
      <c r="H44" s="263">
        <f t="shared" si="2"/>
        <v>1182270.39453125</v>
      </c>
      <c r="I44" s="32">
        <v>0</v>
      </c>
      <c r="J44" s="31">
        <v>0</v>
      </c>
      <c r="K44" s="31">
        <v>47458.23046875</v>
      </c>
      <c r="L44" s="31">
        <v>381295.875</v>
      </c>
      <c r="M44" s="31">
        <v>354091.375</v>
      </c>
      <c r="N44" s="31">
        <v>573446.3125</v>
      </c>
      <c r="O44" s="31">
        <v>282613</v>
      </c>
      <c r="P44" s="85">
        <v>52515.45703125</v>
      </c>
      <c r="Q44" s="32">
        <v>0</v>
      </c>
      <c r="R44" s="31">
        <v>0</v>
      </c>
      <c r="S44" s="31">
        <v>70516.0390625</v>
      </c>
      <c r="T44" s="31">
        <v>215465.6875</v>
      </c>
      <c r="U44" s="31">
        <v>249914.765625</v>
      </c>
      <c r="V44" s="31">
        <v>396384.125</v>
      </c>
      <c r="W44" s="31">
        <v>197116.46875</v>
      </c>
      <c r="X44" s="85">
        <v>52873.30859375</v>
      </c>
    </row>
    <row r="45" spans="1:24" s="11" customFormat="1" ht="15">
      <c r="A45" s="250" t="s">
        <v>112</v>
      </c>
      <c r="B45" s="14"/>
      <c r="C45" s="38" t="s">
        <v>66</v>
      </c>
      <c r="D45" s="86" t="s">
        <v>219</v>
      </c>
      <c r="E45" s="255"/>
      <c r="F45" s="17">
        <f t="shared" si="3"/>
        <v>2290211.876953125</v>
      </c>
      <c r="G45" s="17">
        <f t="shared" si="4"/>
        <v>955642.240234375</v>
      </c>
      <c r="H45" s="263">
        <f t="shared" si="2"/>
        <v>1334569.63671875</v>
      </c>
      <c r="I45" s="32">
        <v>14997.634765625</v>
      </c>
      <c r="J45" s="31">
        <v>0</v>
      </c>
      <c r="K45" s="31">
        <v>45768.921875</v>
      </c>
      <c r="L45" s="31">
        <v>168013.546875</v>
      </c>
      <c r="M45" s="31">
        <v>177357.9375</v>
      </c>
      <c r="N45" s="31">
        <v>343096.34375</v>
      </c>
      <c r="O45" s="31">
        <v>176447.671875</v>
      </c>
      <c r="P45" s="85">
        <v>29960.18359375</v>
      </c>
      <c r="Q45" s="32">
        <v>0</v>
      </c>
      <c r="R45" s="31">
        <v>37716.90234375</v>
      </c>
      <c r="S45" s="31">
        <v>58174.6328125</v>
      </c>
      <c r="T45" s="31">
        <v>207772.734375</v>
      </c>
      <c r="U45" s="31">
        <v>297933.375</v>
      </c>
      <c r="V45" s="31">
        <v>465836.5625</v>
      </c>
      <c r="W45" s="31">
        <v>231623.828125</v>
      </c>
      <c r="X45" s="85">
        <v>35511.6015625</v>
      </c>
    </row>
    <row r="46" spans="1:24" s="77" customFormat="1" ht="15">
      <c r="A46" s="251"/>
      <c r="B46" s="253"/>
      <c r="C46" s="109"/>
      <c r="D46" s="109" t="s">
        <v>26</v>
      </c>
      <c r="E46" s="254"/>
      <c r="F46" s="78"/>
      <c r="G46" s="78"/>
      <c r="H46" s="264"/>
      <c r="I46" s="272">
        <v>0</v>
      </c>
      <c r="J46" s="253">
        <v>0</v>
      </c>
      <c r="K46" s="253">
        <v>0</v>
      </c>
      <c r="L46" s="253">
        <v>0</v>
      </c>
      <c r="M46" s="253">
        <v>0</v>
      </c>
      <c r="N46" s="253">
        <v>0</v>
      </c>
      <c r="O46" s="253">
        <v>0</v>
      </c>
      <c r="P46" s="254">
        <v>0</v>
      </c>
      <c r="Q46" s="102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v>0</v>
      </c>
      <c r="W46" s="103">
        <v>0</v>
      </c>
      <c r="X46" s="274">
        <v>0</v>
      </c>
    </row>
    <row r="47" spans="1:24" s="11" customFormat="1" ht="15">
      <c r="A47" s="250" t="s">
        <v>113</v>
      </c>
      <c r="B47" s="14"/>
      <c r="C47" s="38" t="s">
        <v>67</v>
      </c>
      <c r="D47" s="46"/>
      <c r="E47" s="29" t="s">
        <v>220</v>
      </c>
      <c r="F47" s="17">
        <f t="shared" si="3"/>
        <v>63969.62420654297</v>
      </c>
      <c r="G47" s="17">
        <f t="shared" si="4"/>
        <v>27169.1279296875</v>
      </c>
      <c r="H47" s="263">
        <f t="shared" si="2"/>
        <v>36800.49627685547</v>
      </c>
      <c r="I47" s="32">
        <v>0</v>
      </c>
      <c r="J47" s="31">
        <v>0</v>
      </c>
      <c r="K47" s="31">
        <v>0</v>
      </c>
      <c r="L47" s="31">
        <v>11311.3662109375</v>
      </c>
      <c r="M47" s="31">
        <v>2921.3671875</v>
      </c>
      <c r="N47" s="31">
        <v>9903.638671875</v>
      </c>
      <c r="O47" s="31">
        <v>3032.755859375</v>
      </c>
      <c r="P47" s="85">
        <v>0</v>
      </c>
      <c r="Q47" s="32">
        <v>0</v>
      </c>
      <c r="R47" s="31">
        <v>9871.90234375</v>
      </c>
      <c r="S47" s="31">
        <v>3582.0576171875</v>
      </c>
      <c r="T47" s="31">
        <v>8019.84619140625</v>
      </c>
      <c r="U47" s="31">
        <v>0</v>
      </c>
      <c r="V47" s="31">
        <v>13550.111328125</v>
      </c>
      <c r="W47" s="31">
        <v>956.5645751953125</v>
      </c>
      <c r="X47" s="85">
        <v>820.0142211914062</v>
      </c>
    </row>
    <row r="48" spans="1:24" s="11" customFormat="1" ht="15">
      <c r="A48" s="250" t="s">
        <v>114</v>
      </c>
      <c r="B48" s="14"/>
      <c r="C48" s="38" t="s">
        <v>68</v>
      </c>
      <c r="D48" s="46"/>
      <c r="E48" s="29" t="s">
        <v>221</v>
      </c>
      <c r="F48" s="17">
        <f t="shared" si="3"/>
        <v>1598461.3682861328</v>
      </c>
      <c r="G48" s="17">
        <f t="shared" si="4"/>
        <v>935635.8276367188</v>
      </c>
      <c r="H48" s="263">
        <f t="shared" si="2"/>
        <v>662825.5406494141</v>
      </c>
      <c r="I48" s="32">
        <v>83254.7265625</v>
      </c>
      <c r="J48" s="31">
        <v>72041.296875</v>
      </c>
      <c r="K48" s="31">
        <v>178882.90625</v>
      </c>
      <c r="L48" s="31">
        <v>330757.4375</v>
      </c>
      <c r="M48" s="31">
        <v>130017.078125</v>
      </c>
      <c r="N48" s="31">
        <v>113022.6015625</v>
      </c>
      <c r="O48" s="31">
        <v>23112.8125</v>
      </c>
      <c r="P48" s="85">
        <v>4546.96826171875</v>
      </c>
      <c r="Q48" s="32">
        <v>102146.328125</v>
      </c>
      <c r="R48" s="31">
        <v>115622.953125</v>
      </c>
      <c r="S48" s="31">
        <v>128296.3984375</v>
      </c>
      <c r="T48" s="31">
        <v>147691.453125</v>
      </c>
      <c r="U48" s="31">
        <v>86595.71875</v>
      </c>
      <c r="V48" s="31">
        <v>65217.41796875</v>
      </c>
      <c r="W48" s="31">
        <v>15572.9853515625</v>
      </c>
      <c r="X48" s="85">
        <v>1682.2857666015625</v>
      </c>
    </row>
    <row r="49" spans="1:24" s="11" customFormat="1" ht="15">
      <c r="A49" s="250" t="s">
        <v>115</v>
      </c>
      <c r="B49" s="14"/>
      <c r="C49" s="38" t="s">
        <v>69</v>
      </c>
      <c r="D49" s="46"/>
      <c r="E49" s="29" t="s">
        <v>222</v>
      </c>
      <c r="F49" s="17">
        <f t="shared" si="3"/>
        <v>705764.6870117188</v>
      </c>
      <c r="G49" s="17">
        <f t="shared" si="4"/>
        <v>263056.92041015625</v>
      </c>
      <c r="H49" s="263">
        <f t="shared" si="2"/>
        <v>442707.7666015625</v>
      </c>
      <c r="I49" s="32">
        <v>25134.625</v>
      </c>
      <c r="J49" s="31">
        <v>30595.89453125</v>
      </c>
      <c r="K49" s="31">
        <v>31025.97265625</v>
      </c>
      <c r="L49" s="31">
        <v>41260.546875</v>
      </c>
      <c r="M49" s="31">
        <v>33958.1484375</v>
      </c>
      <c r="N49" s="31">
        <v>67637.90625</v>
      </c>
      <c r="O49" s="31">
        <v>29412.00390625</v>
      </c>
      <c r="P49" s="85">
        <v>4031.82275390625</v>
      </c>
      <c r="Q49" s="32">
        <v>45014.171875</v>
      </c>
      <c r="R49" s="31">
        <v>12838.748046875</v>
      </c>
      <c r="S49" s="31">
        <v>80902.8515625</v>
      </c>
      <c r="T49" s="31">
        <v>108606.3828125</v>
      </c>
      <c r="U49" s="31">
        <v>39610.44921875</v>
      </c>
      <c r="V49" s="31">
        <v>104807.75</v>
      </c>
      <c r="W49" s="31">
        <v>43520.66796875</v>
      </c>
      <c r="X49" s="85">
        <v>7406.7451171875</v>
      </c>
    </row>
    <row r="50" spans="1:24" s="77" customFormat="1" ht="15">
      <c r="A50" s="251"/>
      <c r="B50" s="253"/>
      <c r="C50" s="109"/>
      <c r="D50" s="109" t="s">
        <v>27</v>
      </c>
      <c r="E50" s="254"/>
      <c r="F50" s="78"/>
      <c r="G50" s="78"/>
      <c r="H50" s="264"/>
      <c r="I50" s="272"/>
      <c r="J50" s="253"/>
      <c r="K50" s="253"/>
      <c r="L50" s="253"/>
      <c r="M50" s="253"/>
      <c r="N50" s="253"/>
      <c r="O50" s="253"/>
      <c r="P50" s="254"/>
      <c r="Q50" s="102"/>
      <c r="R50" s="103"/>
      <c r="S50" s="103"/>
      <c r="T50" s="103"/>
      <c r="U50" s="103"/>
      <c r="V50" s="103"/>
      <c r="W50" s="103"/>
      <c r="X50" s="274"/>
    </row>
    <row r="51" spans="1:24" s="11" customFormat="1" ht="15">
      <c r="A51" s="250" t="s">
        <v>116</v>
      </c>
      <c r="B51" s="14"/>
      <c r="C51" s="38" t="s">
        <v>70</v>
      </c>
      <c r="D51" s="46"/>
      <c r="E51" s="29" t="s">
        <v>223</v>
      </c>
      <c r="F51" s="17">
        <f t="shared" si="3"/>
        <v>174007.8720703125</v>
      </c>
      <c r="G51" s="17">
        <f t="shared" si="4"/>
        <v>117200.1982421875</v>
      </c>
      <c r="H51" s="263">
        <f t="shared" si="2"/>
        <v>56807.673828125</v>
      </c>
      <c r="I51" s="32">
        <v>0</v>
      </c>
      <c r="J51" s="31">
        <v>3075.55419921875</v>
      </c>
      <c r="K51" s="31">
        <v>27094.302734375</v>
      </c>
      <c r="L51" s="31">
        <v>35191.03125</v>
      </c>
      <c r="M51" s="31">
        <v>12482.84375</v>
      </c>
      <c r="N51" s="31">
        <v>26099.373046875</v>
      </c>
      <c r="O51" s="31">
        <v>12209.8564453125</v>
      </c>
      <c r="P51" s="85">
        <v>1047.23681640625</v>
      </c>
      <c r="Q51" s="32">
        <v>4858.96728515625</v>
      </c>
      <c r="R51" s="31">
        <v>0</v>
      </c>
      <c r="S51" s="31">
        <v>7657.52099609375</v>
      </c>
      <c r="T51" s="31">
        <v>7426.86572265625</v>
      </c>
      <c r="U51" s="31">
        <v>11523.1650390625</v>
      </c>
      <c r="V51" s="31">
        <v>18675.814453125</v>
      </c>
      <c r="W51" s="31">
        <v>6665.34033203125</v>
      </c>
      <c r="X51" s="85">
        <v>0</v>
      </c>
    </row>
    <row r="52" spans="1:24" s="11" customFormat="1" ht="15">
      <c r="A52" s="250" t="s">
        <v>117</v>
      </c>
      <c r="B52" s="14"/>
      <c r="C52" s="37" t="s">
        <v>71</v>
      </c>
      <c r="D52" s="46"/>
      <c r="E52" s="28" t="s">
        <v>224</v>
      </c>
      <c r="F52" s="17">
        <f t="shared" si="3"/>
        <v>230387.13342285156</v>
      </c>
      <c r="G52" s="17">
        <f t="shared" si="4"/>
        <v>42059.10400390625</v>
      </c>
      <c r="H52" s="263">
        <f>SUM(Q52:X52)</f>
        <v>188328.0294189453</v>
      </c>
      <c r="I52" s="32">
        <v>10610.7314453125</v>
      </c>
      <c r="J52" s="31">
        <v>8999.96484375</v>
      </c>
      <c r="K52" s="31">
        <v>0</v>
      </c>
      <c r="L52" s="31">
        <v>0</v>
      </c>
      <c r="M52" s="31">
        <v>0</v>
      </c>
      <c r="N52" s="31">
        <v>20553.3828125</v>
      </c>
      <c r="O52" s="31">
        <v>1895.02490234375</v>
      </c>
      <c r="P52" s="85">
        <v>0</v>
      </c>
      <c r="Q52" s="32">
        <v>0</v>
      </c>
      <c r="R52" s="31">
        <v>0</v>
      </c>
      <c r="S52" s="31">
        <v>83247.578125</v>
      </c>
      <c r="T52" s="31">
        <v>102228.5546875</v>
      </c>
      <c r="U52" s="31">
        <v>0</v>
      </c>
      <c r="V52" s="31">
        <v>0</v>
      </c>
      <c r="W52" s="31">
        <v>1778.199951171875</v>
      </c>
      <c r="X52" s="85">
        <v>1073.6966552734375</v>
      </c>
    </row>
    <row r="53" spans="1:24" s="11" customFormat="1" ht="15">
      <c r="A53" s="250" t="s">
        <v>185</v>
      </c>
      <c r="B53" s="14"/>
      <c r="C53" s="37" t="s">
        <v>72</v>
      </c>
      <c r="D53" s="86" t="s">
        <v>183</v>
      </c>
      <c r="E53" s="256"/>
      <c r="F53" s="17">
        <f>SUM(G53:H53)</f>
        <v>125816.1455078125</v>
      </c>
      <c r="G53" s="17">
        <f>SUM(I53:P53)</f>
        <v>56960.2607421875</v>
      </c>
      <c r="H53" s="263">
        <f>SUM(Q53:X53)</f>
        <v>68855.884765625</v>
      </c>
      <c r="I53" s="32">
        <v>29883.41015625</v>
      </c>
      <c r="J53" s="31">
        <v>12512.7314453125</v>
      </c>
      <c r="K53" s="31">
        <v>14564.119140625</v>
      </c>
      <c r="L53" s="31">
        <v>0</v>
      </c>
      <c r="M53" s="31">
        <v>0</v>
      </c>
      <c r="N53" s="31">
        <v>0</v>
      </c>
      <c r="O53" s="31">
        <v>0</v>
      </c>
      <c r="P53" s="85">
        <v>0</v>
      </c>
      <c r="Q53" s="32">
        <v>37888.73046875</v>
      </c>
      <c r="R53" s="31">
        <v>30967.154296875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49"/>
      <c r="B54" s="63" t="s">
        <v>57</v>
      </c>
      <c r="C54" s="63"/>
      <c r="D54" s="63"/>
      <c r="E54" s="64"/>
      <c r="F54" s="53">
        <f t="shared" si="3"/>
        <v>3955147.501953125</v>
      </c>
      <c r="G54" s="54">
        <f>SUM(G55:G61)</f>
        <v>2348653.586791992</v>
      </c>
      <c r="H54" s="261">
        <f>SUM(H55:H61)</f>
        <v>1606493.9151611328</v>
      </c>
      <c r="I54" s="55">
        <f>SUM(I55:I61)</f>
        <v>372755.7890625</v>
      </c>
      <c r="J54" s="56">
        <f aca="true" t="shared" si="7" ref="J54:X54">SUM(J55:J61)</f>
        <v>266466.70703125</v>
      </c>
      <c r="K54" s="56">
        <f t="shared" si="7"/>
        <v>529518.90234375</v>
      </c>
      <c r="L54" s="56">
        <f t="shared" si="7"/>
        <v>589771.3828125</v>
      </c>
      <c r="M54" s="56">
        <f>SUM(M55:M61)</f>
        <v>259530.29736328125</v>
      </c>
      <c r="N54" s="56">
        <f t="shared" si="7"/>
        <v>194579.416015625</v>
      </c>
      <c r="O54" s="56">
        <f t="shared" si="7"/>
        <v>114209.67028808594</v>
      </c>
      <c r="P54" s="271">
        <f>SUM(P55:P61)</f>
        <v>21821.421875</v>
      </c>
      <c r="Q54" s="55">
        <f t="shared" si="7"/>
        <v>300837.578125</v>
      </c>
      <c r="R54" s="56">
        <f t="shared" si="7"/>
        <v>212232.509765625</v>
      </c>
      <c r="S54" s="56">
        <f t="shared" si="7"/>
        <v>352262.568359375</v>
      </c>
      <c r="T54" s="56">
        <f t="shared" si="7"/>
        <v>282728.7734375</v>
      </c>
      <c r="U54" s="56">
        <f t="shared" si="7"/>
        <v>160526.40771484375</v>
      </c>
      <c r="V54" s="56">
        <f t="shared" si="7"/>
        <v>181275.09765625</v>
      </c>
      <c r="W54" s="56">
        <f t="shared" si="7"/>
        <v>91938.6396484375</v>
      </c>
      <c r="X54" s="271">
        <f t="shared" si="7"/>
        <v>24692.340454101562</v>
      </c>
    </row>
    <row r="55" spans="1:24" ht="15">
      <c r="A55" s="250" t="s">
        <v>120</v>
      </c>
      <c r="B55" s="79"/>
      <c r="C55" s="38" t="s">
        <v>73</v>
      </c>
      <c r="D55" s="86" t="s">
        <v>227</v>
      </c>
      <c r="E55" s="257"/>
      <c r="F55" s="17">
        <f>SUM(G55:H55)</f>
        <v>904005.8671875</v>
      </c>
      <c r="G55" s="17">
        <f t="shared" si="4"/>
        <v>743148.984375</v>
      </c>
      <c r="H55" s="263">
        <f t="shared" si="2"/>
        <v>160856.8828125</v>
      </c>
      <c r="I55" s="273">
        <v>30574.6171875</v>
      </c>
      <c r="J55" s="33">
        <v>42554.58984375</v>
      </c>
      <c r="K55" s="33">
        <v>240802.65625</v>
      </c>
      <c r="L55" s="33">
        <v>266741.9375</v>
      </c>
      <c r="M55" s="33">
        <v>82984.984375</v>
      </c>
      <c r="N55" s="33">
        <v>57524.0390625</v>
      </c>
      <c r="O55" s="33">
        <v>21966.16015625</v>
      </c>
      <c r="P55" s="85">
        <v>0</v>
      </c>
      <c r="Q55" s="273">
        <v>14353.26953125</v>
      </c>
      <c r="R55" s="33">
        <v>21756.03125</v>
      </c>
      <c r="S55" s="33">
        <v>20048.791015625</v>
      </c>
      <c r="T55" s="33">
        <v>45023.578125</v>
      </c>
      <c r="U55" s="33">
        <v>19622.59375</v>
      </c>
      <c r="V55" s="33">
        <v>27742.3984375</v>
      </c>
      <c r="W55" s="33">
        <v>12310.220703125</v>
      </c>
      <c r="X55" s="275">
        <v>0</v>
      </c>
    </row>
    <row r="56" spans="1:24" ht="15">
      <c r="A56" s="250" t="s">
        <v>121</v>
      </c>
      <c r="B56" s="79"/>
      <c r="C56" s="38" t="s">
        <v>74</v>
      </c>
      <c r="D56" s="86" t="s">
        <v>28</v>
      </c>
      <c r="E56" s="257"/>
      <c r="F56" s="17">
        <f t="shared" si="3"/>
        <v>1011960.2177734375</v>
      </c>
      <c r="G56" s="17">
        <f t="shared" si="4"/>
        <v>597532.8310546875</v>
      </c>
      <c r="H56" s="263">
        <f t="shared" si="2"/>
        <v>414427.38671875</v>
      </c>
      <c r="I56" s="273">
        <v>146071.0625</v>
      </c>
      <c r="J56" s="33">
        <v>52365.59765625</v>
      </c>
      <c r="K56" s="33">
        <v>82320.421875</v>
      </c>
      <c r="L56" s="33">
        <v>107754.609375</v>
      </c>
      <c r="M56" s="33">
        <v>55456.546875</v>
      </c>
      <c r="N56" s="33">
        <v>84447.3125</v>
      </c>
      <c r="O56" s="33">
        <v>53920.1328125</v>
      </c>
      <c r="P56" s="85">
        <v>15197.1474609375</v>
      </c>
      <c r="Q56" s="273">
        <v>103274.25</v>
      </c>
      <c r="R56" s="33">
        <v>21680.1328125</v>
      </c>
      <c r="S56" s="33">
        <v>77433.5390625</v>
      </c>
      <c r="T56" s="33">
        <v>28223.525390625</v>
      </c>
      <c r="U56" s="33">
        <v>62653.1875</v>
      </c>
      <c r="V56" s="33">
        <v>68467.078125</v>
      </c>
      <c r="W56" s="33">
        <v>40923.7578125</v>
      </c>
      <c r="X56" s="275">
        <v>11771.916015625</v>
      </c>
    </row>
    <row r="57" spans="1:24" ht="15">
      <c r="A57" s="250" t="s">
        <v>122</v>
      </c>
      <c r="B57" s="79"/>
      <c r="C57" s="38" t="s">
        <v>75</v>
      </c>
      <c r="D57" s="86" t="s">
        <v>29</v>
      </c>
      <c r="E57" s="257"/>
      <c r="F57" s="17">
        <f t="shared" si="3"/>
        <v>223493.71936035156</v>
      </c>
      <c r="G57" s="17">
        <f t="shared" si="4"/>
        <v>136060.3623046875</v>
      </c>
      <c r="H57" s="263">
        <f t="shared" si="2"/>
        <v>87433.35705566406</v>
      </c>
      <c r="I57" s="273">
        <v>35574.73828125</v>
      </c>
      <c r="J57" s="33">
        <v>49716.578125</v>
      </c>
      <c r="K57" s="33">
        <v>27723.208984375</v>
      </c>
      <c r="L57" s="33">
        <v>10158.67578125</v>
      </c>
      <c r="M57" s="33">
        <v>5605.3642578125</v>
      </c>
      <c r="N57" s="33">
        <v>5835.20654296875</v>
      </c>
      <c r="O57" s="33">
        <v>1446.59033203125</v>
      </c>
      <c r="P57" s="85">
        <v>0</v>
      </c>
      <c r="Q57" s="273">
        <v>42942.87109375</v>
      </c>
      <c r="R57" s="33">
        <v>14554.591796875</v>
      </c>
      <c r="S57" s="33">
        <v>16956.51171875</v>
      </c>
      <c r="T57" s="33">
        <v>6012.9765625</v>
      </c>
      <c r="U57" s="33">
        <v>5932.6240234375</v>
      </c>
      <c r="V57" s="33">
        <v>0</v>
      </c>
      <c r="W57" s="33">
        <v>0</v>
      </c>
      <c r="X57" s="275">
        <v>1033.7818603515625</v>
      </c>
    </row>
    <row r="58" spans="1:24" ht="15">
      <c r="A58" s="250" t="s">
        <v>123</v>
      </c>
      <c r="B58" s="79"/>
      <c r="C58" s="38" t="s">
        <v>76</v>
      </c>
      <c r="D58" s="86" t="s">
        <v>118</v>
      </c>
      <c r="E58" s="257"/>
      <c r="F58" s="17">
        <f t="shared" si="3"/>
        <v>783265.9736328125</v>
      </c>
      <c r="G58" s="17">
        <f t="shared" si="4"/>
        <v>390154.796875</v>
      </c>
      <c r="H58" s="263">
        <f t="shared" si="2"/>
        <v>393111.1767578125</v>
      </c>
      <c r="I58" s="273">
        <v>101332.078125</v>
      </c>
      <c r="J58" s="33">
        <v>85623.5625</v>
      </c>
      <c r="K58" s="33">
        <v>67561.78125</v>
      </c>
      <c r="L58" s="33">
        <v>71879.0859375</v>
      </c>
      <c r="M58" s="33">
        <v>48291.75</v>
      </c>
      <c r="N58" s="33">
        <v>7951.98876953125</v>
      </c>
      <c r="O58" s="33">
        <v>7514.55029296875</v>
      </c>
      <c r="P58" s="85">
        <v>0</v>
      </c>
      <c r="Q58" s="273">
        <v>58305.4921875</v>
      </c>
      <c r="R58" s="33">
        <v>104841.828125</v>
      </c>
      <c r="S58" s="33">
        <v>108280.578125</v>
      </c>
      <c r="T58" s="33">
        <v>76117.6015625</v>
      </c>
      <c r="U58" s="33">
        <v>24890.37109375</v>
      </c>
      <c r="V58" s="33">
        <v>17833.03515625</v>
      </c>
      <c r="W58" s="33">
        <v>2842.2705078125</v>
      </c>
      <c r="X58" s="275">
        <v>0</v>
      </c>
    </row>
    <row r="59" spans="1:24" ht="15">
      <c r="A59" s="250" t="s">
        <v>124</v>
      </c>
      <c r="B59" s="79"/>
      <c r="C59" s="38" t="s">
        <v>77</v>
      </c>
      <c r="D59" s="86" t="s">
        <v>225</v>
      </c>
      <c r="E59" s="257"/>
      <c r="F59" s="17">
        <f t="shared" si="3"/>
        <v>159417.953125</v>
      </c>
      <c r="G59" s="17">
        <f t="shared" si="4"/>
        <v>75279.88818359375</v>
      </c>
      <c r="H59" s="263">
        <f t="shared" si="2"/>
        <v>84138.06494140625</v>
      </c>
      <c r="I59" s="273">
        <v>0</v>
      </c>
      <c r="J59" s="33">
        <v>0</v>
      </c>
      <c r="K59" s="33">
        <v>38285.2734375</v>
      </c>
      <c r="L59" s="33">
        <v>34276.13671875</v>
      </c>
      <c r="M59" s="33">
        <v>2718.47802734375</v>
      </c>
      <c r="N59" s="33">
        <v>0</v>
      </c>
      <c r="O59" s="33">
        <v>0</v>
      </c>
      <c r="P59" s="85">
        <v>0</v>
      </c>
      <c r="Q59" s="273">
        <v>0</v>
      </c>
      <c r="R59" s="33">
        <v>10993.931640625</v>
      </c>
      <c r="S59" s="33">
        <v>45503.984375</v>
      </c>
      <c r="T59" s="33">
        <v>24581.904296875</v>
      </c>
      <c r="U59" s="33">
        <v>3058.24462890625</v>
      </c>
      <c r="V59" s="33">
        <v>0</v>
      </c>
      <c r="W59" s="33">
        <v>0</v>
      </c>
      <c r="X59" s="275">
        <v>0</v>
      </c>
    </row>
    <row r="60" spans="1:24" ht="15">
      <c r="A60" s="250" t="s">
        <v>125</v>
      </c>
      <c r="B60" s="79"/>
      <c r="C60" s="38" t="s">
        <v>78</v>
      </c>
      <c r="D60" s="86" t="s">
        <v>30</v>
      </c>
      <c r="E60" s="257"/>
      <c r="F60" s="17">
        <f t="shared" si="3"/>
        <v>69580.86560058594</v>
      </c>
      <c r="G60" s="17">
        <f t="shared" si="4"/>
        <v>61295.58239746094</v>
      </c>
      <c r="H60" s="263">
        <f t="shared" si="2"/>
        <v>8285.283203125</v>
      </c>
      <c r="I60" s="273">
        <v>0</v>
      </c>
      <c r="J60" s="33">
        <v>0</v>
      </c>
      <c r="K60" s="33">
        <v>24390.001953125</v>
      </c>
      <c r="L60" s="33">
        <v>30392.3125</v>
      </c>
      <c r="M60" s="33">
        <v>1934.185546875</v>
      </c>
      <c r="N60" s="33">
        <v>2708.806640625</v>
      </c>
      <c r="O60" s="33">
        <v>1870.2757568359375</v>
      </c>
      <c r="P60" s="85">
        <v>0</v>
      </c>
      <c r="Q60" s="273">
        <v>0</v>
      </c>
      <c r="R60" s="33">
        <v>8285.283203125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275">
        <v>0</v>
      </c>
    </row>
    <row r="61" spans="1:24" ht="15">
      <c r="A61" s="250" t="s">
        <v>126</v>
      </c>
      <c r="B61" s="79"/>
      <c r="C61" s="38" t="s">
        <v>79</v>
      </c>
      <c r="D61" s="86" t="s">
        <v>119</v>
      </c>
      <c r="E61" s="257"/>
      <c r="F61" s="17">
        <f t="shared" si="3"/>
        <v>803422.9052734375</v>
      </c>
      <c r="G61" s="17">
        <f t="shared" si="4"/>
        <v>345181.1416015625</v>
      </c>
      <c r="H61" s="263">
        <f t="shared" si="2"/>
        <v>458241.763671875</v>
      </c>
      <c r="I61" s="273">
        <v>59203.29296875</v>
      </c>
      <c r="J61" s="33">
        <v>36206.37890625</v>
      </c>
      <c r="K61" s="33">
        <v>48435.55859375</v>
      </c>
      <c r="L61" s="33">
        <v>68568.625</v>
      </c>
      <c r="M61" s="33">
        <v>62538.98828125</v>
      </c>
      <c r="N61" s="33">
        <v>36112.0625</v>
      </c>
      <c r="O61" s="33">
        <v>27491.9609375</v>
      </c>
      <c r="P61" s="85">
        <v>6624.2744140625</v>
      </c>
      <c r="Q61" s="273">
        <v>81961.6953125</v>
      </c>
      <c r="R61" s="33">
        <v>30120.7109375</v>
      </c>
      <c r="S61" s="33">
        <v>84039.1640625</v>
      </c>
      <c r="T61" s="33">
        <v>102769.1875</v>
      </c>
      <c r="U61" s="33">
        <v>44369.38671875</v>
      </c>
      <c r="V61" s="33">
        <v>67232.5859375</v>
      </c>
      <c r="W61" s="33">
        <v>35862.390625</v>
      </c>
      <c r="X61" s="275">
        <v>11886.642578125</v>
      </c>
    </row>
    <row r="62" spans="1:24" s="99" customFormat="1" ht="15" customHeight="1" thickBot="1">
      <c r="A62" s="252" t="s">
        <v>81</v>
      </c>
      <c r="B62" s="93" t="s">
        <v>184</v>
      </c>
      <c r="C62" s="95" t="s">
        <v>80</v>
      </c>
      <c r="D62" s="98"/>
      <c r="E62" s="95"/>
      <c r="F62" s="96">
        <f t="shared" si="3"/>
        <v>3232013.208984375</v>
      </c>
      <c r="G62" s="97">
        <f t="shared" si="4"/>
        <v>1435577.607421875</v>
      </c>
      <c r="H62" s="265">
        <f>SUM(Q62:X62)</f>
        <v>1796435.6015625</v>
      </c>
      <c r="I62" s="98">
        <v>21538.154296875</v>
      </c>
      <c r="J62" s="94">
        <v>68433.296875</v>
      </c>
      <c r="K62" s="94">
        <v>35040.15625</v>
      </c>
      <c r="L62" s="94">
        <v>84202.765625</v>
      </c>
      <c r="M62" s="94">
        <v>51741.953125</v>
      </c>
      <c r="N62" s="94">
        <v>294732.34375</v>
      </c>
      <c r="O62" s="94">
        <v>602637.4375</v>
      </c>
      <c r="P62" s="95">
        <v>277251.5</v>
      </c>
      <c r="Q62" s="98">
        <v>66504.4453125</v>
      </c>
      <c r="R62" s="94">
        <v>66848.9296875</v>
      </c>
      <c r="S62" s="94">
        <v>51749.67578125</v>
      </c>
      <c r="T62" s="94">
        <v>37702.23046875</v>
      </c>
      <c r="U62" s="94">
        <v>89773.1953125</v>
      </c>
      <c r="V62" s="94">
        <v>491548.6875</v>
      </c>
      <c r="W62" s="94">
        <v>670750.75</v>
      </c>
      <c r="X62" s="95">
        <v>321557.6875</v>
      </c>
    </row>
  </sheetData>
  <mergeCells count="3">
    <mergeCell ref="I4:P4"/>
    <mergeCell ref="Q4:X4"/>
    <mergeCell ref="F5:H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 topLeftCell="A1">
      <pane xSplit="5" ySplit="8" topLeftCell="F9" activePane="bottomRight" state="frozen"/>
      <selection pane="topLeft" activeCell="M13" sqref="M13"/>
      <selection pane="topRight" activeCell="M13" sqref="M13"/>
      <selection pane="bottomLeft" activeCell="M13" sqref="M13"/>
      <selection pane="bottomRight" activeCell="M13" sqref="M13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3.8515625" style="40" customWidth="1"/>
    <col min="5" max="5" width="33.7109375" style="6" customWidth="1"/>
    <col min="6" max="24" width="11.7109375" style="6" customWidth="1"/>
    <col min="25" max="16384" width="9.140625" style="6" customWidth="1"/>
  </cols>
  <sheetData>
    <row r="1" ht="15.6">
      <c r="A1" s="65" t="s">
        <v>226</v>
      </c>
    </row>
    <row r="2" ht="15.6">
      <c r="A2" s="110" t="s">
        <v>163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58" t="s">
        <v>33</v>
      </c>
      <c r="I4" s="297" t="s">
        <v>32</v>
      </c>
      <c r="J4" s="298"/>
      <c r="K4" s="298"/>
      <c r="L4" s="298"/>
      <c r="M4" s="298"/>
      <c r="N4" s="298"/>
      <c r="O4" s="298"/>
      <c r="P4" s="299"/>
      <c r="Q4" s="297" t="s">
        <v>33</v>
      </c>
      <c r="R4" s="298"/>
      <c r="S4" s="298"/>
      <c r="T4" s="298"/>
      <c r="U4" s="298"/>
      <c r="V4" s="298"/>
      <c r="W4" s="298"/>
      <c r="X4" s="299"/>
    </row>
    <row r="5" spans="1:24" s="8" customFormat="1" ht="13.8" thickBot="1">
      <c r="A5" s="68"/>
      <c r="B5" s="43"/>
      <c r="C5" s="43"/>
      <c r="D5" s="43"/>
      <c r="E5" s="21" t="s">
        <v>35</v>
      </c>
      <c r="F5" s="295" t="s">
        <v>53</v>
      </c>
      <c r="G5" s="296" t="s">
        <v>1</v>
      </c>
      <c r="H5" s="296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66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66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34445.825</v>
      </c>
      <c r="G6" s="60">
        <f>SUM(I6:P6)</f>
        <v>17667.275999999998</v>
      </c>
      <c r="H6" s="259">
        <f>SUM(Q6:X6)</f>
        <v>16778.549</v>
      </c>
      <c r="I6" s="61">
        <v>1788.809</v>
      </c>
      <c r="J6" s="62">
        <v>3486.945</v>
      </c>
      <c r="K6" s="62">
        <v>4766.743</v>
      </c>
      <c r="L6" s="62">
        <v>4874.409</v>
      </c>
      <c r="M6" s="62">
        <v>1508.912</v>
      </c>
      <c r="N6" s="62">
        <v>787.139</v>
      </c>
      <c r="O6" s="62">
        <v>335.736</v>
      </c>
      <c r="P6" s="267">
        <v>118.583</v>
      </c>
      <c r="Q6" s="61">
        <v>1687.873</v>
      </c>
      <c r="R6" s="62">
        <v>3283.075</v>
      </c>
      <c r="S6" s="62">
        <v>4658.525</v>
      </c>
      <c r="T6" s="62">
        <v>4581.413</v>
      </c>
      <c r="U6" s="62">
        <v>1328.07</v>
      </c>
      <c r="V6" s="62">
        <v>746.939</v>
      </c>
      <c r="W6" s="62">
        <v>359.293</v>
      </c>
      <c r="X6" s="267">
        <v>133.361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68"/>
      <c r="Q7" s="36"/>
      <c r="R7" s="35"/>
      <c r="S7" s="35"/>
      <c r="T7" s="35"/>
      <c r="U7" s="35"/>
      <c r="V7" s="35"/>
      <c r="W7" s="35"/>
      <c r="X7" s="268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69"/>
      <c r="Q8" s="12"/>
      <c r="R8" s="13"/>
      <c r="S8" s="13"/>
      <c r="T8" s="13"/>
      <c r="U8" s="13"/>
      <c r="V8" s="13"/>
      <c r="W8" s="13"/>
      <c r="X8" s="269"/>
    </row>
    <row r="9" spans="1:24" s="15" customFormat="1" ht="14.4" thickTop="1">
      <c r="A9" s="248"/>
      <c r="B9" s="47" t="s">
        <v>2</v>
      </c>
      <c r="C9" s="47"/>
      <c r="D9" s="47"/>
      <c r="E9" s="48"/>
      <c r="F9" s="49">
        <f>SUM(G9:H9)</f>
        <v>12675373.21799469</v>
      </c>
      <c r="G9" s="50">
        <f>SUM(I9:P9)</f>
        <v>7101226.202453613</v>
      </c>
      <c r="H9" s="260">
        <f>SUM(Q9:X9)</f>
        <v>5574147.015541077</v>
      </c>
      <c r="I9" s="51">
        <f aca="true" t="shared" si="0" ref="I9:X9">I10+I24+I54+I62</f>
        <v>1528647.5889282227</v>
      </c>
      <c r="J9" s="52">
        <f t="shared" si="0"/>
        <v>279908.2164916992</v>
      </c>
      <c r="K9" s="52">
        <f t="shared" si="0"/>
        <v>772925.9170532227</v>
      </c>
      <c r="L9" s="52">
        <f t="shared" si="0"/>
        <v>2082404.2946777344</v>
      </c>
      <c r="M9" s="52">
        <f t="shared" si="0"/>
        <v>1308228.6694335938</v>
      </c>
      <c r="N9" s="52">
        <f t="shared" si="0"/>
        <v>638768.7497558594</v>
      </c>
      <c r="O9" s="52">
        <f t="shared" si="0"/>
        <v>387873.9927825928</v>
      </c>
      <c r="P9" s="270">
        <f t="shared" si="0"/>
        <v>102468.77333068848</v>
      </c>
      <c r="Q9" s="51">
        <f t="shared" si="0"/>
        <v>1586780.5307617188</v>
      </c>
      <c r="R9" s="52">
        <f t="shared" si="0"/>
        <v>318354.2841796875</v>
      </c>
      <c r="S9" s="52">
        <f t="shared" si="0"/>
        <v>947791.7622375488</v>
      </c>
      <c r="T9" s="52">
        <f t="shared" si="0"/>
        <v>1085471.2265625</v>
      </c>
      <c r="U9" s="52">
        <f t="shared" si="0"/>
        <v>563369.1957702637</v>
      </c>
      <c r="V9" s="52">
        <f t="shared" si="0"/>
        <v>534155.6730651855</v>
      </c>
      <c r="W9" s="52">
        <f t="shared" si="0"/>
        <v>413694.2454986572</v>
      </c>
      <c r="X9" s="270">
        <f t="shared" si="0"/>
        <v>124530.09746551514</v>
      </c>
    </row>
    <row r="10" spans="1:24" s="16" customFormat="1" ht="15" customHeight="1">
      <c r="A10" s="249"/>
      <c r="B10" s="63" t="s">
        <v>202</v>
      </c>
      <c r="C10" s="63"/>
      <c r="D10" s="63"/>
      <c r="E10" s="64"/>
      <c r="F10" s="53">
        <f>SUM(G10:H10)</f>
        <v>5258458.011383057</v>
      </c>
      <c r="G10" s="54">
        <f>SUM(I10:P10)</f>
        <v>2503690.6484375</v>
      </c>
      <c r="H10" s="261">
        <f>SUM(Q10:X10)</f>
        <v>2754767.3629455566</v>
      </c>
      <c r="I10" s="55">
        <f>SUM(I11:I23)</f>
        <v>1385962.35546875</v>
      </c>
      <c r="J10" s="56">
        <f>SUM(J11:J23)</f>
        <v>159522.87615966797</v>
      </c>
      <c r="K10" s="56">
        <f>SUM(K11:K23)</f>
        <v>270559.259765625</v>
      </c>
      <c r="L10" s="56">
        <f aca="true" t="shared" si="1" ref="L10:X10">SUM(L11:L23)</f>
        <v>364363.404296875</v>
      </c>
      <c r="M10" s="56">
        <f t="shared" si="1"/>
        <v>147655.3857421875</v>
      </c>
      <c r="N10" s="56">
        <f t="shared" si="1"/>
        <v>105749.75805664062</v>
      </c>
      <c r="O10" s="56">
        <f t="shared" si="1"/>
        <v>53623.92404174805</v>
      </c>
      <c r="P10" s="271">
        <f t="shared" si="1"/>
        <v>16253.68490600586</v>
      </c>
      <c r="Q10" s="55">
        <f t="shared" si="1"/>
        <v>1473037.8012695312</v>
      </c>
      <c r="R10" s="56">
        <f t="shared" si="1"/>
        <v>192256.82305908203</v>
      </c>
      <c r="S10" s="56">
        <f t="shared" si="1"/>
        <v>426158.04931640625</v>
      </c>
      <c r="T10" s="56">
        <f t="shared" si="1"/>
        <v>328684.2014770508</v>
      </c>
      <c r="U10" s="56">
        <f t="shared" si="1"/>
        <v>105195.52056884766</v>
      </c>
      <c r="V10" s="56">
        <f t="shared" si="1"/>
        <v>92614.55416870117</v>
      </c>
      <c r="W10" s="56">
        <f t="shared" si="1"/>
        <v>112129.91821289062</v>
      </c>
      <c r="X10" s="271">
        <f t="shared" si="1"/>
        <v>24690.494873046875</v>
      </c>
    </row>
    <row r="11" spans="1:24" s="11" customFormat="1" ht="15">
      <c r="A11" s="250" t="s">
        <v>82</v>
      </c>
      <c r="B11" s="14"/>
      <c r="C11" s="38" t="s">
        <v>3</v>
      </c>
      <c r="D11" s="86" t="s">
        <v>4</v>
      </c>
      <c r="E11" s="29"/>
      <c r="F11" s="246">
        <f>SUM(G11:H11)</f>
        <v>393968.3514404297</v>
      </c>
      <c r="G11" s="19">
        <f>SUM(I11:P11)</f>
        <v>239817.66845703125</v>
      </c>
      <c r="H11" s="262">
        <f aca="true" t="shared" si="2" ref="H11:H61">SUM(Q11:X11)</f>
        <v>154150.68298339844</v>
      </c>
      <c r="I11" s="18">
        <v>0</v>
      </c>
      <c r="J11" s="31">
        <v>12494.607421875</v>
      </c>
      <c r="K11" s="31">
        <v>46493.84765625</v>
      </c>
      <c r="L11" s="31">
        <v>106843.390625</v>
      </c>
      <c r="M11" s="31">
        <v>31304.947265625</v>
      </c>
      <c r="N11" s="31">
        <v>30179.587890625</v>
      </c>
      <c r="O11" s="31">
        <v>11447.2890625</v>
      </c>
      <c r="P11" s="85">
        <v>1053.99853515625</v>
      </c>
      <c r="Q11" s="32">
        <v>5708.93994140625</v>
      </c>
      <c r="R11" s="31">
        <v>18186.625</v>
      </c>
      <c r="S11" s="31">
        <v>34783.1875</v>
      </c>
      <c r="T11" s="31">
        <v>39237.8515625</v>
      </c>
      <c r="U11" s="31">
        <v>31840.7578125</v>
      </c>
      <c r="V11" s="31">
        <v>11748.4404296875</v>
      </c>
      <c r="W11" s="31">
        <v>11086.1640625</v>
      </c>
      <c r="X11" s="85">
        <v>1558.7166748046875</v>
      </c>
    </row>
    <row r="12" spans="1:24" s="11" customFormat="1" ht="15">
      <c r="A12" s="250" t="s">
        <v>83</v>
      </c>
      <c r="B12" s="14"/>
      <c r="C12" s="38" t="s">
        <v>5</v>
      </c>
      <c r="D12" s="86" t="s">
        <v>203</v>
      </c>
      <c r="E12" s="29"/>
      <c r="F12" s="246">
        <f aca="true" t="shared" si="3" ref="F12:F62">SUM(G12:H12)</f>
        <v>5220.29638671875</v>
      </c>
      <c r="G12" s="19">
        <f aca="true" t="shared" si="4" ref="G12:G62">SUM(I12:P12)</f>
        <v>563.71142578125</v>
      </c>
      <c r="H12" s="262">
        <f t="shared" si="2"/>
        <v>4656.5849609375</v>
      </c>
      <c r="I12" s="18">
        <v>0</v>
      </c>
      <c r="J12" s="31">
        <v>0</v>
      </c>
      <c r="K12" s="31">
        <v>0</v>
      </c>
      <c r="L12" s="31">
        <v>563.71142578125</v>
      </c>
      <c r="M12" s="31">
        <v>0</v>
      </c>
      <c r="N12" s="31">
        <v>0</v>
      </c>
      <c r="O12" s="31">
        <v>0</v>
      </c>
      <c r="P12" s="85">
        <v>0</v>
      </c>
      <c r="Q12" s="32">
        <v>0</v>
      </c>
      <c r="R12" s="31">
        <v>0</v>
      </c>
      <c r="S12" s="31">
        <v>4656.5849609375</v>
      </c>
      <c r="T12" s="31">
        <v>0</v>
      </c>
      <c r="U12" s="31">
        <v>0</v>
      </c>
      <c r="V12" s="31">
        <v>0</v>
      </c>
      <c r="W12" s="31">
        <v>0</v>
      </c>
      <c r="X12" s="85">
        <v>0</v>
      </c>
    </row>
    <row r="13" spans="1:24" s="11" customFormat="1" ht="15">
      <c r="A13" s="250" t="s">
        <v>84</v>
      </c>
      <c r="B13" s="14"/>
      <c r="C13" s="37" t="s">
        <v>6</v>
      </c>
      <c r="D13" s="245" t="s">
        <v>204</v>
      </c>
      <c r="E13" s="29"/>
      <c r="F13" s="246">
        <f t="shared" si="3"/>
        <v>756530.771484375</v>
      </c>
      <c r="G13" s="19">
        <f t="shared" si="4"/>
        <v>380893.052734375</v>
      </c>
      <c r="H13" s="262">
        <f t="shared" si="2"/>
        <v>375637.71875</v>
      </c>
      <c r="I13" s="18">
        <v>159692.78125</v>
      </c>
      <c r="J13" s="31">
        <v>46690.9296875</v>
      </c>
      <c r="K13" s="31">
        <v>47232.53125</v>
      </c>
      <c r="L13" s="31">
        <v>46978.19140625</v>
      </c>
      <c r="M13" s="31">
        <v>36149.234375</v>
      </c>
      <c r="N13" s="31">
        <v>27517.859375</v>
      </c>
      <c r="O13" s="31">
        <v>12150.9130859375</v>
      </c>
      <c r="P13" s="85">
        <v>4480.6123046875</v>
      </c>
      <c r="Q13" s="32">
        <v>163514.015625</v>
      </c>
      <c r="R13" s="31">
        <v>36320.61328125</v>
      </c>
      <c r="S13" s="31">
        <v>49219.69140625</v>
      </c>
      <c r="T13" s="31">
        <v>26946.63671875</v>
      </c>
      <c r="U13" s="31">
        <v>23190.232421875</v>
      </c>
      <c r="V13" s="31">
        <v>25482.75</v>
      </c>
      <c r="W13" s="31">
        <v>41676.77734375</v>
      </c>
      <c r="X13" s="85">
        <v>9287.001953125</v>
      </c>
    </row>
    <row r="14" spans="1:24" s="11" customFormat="1" ht="15">
      <c r="A14" s="250" t="s">
        <v>85</v>
      </c>
      <c r="B14" s="14"/>
      <c r="C14" s="37" t="s">
        <v>7</v>
      </c>
      <c r="D14" s="245" t="s">
        <v>205</v>
      </c>
      <c r="E14" s="29"/>
      <c r="F14" s="246">
        <f t="shared" si="3"/>
        <v>65490.68975830078</v>
      </c>
      <c r="G14" s="19">
        <f t="shared" si="4"/>
        <v>31359.70684814453</v>
      </c>
      <c r="H14" s="262">
        <f t="shared" si="2"/>
        <v>34130.98291015625</v>
      </c>
      <c r="I14" s="18">
        <v>23347.08203125</v>
      </c>
      <c r="J14" s="31">
        <v>627.7658081054688</v>
      </c>
      <c r="K14" s="31">
        <v>4626.0830078125</v>
      </c>
      <c r="L14" s="31">
        <v>0</v>
      </c>
      <c r="M14" s="31">
        <v>2545.224609375</v>
      </c>
      <c r="N14" s="31">
        <v>213.5513916015625</v>
      </c>
      <c r="O14" s="31">
        <v>0</v>
      </c>
      <c r="P14" s="85">
        <v>0</v>
      </c>
      <c r="Q14" s="32">
        <v>31371.525390625</v>
      </c>
      <c r="R14" s="31">
        <v>0</v>
      </c>
      <c r="S14" s="31">
        <v>0</v>
      </c>
      <c r="T14" s="31">
        <v>2759.45751953125</v>
      </c>
      <c r="U14" s="31">
        <v>0</v>
      </c>
      <c r="V14" s="31">
        <v>0</v>
      </c>
      <c r="W14" s="31">
        <v>0</v>
      </c>
      <c r="X14" s="85">
        <v>0</v>
      </c>
    </row>
    <row r="15" spans="1:24" s="11" customFormat="1" ht="15">
      <c r="A15" s="250" t="s">
        <v>86</v>
      </c>
      <c r="B15" s="14"/>
      <c r="C15" s="37" t="s">
        <v>8</v>
      </c>
      <c r="D15" s="245" t="s">
        <v>54</v>
      </c>
      <c r="E15" s="29"/>
      <c r="F15" s="246">
        <f t="shared" si="3"/>
        <v>65823.61639404297</v>
      </c>
      <c r="G15" s="17">
        <f t="shared" si="4"/>
        <v>31158.154174804688</v>
      </c>
      <c r="H15" s="263">
        <f t="shared" si="2"/>
        <v>34665.46221923828</v>
      </c>
      <c r="I15" s="18">
        <v>12178.916015625</v>
      </c>
      <c r="J15" s="31">
        <v>0</v>
      </c>
      <c r="K15" s="31">
        <v>11137.1796875</v>
      </c>
      <c r="L15" s="31">
        <v>5841.9287109375</v>
      </c>
      <c r="M15" s="31">
        <v>0</v>
      </c>
      <c r="N15" s="31">
        <v>1817.3843994140625</v>
      </c>
      <c r="O15" s="31">
        <v>182.745361328125</v>
      </c>
      <c r="P15" s="85">
        <v>0</v>
      </c>
      <c r="Q15" s="32">
        <v>10749.85546875</v>
      </c>
      <c r="R15" s="31">
        <v>0</v>
      </c>
      <c r="S15" s="31">
        <v>23078.71484375</v>
      </c>
      <c r="T15" s="31">
        <v>836.8919067382812</v>
      </c>
      <c r="U15" s="31">
        <v>0</v>
      </c>
      <c r="V15" s="31">
        <v>0</v>
      </c>
      <c r="W15" s="31">
        <v>0</v>
      </c>
      <c r="X15" s="85">
        <v>0</v>
      </c>
    </row>
    <row r="16" spans="1:24" s="11" customFormat="1" ht="15">
      <c r="A16" s="250" t="s">
        <v>87</v>
      </c>
      <c r="B16" s="14"/>
      <c r="C16" s="39" t="s">
        <v>9</v>
      </c>
      <c r="D16" s="245" t="s">
        <v>44</v>
      </c>
      <c r="E16" s="29"/>
      <c r="F16" s="246">
        <f t="shared" si="3"/>
        <v>371192.2685241699</v>
      </c>
      <c r="G16" s="17">
        <f t="shared" si="4"/>
        <v>198514.8591003418</v>
      </c>
      <c r="H16" s="263">
        <f t="shared" si="2"/>
        <v>172677.40942382812</v>
      </c>
      <c r="I16" s="18">
        <v>30848.15234375</v>
      </c>
      <c r="J16" s="31">
        <v>26299.625</v>
      </c>
      <c r="K16" s="31">
        <v>50078.40625</v>
      </c>
      <c r="L16" s="31">
        <v>58946.04296875</v>
      </c>
      <c r="M16" s="31">
        <v>23306.828125</v>
      </c>
      <c r="N16" s="31">
        <v>8106.06201171875</v>
      </c>
      <c r="O16" s="31">
        <v>419.4413757324219</v>
      </c>
      <c r="P16" s="85">
        <v>510.301025390625</v>
      </c>
      <c r="Q16" s="32">
        <v>43256.78515625</v>
      </c>
      <c r="R16" s="31">
        <v>40017.359375</v>
      </c>
      <c r="S16" s="31">
        <v>33455.46875</v>
      </c>
      <c r="T16" s="31">
        <v>32424.78515625</v>
      </c>
      <c r="U16" s="31">
        <v>10656.4970703125</v>
      </c>
      <c r="V16" s="31">
        <v>7612.9296875</v>
      </c>
      <c r="W16" s="31">
        <v>4989.14599609375</v>
      </c>
      <c r="X16" s="85">
        <v>264.438232421875</v>
      </c>
    </row>
    <row r="17" spans="1:24" s="11" customFormat="1" ht="15">
      <c r="A17" s="250" t="s">
        <v>88</v>
      </c>
      <c r="B17" s="14"/>
      <c r="C17" s="39" t="s">
        <v>10</v>
      </c>
      <c r="D17" s="245" t="s">
        <v>14</v>
      </c>
      <c r="E17" s="29"/>
      <c r="F17" s="246">
        <f t="shared" si="3"/>
        <v>325746.43029785156</v>
      </c>
      <c r="G17" s="17">
        <f t="shared" si="4"/>
        <v>212430.32891845703</v>
      </c>
      <c r="H17" s="263">
        <f t="shared" si="2"/>
        <v>113316.10137939453</v>
      </c>
      <c r="I17" s="18">
        <v>30252.953125</v>
      </c>
      <c r="J17" s="31">
        <v>24225.33984375</v>
      </c>
      <c r="K17" s="31">
        <v>75817.1328125</v>
      </c>
      <c r="L17" s="31">
        <v>53701.125</v>
      </c>
      <c r="M17" s="31">
        <v>23242.564453125</v>
      </c>
      <c r="N17" s="31">
        <v>0</v>
      </c>
      <c r="O17" s="31">
        <v>4359.6748046875</v>
      </c>
      <c r="P17" s="85">
        <v>831.5388793945312</v>
      </c>
      <c r="Q17" s="32">
        <v>28270.125</v>
      </c>
      <c r="R17" s="31">
        <v>29930.974609375</v>
      </c>
      <c r="S17" s="31">
        <v>18369.794921875</v>
      </c>
      <c r="T17" s="31">
        <v>21543.00390625</v>
      </c>
      <c r="U17" s="31">
        <v>3312.421630859375</v>
      </c>
      <c r="V17" s="31">
        <v>6466.93505859375</v>
      </c>
      <c r="W17" s="31">
        <v>4612.16162109375</v>
      </c>
      <c r="X17" s="85">
        <v>810.6846313476562</v>
      </c>
    </row>
    <row r="18" spans="1:24" s="11" customFormat="1" ht="15">
      <c r="A18" s="250" t="s">
        <v>89</v>
      </c>
      <c r="B18" s="14"/>
      <c r="C18" s="37" t="s">
        <v>11</v>
      </c>
      <c r="D18" s="245" t="s">
        <v>55</v>
      </c>
      <c r="E18" s="29"/>
      <c r="F18" s="246">
        <f>SUM(G18:H18)</f>
        <v>650077.2060546875</v>
      </c>
      <c r="G18" s="17">
        <f>SUM(I18:P18)</f>
        <v>318388.95263671875</v>
      </c>
      <c r="H18" s="263">
        <f t="shared" si="2"/>
        <v>331688.25341796875</v>
      </c>
      <c r="I18" s="18">
        <v>203564.578125</v>
      </c>
      <c r="J18" s="31">
        <v>12542.5888671875</v>
      </c>
      <c r="K18" s="31">
        <v>15827.0703125</v>
      </c>
      <c r="L18" s="31">
        <v>42717.46875</v>
      </c>
      <c r="M18" s="31">
        <v>13291.591796875</v>
      </c>
      <c r="N18" s="31">
        <v>15111.0830078125</v>
      </c>
      <c r="O18" s="31">
        <v>11492.6796875</v>
      </c>
      <c r="P18" s="85">
        <v>3841.89208984375</v>
      </c>
      <c r="Q18" s="32">
        <v>257255.34375</v>
      </c>
      <c r="R18" s="31">
        <v>13482.673828125</v>
      </c>
      <c r="S18" s="31">
        <v>2578.85400390625</v>
      </c>
      <c r="T18" s="31">
        <v>7938.03369140625</v>
      </c>
      <c r="U18" s="31">
        <v>3929.1474609375</v>
      </c>
      <c r="V18" s="31">
        <v>16139.7412109375</v>
      </c>
      <c r="W18" s="31">
        <v>24655.17578125</v>
      </c>
      <c r="X18" s="85">
        <v>5709.28369140625</v>
      </c>
    </row>
    <row r="19" spans="1:24" s="11" customFormat="1" ht="15">
      <c r="A19" s="250" t="s">
        <v>90</v>
      </c>
      <c r="B19" s="14"/>
      <c r="C19" s="38" t="s">
        <v>12</v>
      </c>
      <c r="D19" s="86" t="s">
        <v>206</v>
      </c>
      <c r="E19" s="29"/>
      <c r="F19" s="246">
        <f t="shared" si="3"/>
        <v>265701.50744628906</v>
      </c>
      <c r="G19" s="17">
        <f t="shared" si="4"/>
        <v>94593.54788208008</v>
      </c>
      <c r="H19" s="263">
        <f t="shared" si="2"/>
        <v>171107.95956420898</v>
      </c>
      <c r="I19" s="18">
        <v>41816.62109375</v>
      </c>
      <c r="J19" s="31">
        <v>25973.1171875</v>
      </c>
      <c r="K19" s="31">
        <v>9238.4560546875</v>
      </c>
      <c r="L19" s="31">
        <v>1610.81298828125</v>
      </c>
      <c r="M19" s="31">
        <v>8062.2060546875</v>
      </c>
      <c r="N19" s="31">
        <v>3317.744140625</v>
      </c>
      <c r="O19" s="31">
        <v>4508.5712890625</v>
      </c>
      <c r="P19" s="85">
        <v>66.01907348632812</v>
      </c>
      <c r="Q19" s="32">
        <v>98887.828125</v>
      </c>
      <c r="R19" s="31">
        <v>53550.1796875</v>
      </c>
      <c r="S19" s="31">
        <v>6932.4560546875</v>
      </c>
      <c r="T19" s="31">
        <v>8033.109375</v>
      </c>
      <c r="U19" s="31">
        <v>487.20050048828125</v>
      </c>
      <c r="V19" s="31">
        <v>330.2958679199219</v>
      </c>
      <c r="W19" s="31">
        <v>1911.415283203125</v>
      </c>
      <c r="X19" s="85">
        <v>975.4746704101562</v>
      </c>
    </row>
    <row r="20" spans="1:24" s="11" customFormat="1" ht="15">
      <c r="A20" s="250" t="s">
        <v>91</v>
      </c>
      <c r="B20" s="14"/>
      <c r="C20" s="38" t="s">
        <v>13</v>
      </c>
      <c r="D20" s="86" t="s">
        <v>208</v>
      </c>
      <c r="E20" s="29"/>
      <c r="F20" s="246">
        <f t="shared" si="3"/>
        <v>90777.451171875</v>
      </c>
      <c r="G20" s="17">
        <f t="shared" si="4"/>
        <v>0</v>
      </c>
      <c r="H20" s="263">
        <f t="shared" si="2"/>
        <v>90777.451171875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58874.796875</v>
      </c>
      <c r="T20" s="31">
        <v>31902.654296875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0" t="s">
        <v>92</v>
      </c>
      <c r="B21" s="14"/>
      <c r="C21" s="38" t="s">
        <v>15</v>
      </c>
      <c r="D21" s="86" t="s">
        <v>209</v>
      </c>
      <c r="E21" s="29"/>
      <c r="F21" s="246">
        <f t="shared" si="3"/>
        <v>1521614</v>
      </c>
      <c r="G21" s="17">
        <f t="shared" si="4"/>
        <v>754516.875</v>
      </c>
      <c r="H21" s="263">
        <f t="shared" si="2"/>
        <v>767097.125</v>
      </c>
      <c r="I21" s="18">
        <v>754516.875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767097.125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0" t="s">
        <v>93</v>
      </c>
      <c r="B22" s="14"/>
      <c r="C22" s="37" t="s">
        <v>16</v>
      </c>
      <c r="D22" s="245" t="s">
        <v>210</v>
      </c>
      <c r="E22" s="29"/>
      <c r="F22" s="246">
        <f t="shared" si="3"/>
        <v>544202.845703125</v>
      </c>
      <c r="G22" s="17">
        <f t="shared" si="4"/>
        <v>157445.10302734375</v>
      </c>
      <c r="H22" s="263">
        <f t="shared" si="2"/>
        <v>386757.74267578125</v>
      </c>
      <c r="I22" s="18">
        <v>113277.0546875</v>
      </c>
      <c r="J22" s="31">
        <v>0</v>
      </c>
      <c r="K22" s="31">
        <v>0</v>
      </c>
      <c r="L22" s="31">
        <v>28223.873046875</v>
      </c>
      <c r="M22" s="31">
        <v>0</v>
      </c>
      <c r="N22" s="31">
        <v>12168.47265625</v>
      </c>
      <c r="O22" s="31">
        <v>0</v>
      </c>
      <c r="P22" s="85">
        <v>3775.70263671875</v>
      </c>
      <c r="Q22" s="32">
        <v>41293.265625</v>
      </c>
      <c r="R22" s="31">
        <v>0</v>
      </c>
      <c r="S22" s="31">
        <v>158011.171875</v>
      </c>
      <c r="T22" s="31">
        <v>134836.375</v>
      </c>
      <c r="U22" s="31">
        <v>22602.015625</v>
      </c>
      <c r="V22" s="31">
        <v>14758.609375</v>
      </c>
      <c r="W22" s="31">
        <v>10617.5234375</v>
      </c>
      <c r="X22" s="85">
        <v>4638.78173828125</v>
      </c>
    </row>
    <row r="23" spans="1:24" s="11" customFormat="1" ht="15">
      <c r="A23" s="250" t="s">
        <v>94</v>
      </c>
      <c r="B23" s="14"/>
      <c r="C23" s="37" t="s">
        <v>20</v>
      </c>
      <c r="D23" s="245" t="s">
        <v>56</v>
      </c>
      <c r="E23" s="29"/>
      <c r="F23" s="246">
        <f t="shared" si="3"/>
        <v>202112.5767211914</v>
      </c>
      <c r="G23" s="17">
        <f>SUM(I23:P23)</f>
        <v>84008.68823242188</v>
      </c>
      <c r="H23" s="263">
        <f t="shared" si="2"/>
        <v>118103.88848876953</v>
      </c>
      <c r="I23" s="18">
        <v>16467.341796875</v>
      </c>
      <c r="J23" s="31">
        <v>10668.90234375</v>
      </c>
      <c r="K23" s="31">
        <v>10108.552734375</v>
      </c>
      <c r="L23" s="31">
        <v>18936.859375</v>
      </c>
      <c r="M23" s="31">
        <v>9752.7890625</v>
      </c>
      <c r="N23" s="31">
        <v>7318.01318359375</v>
      </c>
      <c r="O23" s="31">
        <v>9062.609375</v>
      </c>
      <c r="P23" s="85">
        <v>1693.620361328125</v>
      </c>
      <c r="Q23" s="32">
        <v>25632.9921875</v>
      </c>
      <c r="R23" s="31">
        <v>768.3972778320312</v>
      </c>
      <c r="S23" s="31">
        <v>36197.328125</v>
      </c>
      <c r="T23" s="31">
        <v>22225.40234375</v>
      </c>
      <c r="U23" s="31">
        <v>9177.248046875</v>
      </c>
      <c r="V23" s="31">
        <v>10074.8525390625</v>
      </c>
      <c r="W23" s="31">
        <v>12581.5546875</v>
      </c>
      <c r="X23" s="85">
        <v>1446.11328125</v>
      </c>
    </row>
    <row r="24" spans="1:24" s="16" customFormat="1" ht="15" customHeight="1">
      <c r="A24" s="249"/>
      <c r="B24" s="63" t="s">
        <v>211</v>
      </c>
      <c r="C24" s="63"/>
      <c r="D24" s="63"/>
      <c r="E24" s="64"/>
      <c r="F24" s="53">
        <f>SUM(G24:H24)</f>
        <v>5968081.930335999</v>
      </c>
      <c r="G24" s="54">
        <f>SUM(I24:P24)</f>
        <v>3758332.5275268555</v>
      </c>
      <c r="H24" s="261">
        <f>SUM(Q24:X24)</f>
        <v>2209749.402809143</v>
      </c>
      <c r="I24" s="55">
        <f>SUM(I25:I53)</f>
        <v>65754.5849609375</v>
      </c>
      <c r="J24" s="56">
        <f aca="true" t="shared" si="5" ref="J24:X24">SUM(J25:J53)</f>
        <v>47343.1728515625</v>
      </c>
      <c r="K24" s="56">
        <f t="shared" si="5"/>
        <v>269785.9692993164</v>
      </c>
      <c r="L24" s="56">
        <f t="shared" si="5"/>
        <v>1480524.2106933594</v>
      </c>
      <c r="M24" s="56">
        <f t="shared" si="5"/>
        <v>1074270.3986816406</v>
      </c>
      <c r="N24" s="56">
        <f t="shared" si="5"/>
        <v>497062.4580078125</v>
      </c>
      <c r="O24" s="56">
        <f t="shared" si="5"/>
        <v>269390.1283111572</v>
      </c>
      <c r="P24" s="271">
        <f t="shared" si="5"/>
        <v>54201.604721069336</v>
      </c>
      <c r="Q24" s="55">
        <f t="shared" si="5"/>
        <v>66615.8583984375</v>
      </c>
      <c r="R24" s="56">
        <f t="shared" si="5"/>
        <v>30837.14959716797</v>
      </c>
      <c r="S24" s="56">
        <f>SUM(S25:S53)</f>
        <v>370090.74685668945</v>
      </c>
      <c r="T24" s="56">
        <f t="shared" si="5"/>
        <v>661214.7459106445</v>
      </c>
      <c r="U24" s="56">
        <f t="shared" si="5"/>
        <v>416517.80419921875</v>
      </c>
      <c r="V24" s="56">
        <f t="shared" si="5"/>
        <v>384884.92041015625</v>
      </c>
      <c r="W24" s="56">
        <f t="shared" si="5"/>
        <v>232874.74879455566</v>
      </c>
      <c r="X24" s="271">
        <f t="shared" si="5"/>
        <v>46713.42864227295</v>
      </c>
    </row>
    <row r="25" spans="1:24" s="77" customFormat="1" ht="15">
      <c r="A25" s="251"/>
      <c r="B25" s="253"/>
      <c r="C25" s="253"/>
      <c r="D25" s="101" t="s">
        <v>189</v>
      </c>
      <c r="E25" s="254"/>
      <c r="F25" s="78"/>
      <c r="G25" s="78"/>
      <c r="H25" s="264"/>
      <c r="I25" s="272"/>
      <c r="J25" s="253"/>
      <c r="K25" s="253"/>
      <c r="L25" s="253"/>
      <c r="M25" s="253"/>
      <c r="N25" s="253"/>
      <c r="O25" s="253"/>
      <c r="P25" s="254"/>
      <c r="Q25" s="102"/>
      <c r="R25" s="103"/>
      <c r="S25" s="103"/>
      <c r="T25" s="103"/>
      <c r="U25" s="103"/>
      <c r="V25" s="103"/>
      <c r="W25" s="103"/>
      <c r="X25" s="274"/>
    </row>
    <row r="26" spans="1:24" s="11" customFormat="1" ht="15">
      <c r="A26" s="250" t="s">
        <v>95</v>
      </c>
      <c r="B26" s="14"/>
      <c r="C26" s="38" t="s">
        <v>21</v>
      </c>
      <c r="D26" s="38"/>
      <c r="E26" s="29" t="s">
        <v>190</v>
      </c>
      <c r="F26" s="17">
        <f>SUM(G26:H26)</f>
        <v>185455.69744110107</v>
      </c>
      <c r="G26" s="17">
        <f>SUM(I26:P26)</f>
        <v>148554.29150390625</v>
      </c>
      <c r="H26" s="263">
        <f t="shared" si="2"/>
        <v>36901.405937194824</v>
      </c>
      <c r="I26" s="32">
        <v>0</v>
      </c>
      <c r="J26" s="31">
        <v>0</v>
      </c>
      <c r="K26" s="31">
        <v>8216.904296875</v>
      </c>
      <c r="L26" s="31">
        <v>42192.078125</v>
      </c>
      <c r="M26" s="31">
        <v>37937.68359375</v>
      </c>
      <c r="N26" s="31">
        <v>38421.81640625</v>
      </c>
      <c r="O26" s="31">
        <v>18969.427734375</v>
      </c>
      <c r="P26" s="85">
        <v>2816.38134765625</v>
      </c>
      <c r="Q26" s="32">
        <v>0</v>
      </c>
      <c r="R26" s="31">
        <v>0</v>
      </c>
      <c r="S26" s="31">
        <v>872.2057495117188</v>
      </c>
      <c r="T26" s="31">
        <v>2473.895751953125</v>
      </c>
      <c r="U26" s="31">
        <v>11756.3681640625</v>
      </c>
      <c r="V26" s="31">
        <v>14541.16796875</v>
      </c>
      <c r="W26" s="31">
        <v>7169.05078125</v>
      </c>
      <c r="X26" s="85">
        <v>88.71752166748047</v>
      </c>
    </row>
    <row r="27" spans="1:24" s="11" customFormat="1" ht="15">
      <c r="A27" s="250" t="s">
        <v>96</v>
      </c>
      <c r="B27" s="14"/>
      <c r="C27" s="38" t="s">
        <v>22</v>
      </c>
      <c r="D27" s="38"/>
      <c r="E27" s="29" t="s">
        <v>192</v>
      </c>
      <c r="F27" s="17">
        <f t="shared" si="3"/>
        <v>20182.471130371094</v>
      </c>
      <c r="G27" s="17">
        <f aca="true" t="shared" si="6" ref="G27:G43">SUM(I27:P27)</f>
        <v>14821.465148925781</v>
      </c>
      <c r="H27" s="263">
        <f t="shared" si="2"/>
        <v>5361.0059814453125</v>
      </c>
      <c r="I27" s="32">
        <v>0</v>
      </c>
      <c r="J27" s="31">
        <v>0</v>
      </c>
      <c r="K27" s="31">
        <v>0</v>
      </c>
      <c r="L27" s="31">
        <v>3686.787353515625</v>
      </c>
      <c r="M27" s="31">
        <v>2088.00146484375</v>
      </c>
      <c r="N27" s="31">
        <v>6414.73681640625</v>
      </c>
      <c r="O27" s="31">
        <v>1862.863525390625</v>
      </c>
      <c r="P27" s="85">
        <v>769.0759887695312</v>
      </c>
      <c r="Q27" s="32">
        <v>0</v>
      </c>
      <c r="R27" s="31">
        <v>0</v>
      </c>
      <c r="S27" s="31">
        <v>439.713134765625</v>
      </c>
      <c r="T27" s="31">
        <v>300.625732421875</v>
      </c>
      <c r="U27" s="31">
        <v>2632.8837890625</v>
      </c>
      <c r="V27" s="31">
        <v>0</v>
      </c>
      <c r="W27" s="31">
        <v>1987.7833251953125</v>
      </c>
      <c r="X27" s="85">
        <v>0</v>
      </c>
    </row>
    <row r="28" spans="1:24" s="11" customFormat="1" ht="15">
      <c r="A28" s="250" t="s">
        <v>97</v>
      </c>
      <c r="B28" s="14"/>
      <c r="C28" s="37" t="s">
        <v>23</v>
      </c>
      <c r="D28" s="37"/>
      <c r="E28" s="29" t="s">
        <v>17</v>
      </c>
      <c r="F28" s="17">
        <f t="shared" si="3"/>
        <v>44298.45166015625</v>
      </c>
      <c r="G28" s="17">
        <f t="shared" si="6"/>
        <v>13746.5625</v>
      </c>
      <c r="H28" s="263">
        <f t="shared" si="2"/>
        <v>30551.88916015625</v>
      </c>
      <c r="I28" s="32">
        <v>0</v>
      </c>
      <c r="J28" s="31">
        <v>0</v>
      </c>
      <c r="K28" s="31">
        <v>0</v>
      </c>
      <c r="L28" s="31">
        <v>3342.20263671875</v>
      </c>
      <c r="M28" s="31">
        <v>6426.31787109375</v>
      </c>
      <c r="N28" s="31">
        <v>2649.92626953125</v>
      </c>
      <c r="O28" s="31">
        <v>1328.11572265625</v>
      </c>
      <c r="P28" s="85">
        <v>0</v>
      </c>
      <c r="Q28" s="32">
        <v>0</v>
      </c>
      <c r="R28" s="31">
        <v>0</v>
      </c>
      <c r="S28" s="31">
        <v>0</v>
      </c>
      <c r="T28" s="31">
        <v>9752.6533203125</v>
      </c>
      <c r="U28" s="31">
        <v>7732.73291015625</v>
      </c>
      <c r="V28" s="31">
        <v>7902.546875</v>
      </c>
      <c r="W28" s="31">
        <v>5163.9560546875</v>
      </c>
      <c r="X28" s="85">
        <v>0</v>
      </c>
    </row>
    <row r="29" spans="1:24" s="11" customFormat="1" ht="15">
      <c r="A29" s="250" t="s">
        <v>98</v>
      </c>
      <c r="B29" s="14"/>
      <c r="C29" s="37" t="s">
        <v>45</v>
      </c>
      <c r="D29" s="37"/>
      <c r="E29" s="29" t="s">
        <v>18</v>
      </c>
      <c r="F29" s="17">
        <f t="shared" si="3"/>
        <v>59327.81869506836</v>
      </c>
      <c r="G29" s="17">
        <f t="shared" si="6"/>
        <v>26490.26776123047</v>
      </c>
      <c r="H29" s="263">
        <f t="shared" si="2"/>
        <v>32837.55093383789</v>
      </c>
      <c r="I29" s="32">
        <v>0</v>
      </c>
      <c r="J29" s="31">
        <v>0</v>
      </c>
      <c r="K29" s="31">
        <v>3158.989013671875</v>
      </c>
      <c r="L29" s="31">
        <v>2988.02197265625</v>
      </c>
      <c r="M29" s="31">
        <v>6610.16845703125</v>
      </c>
      <c r="N29" s="31">
        <v>9355.9580078125</v>
      </c>
      <c r="O29" s="31">
        <v>3761.77587890625</v>
      </c>
      <c r="P29" s="85">
        <v>615.3544311523438</v>
      </c>
      <c r="Q29" s="32">
        <v>0</v>
      </c>
      <c r="R29" s="31">
        <v>0</v>
      </c>
      <c r="S29" s="31">
        <v>3565.388916015625</v>
      </c>
      <c r="T29" s="31">
        <v>15299.1025390625</v>
      </c>
      <c r="U29" s="31">
        <v>8119.37451171875</v>
      </c>
      <c r="V29" s="31">
        <v>5428.720703125</v>
      </c>
      <c r="W29" s="31">
        <v>424.9642639160156</v>
      </c>
      <c r="X29" s="85">
        <v>0</v>
      </c>
    </row>
    <row r="30" spans="1:24" s="11" customFormat="1" ht="15">
      <c r="A30" s="250" t="s">
        <v>99</v>
      </c>
      <c r="B30" s="14"/>
      <c r="C30" s="37" t="s">
        <v>46</v>
      </c>
      <c r="D30" s="37"/>
      <c r="E30" s="29" t="s">
        <v>58</v>
      </c>
      <c r="F30" s="17">
        <f t="shared" si="3"/>
        <v>33493.066467285156</v>
      </c>
      <c r="G30" s="17">
        <f t="shared" si="6"/>
        <v>14637.138244628906</v>
      </c>
      <c r="H30" s="263">
        <f t="shared" si="2"/>
        <v>18855.92822265625</v>
      </c>
      <c r="I30" s="32">
        <v>0</v>
      </c>
      <c r="J30" s="31">
        <v>0</v>
      </c>
      <c r="K30" s="31">
        <v>0</v>
      </c>
      <c r="L30" s="31">
        <v>7262.86962890625</v>
      </c>
      <c r="M30" s="31">
        <v>1528.895751953125</v>
      </c>
      <c r="N30" s="31">
        <v>2011.37158203125</v>
      </c>
      <c r="O30" s="31">
        <v>3276.726806640625</v>
      </c>
      <c r="P30" s="85">
        <v>557.2744750976562</v>
      </c>
      <c r="Q30" s="32">
        <v>0</v>
      </c>
      <c r="R30" s="31">
        <v>0</v>
      </c>
      <c r="S30" s="31">
        <v>3679.00341796875</v>
      </c>
      <c r="T30" s="31">
        <v>7471.58740234375</v>
      </c>
      <c r="U30" s="31">
        <v>4686.46044921875</v>
      </c>
      <c r="V30" s="31">
        <v>1852.605712890625</v>
      </c>
      <c r="W30" s="31">
        <v>1166.271240234375</v>
      </c>
      <c r="X30" s="85">
        <v>0</v>
      </c>
    </row>
    <row r="31" spans="1:24" s="11" customFormat="1" ht="15">
      <c r="A31" s="250" t="s">
        <v>100</v>
      </c>
      <c r="B31" s="14"/>
      <c r="C31" s="39" t="s">
        <v>47</v>
      </c>
      <c r="D31" s="39"/>
      <c r="E31" s="29" t="s">
        <v>19</v>
      </c>
      <c r="F31" s="17">
        <f t="shared" si="3"/>
        <v>5134.8709716796875</v>
      </c>
      <c r="G31" s="17">
        <f t="shared" si="6"/>
        <v>0</v>
      </c>
      <c r="H31" s="263">
        <f t="shared" si="2"/>
        <v>5134.8709716796875</v>
      </c>
      <c r="I31" s="32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0</v>
      </c>
      <c r="T31" s="31">
        <v>308.29815673828125</v>
      </c>
      <c r="U31" s="31">
        <v>4132.091796875</v>
      </c>
      <c r="V31" s="31">
        <v>244.73638916015625</v>
      </c>
      <c r="W31" s="31">
        <v>449.74462890625</v>
      </c>
      <c r="X31" s="85">
        <v>0</v>
      </c>
    </row>
    <row r="32" spans="1:24" s="11" customFormat="1" ht="15">
      <c r="A32" s="250" t="s">
        <v>101</v>
      </c>
      <c r="B32" s="14"/>
      <c r="C32" s="39" t="s">
        <v>48</v>
      </c>
      <c r="D32" s="39"/>
      <c r="E32" s="29" t="s">
        <v>194</v>
      </c>
      <c r="F32" s="17">
        <f t="shared" si="3"/>
        <v>11847.696228027344</v>
      </c>
      <c r="G32" s="17">
        <f t="shared" si="6"/>
        <v>0</v>
      </c>
      <c r="H32" s="263">
        <f t="shared" si="2"/>
        <v>11847.696228027344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0</v>
      </c>
      <c r="T32" s="31">
        <v>9069.82421875</v>
      </c>
      <c r="U32" s="31">
        <v>0</v>
      </c>
      <c r="V32" s="31">
        <v>2416.06591796875</v>
      </c>
      <c r="W32" s="31">
        <v>254.51829528808594</v>
      </c>
      <c r="X32" s="85">
        <v>107.28779602050781</v>
      </c>
    </row>
    <row r="33" spans="1:24" s="11" customFormat="1" ht="15">
      <c r="A33" s="250" t="s">
        <v>102</v>
      </c>
      <c r="B33" s="14"/>
      <c r="C33" s="37" t="s">
        <v>49</v>
      </c>
      <c r="D33" s="37"/>
      <c r="E33" s="29" t="s">
        <v>212</v>
      </c>
      <c r="F33" s="17">
        <f t="shared" si="3"/>
        <v>39408.65364074707</v>
      </c>
      <c r="G33" s="17">
        <f t="shared" si="6"/>
        <v>13832.697647094727</v>
      </c>
      <c r="H33" s="263">
        <f>SUM(Q33:X33)</f>
        <v>25575.955993652344</v>
      </c>
      <c r="I33" s="32">
        <v>0</v>
      </c>
      <c r="J33" s="31">
        <v>4196.6044921875</v>
      </c>
      <c r="K33" s="31">
        <v>0</v>
      </c>
      <c r="L33" s="31">
        <v>8942.5400390625</v>
      </c>
      <c r="M33" s="31">
        <v>0</v>
      </c>
      <c r="N33" s="31">
        <v>0</v>
      </c>
      <c r="O33" s="31">
        <v>161.81141662597656</v>
      </c>
      <c r="P33" s="85">
        <v>531.74169921875</v>
      </c>
      <c r="Q33" s="32">
        <v>0</v>
      </c>
      <c r="R33" s="31">
        <v>0</v>
      </c>
      <c r="S33" s="31">
        <v>4188.2373046875</v>
      </c>
      <c r="T33" s="31">
        <v>13698.642578125</v>
      </c>
      <c r="U33" s="31">
        <v>4978.41650390625</v>
      </c>
      <c r="V33" s="31">
        <v>498.29901123046875</v>
      </c>
      <c r="W33" s="31">
        <v>2212.360595703125</v>
      </c>
      <c r="X33" s="85">
        <v>0</v>
      </c>
    </row>
    <row r="34" spans="1:24" s="11" customFormat="1" ht="15">
      <c r="A34" s="250" t="s">
        <v>103</v>
      </c>
      <c r="B34" s="14"/>
      <c r="C34" s="38" t="s">
        <v>50</v>
      </c>
      <c r="D34" s="86" t="s">
        <v>59</v>
      </c>
      <c r="E34" s="255"/>
      <c r="F34" s="17">
        <f t="shared" si="3"/>
        <v>86092.08464050293</v>
      </c>
      <c r="G34" s="17">
        <f t="shared" si="6"/>
        <v>57741.42835998535</v>
      </c>
      <c r="H34" s="263">
        <f t="shared" si="2"/>
        <v>28350.656280517578</v>
      </c>
      <c r="I34" s="32">
        <v>0</v>
      </c>
      <c r="J34" s="31">
        <v>0</v>
      </c>
      <c r="K34" s="31">
        <v>1108.033203125</v>
      </c>
      <c r="L34" s="31">
        <v>21804.943359375</v>
      </c>
      <c r="M34" s="31">
        <v>14093.0888671875</v>
      </c>
      <c r="N34" s="31">
        <v>13354.2529296875</v>
      </c>
      <c r="O34" s="31">
        <v>7252.41455078125</v>
      </c>
      <c r="P34" s="85">
        <v>128.69544982910156</v>
      </c>
      <c r="Q34" s="32">
        <v>0</v>
      </c>
      <c r="R34" s="31">
        <v>2069.073486328125</v>
      </c>
      <c r="S34" s="31">
        <v>475.8555603027344</v>
      </c>
      <c r="T34" s="31">
        <v>6206.9853515625</v>
      </c>
      <c r="U34" s="31">
        <v>10864.431640625</v>
      </c>
      <c r="V34" s="31">
        <v>5573.73291015625</v>
      </c>
      <c r="W34" s="31">
        <v>2282.275146484375</v>
      </c>
      <c r="X34" s="85">
        <v>878.3021850585938</v>
      </c>
    </row>
    <row r="35" spans="1:24" s="11" customFormat="1" ht="15">
      <c r="A35" s="250" t="s">
        <v>104</v>
      </c>
      <c r="B35" s="14"/>
      <c r="C35" s="38" t="s">
        <v>51</v>
      </c>
      <c r="D35" s="86" t="s">
        <v>213</v>
      </c>
      <c r="E35" s="255"/>
      <c r="F35" s="17">
        <f t="shared" si="3"/>
        <v>373222.72912597656</v>
      </c>
      <c r="G35" s="17">
        <f t="shared" si="6"/>
        <v>228880.20080566406</v>
      </c>
      <c r="H35" s="263">
        <f t="shared" si="2"/>
        <v>144342.5283203125</v>
      </c>
      <c r="I35" s="32">
        <v>0</v>
      </c>
      <c r="J35" s="31">
        <v>0</v>
      </c>
      <c r="K35" s="31">
        <v>39714.7890625</v>
      </c>
      <c r="L35" s="31">
        <v>48254.203125</v>
      </c>
      <c r="M35" s="31">
        <v>72094.15625</v>
      </c>
      <c r="N35" s="31">
        <v>40451.08984375</v>
      </c>
      <c r="O35" s="31">
        <v>26847.962890625</v>
      </c>
      <c r="P35" s="85">
        <v>1517.9996337890625</v>
      </c>
      <c r="Q35" s="32">
        <v>0</v>
      </c>
      <c r="R35" s="31">
        <v>0</v>
      </c>
      <c r="S35" s="31">
        <v>37661.9140625</v>
      </c>
      <c r="T35" s="31">
        <v>32871.828125</v>
      </c>
      <c r="U35" s="31">
        <v>35054.3828125</v>
      </c>
      <c r="V35" s="31">
        <v>25933.650390625</v>
      </c>
      <c r="W35" s="31">
        <v>10057.0849609375</v>
      </c>
      <c r="X35" s="85">
        <v>2763.66796875</v>
      </c>
    </row>
    <row r="36" spans="1:24" s="77" customFormat="1" ht="15">
      <c r="A36" s="251"/>
      <c r="B36" s="253"/>
      <c r="C36" s="101"/>
      <c r="D36" s="101" t="s">
        <v>193</v>
      </c>
      <c r="E36" s="254"/>
      <c r="F36" s="78"/>
      <c r="G36" s="17"/>
      <c r="H36" s="264"/>
      <c r="I36" s="272"/>
      <c r="J36" s="253"/>
      <c r="K36" s="253"/>
      <c r="L36" s="253"/>
      <c r="M36" s="253"/>
      <c r="N36" s="253"/>
      <c r="O36" s="253"/>
      <c r="P36" s="254"/>
      <c r="Q36" s="102"/>
      <c r="R36" s="103"/>
      <c r="S36" s="103"/>
      <c r="T36" s="103"/>
      <c r="U36" s="103"/>
      <c r="V36" s="103"/>
      <c r="W36" s="103"/>
      <c r="X36" s="274"/>
    </row>
    <row r="37" spans="1:24" s="11" customFormat="1" ht="15">
      <c r="A37" s="250" t="s">
        <v>105</v>
      </c>
      <c r="B37" s="14"/>
      <c r="C37" s="38" t="s">
        <v>52</v>
      </c>
      <c r="D37" s="38"/>
      <c r="E37" s="29" t="s">
        <v>24</v>
      </c>
      <c r="F37" s="17">
        <f t="shared" si="3"/>
        <v>86666.29919433594</v>
      </c>
      <c r="G37" s="17">
        <f t="shared" si="6"/>
        <v>56414.483154296875</v>
      </c>
      <c r="H37" s="263">
        <f t="shared" si="2"/>
        <v>30251.816040039062</v>
      </c>
      <c r="I37" s="32">
        <v>4797.66943359375</v>
      </c>
      <c r="J37" s="31">
        <v>20438.857421875</v>
      </c>
      <c r="K37" s="31">
        <v>7371.9638671875</v>
      </c>
      <c r="L37" s="31">
        <v>22729.765625</v>
      </c>
      <c r="M37" s="31">
        <v>1076.226806640625</v>
      </c>
      <c r="N37" s="31">
        <v>0</v>
      </c>
      <c r="O37" s="31">
        <v>0</v>
      </c>
      <c r="P37" s="85">
        <v>0</v>
      </c>
      <c r="Q37" s="32">
        <v>6180.7451171875</v>
      </c>
      <c r="R37" s="31">
        <v>1761.4312744140625</v>
      </c>
      <c r="S37" s="31">
        <v>13140.8291015625</v>
      </c>
      <c r="T37" s="31">
        <v>9168.810546875</v>
      </c>
      <c r="U37" s="31">
        <v>0</v>
      </c>
      <c r="V37" s="31">
        <v>0</v>
      </c>
      <c r="W37" s="31">
        <v>0</v>
      </c>
      <c r="X37" s="85">
        <v>0</v>
      </c>
    </row>
    <row r="38" spans="1:24" s="11" customFormat="1" ht="15">
      <c r="A38" s="250" t="s">
        <v>108</v>
      </c>
      <c r="B38" s="14"/>
      <c r="C38" s="37" t="s">
        <v>60</v>
      </c>
      <c r="D38" s="37"/>
      <c r="E38" s="29" t="s">
        <v>214</v>
      </c>
      <c r="F38" s="17">
        <f t="shared" si="3"/>
        <v>726430.3846740723</v>
      </c>
      <c r="G38" s="17">
        <f t="shared" si="6"/>
        <v>442150.5029602051</v>
      </c>
      <c r="H38" s="263">
        <f t="shared" si="2"/>
        <v>284279.8817138672</v>
      </c>
      <c r="I38" s="32">
        <v>0</v>
      </c>
      <c r="J38" s="31">
        <v>10787.4619140625</v>
      </c>
      <c r="K38" s="31">
        <v>98140.34375</v>
      </c>
      <c r="L38" s="31">
        <v>283182.15625</v>
      </c>
      <c r="M38" s="31">
        <v>37953.1953125</v>
      </c>
      <c r="N38" s="31">
        <v>9545.546875</v>
      </c>
      <c r="O38" s="31">
        <v>2193.704345703125</v>
      </c>
      <c r="P38" s="85">
        <v>348.0945129394531</v>
      </c>
      <c r="Q38" s="32">
        <v>0</v>
      </c>
      <c r="R38" s="31">
        <v>0</v>
      </c>
      <c r="S38" s="31">
        <v>128879.203125</v>
      </c>
      <c r="T38" s="31">
        <v>108336.3203125</v>
      </c>
      <c r="U38" s="31">
        <v>21083.36328125</v>
      </c>
      <c r="V38" s="31">
        <v>14668.2978515625</v>
      </c>
      <c r="W38" s="31">
        <v>10346.875</v>
      </c>
      <c r="X38" s="85">
        <v>965.8221435546875</v>
      </c>
    </row>
    <row r="39" spans="1:24" s="11" customFormat="1" ht="15">
      <c r="A39" s="250" t="s">
        <v>106</v>
      </c>
      <c r="B39" s="14"/>
      <c r="C39" s="37" t="s">
        <v>61</v>
      </c>
      <c r="D39" s="86" t="s">
        <v>191</v>
      </c>
      <c r="E39" s="256"/>
      <c r="F39" s="17">
        <f t="shared" si="3"/>
        <v>638460.576171875</v>
      </c>
      <c r="G39" s="17">
        <f t="shared" si="6"/>
        <v>565965.9868164062</v>
      </c>
      <c r="H39" s="263">
        <f t="shared" si="2"/>
        <v>72494.58935546875</v>
      </c>
      <c r="I39" s="32">
        <v>23629.99609375</v>
      </c>
      <c r="J39" s="31">
        <v>0</v>
      </c>
      <c r="K39" s="31">
        <v>0</v>
      </c>
      <c r="L39" s="31">
        <v>0</v>
      </c>
      <c r="M39" s="31">
        <v>526954.875</v>
      </c>
      <c r="N39" s="31">
        <v>0</v>
      </c>
      <c r="O39" s="31">
        <v>6191.33740234375</v>
      </c>
      <c r="P39" s="85">
        <v>9189.7783203125</v>
      </c>
      <c r="Q39" s="32">
        <v>0</v>
      </c>
      <c r="R39" s="31">
        <v>0</v>
      </c>
      <c r="S39" s="31">
        <v>39989.5859375</v>
      </c>
      <c r="T39" s="31">
        <v>0</v>
      </c>
      <c r="U39" s="31">
        <v>27999.2265625</v>
      </c>
      <c r="V39" s="31">
        <v>0</v>
      </c>
      <c r="W39" s="31">
        <v>0</v>
      </c>
      <c r="X39" s="85">
        <v>4505.77685546875</v>
      </c>
    </row>
    <row r="40" spans="1:24" s="11" customFormat="1" ht="15">
      <c r="A40" s="250" t="s">
        <v>109</v>
      </c>
      <c r="B40" s="14"/>
      <c r="C40" s="38" t="s">
        <v>62</v>
      </c>
      <c r="D40" s="86" t="s">
        <v>215</v>
      </c>
      <c r="E40" s="256"/>
      <c r="F40" s="17">
        <f t="shared" si="3"/>
        <v>809226.2337036133</v>
      </c>
      <c r="G40" s="17">
        <f t="shared" si="6"/>
        <v>511485.2268066406</v>
      </c>
      <c r="H40" s="263">
        <f t="shared" si="2"/>
        <v>297741.00689697266</v>
      </c>
      <c r="I40" s="32">
        <v>0</v>
      </c>
      <c r="J40" s="31">
        <v>0</v>
      </c>
      <c r="K40" s="31">
        <v>0</v>
      </c>
      <c r="L40" s="31">
        <v>484534.34375</v>
      </c>
      <c r="M40" s="31">
        <v>0</v>
      </c>
      <c r="N40" s="31">
        <v>26145</v>
      </c>
      <c r="O40" s="31">
        <v>805.883056640625</v>
      </c>
      <c r="P40" s="85">
        <v>0</v>
      </c>
      <c r="Q40" s="32">
        <v>0</v>
      </c>
      <c r="R40" s="31">
        <v>0</v>
      </c>
      <c r="S40" s="31">
        <v>0</v>
      </c>
      <c r="T40" s="31">
        <v>169277.34375</v>
      </c>
      <c r="U40" s="31">
        <v>93726.4296875</v>
      </c>
      <c r="V40" s="31">
        <v>34060.4453125</v>
      </c>
      <c r="W40" s="31">
        <v>0</v>
      </c>
      <c r="X40" s="85">
        <v>676.7881469726562</v>
      </c>
    </row>
    <row r="41" spans="1:24" s="77" customFormat="1" ht="15">
      <c r="A41" s="251"/>
      <c r="B41" s="253"/>
      <c r="C41" s="253"/>
      <c r="D41" s="109" t="s">
        <v>25</v>
      </c>
      <c r="E41" s="254"/>
      <c r="F41" s="78"/>
      <c r="G41" s="17"/>
      <c r="H41" s="264"/>
      <c r="I41" s="272"/>
      <c r="J41" s="253"/>
      <c r="K41" s="253"/>
      <c r="L41" s="253"/>
      <c r="M41" s="253"/>
      <c r="N41" s="253"/>
      <c r="O41" s="253"/>
      <c r="P41" s="254"/>
      <c r="Q41" s="102"/>
      <c r="R41" s="103"/>
      <c r="S41" s="103"/>
      <c r="T41" s="103"/>
      <c r="U41" s="103"/>
      <c r="V41" s="103"/>
      <c r="W41" s="103"/>
      <c r="X41" s="274"/>
    </row>
    <row r="42" spans="1:24" s="11" customFormat="1" ht="15">
      <c r="A42" s="250" t="s">
        <v>107</v>
      </c>
      <c r="B42" s="14"/>
      <c r="C42" s="38" t="s">
        <v>63</v>
      </c>
      <c r="D42" s="14"/>
      <c r="E42" s="29" t="s">
        <v>216</v>
      </c>
      <c r="F42" s="17">
        <f t="shared" si="3"/>
        <v>0</v>
      </c>
      <c r="G42" s="17">
        <f t="shared" si="6"/>
        <v>0</v>
      </c>
      <c r="H42" s="263">
        <f t="shared" si="2"/>
        <v>0</v>
      </c>
      <c r="I42" s="32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85">
        <v>0</v>
      </c>
      <c r="Q42" s="32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85">
        <v>0</v>
      </c>
    </row>
    <row r="43" spans="1:24" s="11" customFormat="1" ht="15">
      <c r="A43" s="250" t="s">
        <v>110</v>
      </c>
      <c r="B43" s="14"/>
      <c r="C43" s="38" t="s">
        <v>64</v>
      </c>
      <c r="D43" s="14"/>
      <c r="E43" s="29" t="s">
        <v>217</v>
      </c>
      <c r="F43" s="17">
        <f t="shared" si="3"/>
        <v>625934.1484375</v>
      </c>
      <c r="G43" s="17">
        <f t="shared" si="6"/>
        <v>364009.81298828125</v>
      </c>
      <c r="H43" s="263">
        <f t="shared" si="2"/>
        <v>261924.33544921875</v>
      </c>
      <c r="I43" s="32">
        <v>0</v>
      </c>
      <c r="J43" s="31">
        <v>0</v>
      </c>
      <c r="K43" s="31">
        <v>9701.0498046875</v>
      </c>
      <c r="L43" s="31">
        <v>71648.7734375</v>
      </c>
      <c r="M43" s="31">
        <v>126703.984375</v>
      </c>
      <c r="N43" s="31">
        <v>86395.7421875</v>
      </c>
      <c r="O43" s="31">
        <v>61952.88671875</v>
      </c>
      <c r="P43" s="85">
        <v>7607.37646484375</v>
      </c>
      <c r="Q43" s="32">
        <v>5103.63134765625</v>
      </c>
      <c r="R43" s="31">
        <v>0</v>
      </c>
      <c r="S43" s="31">
        <v>4486.341796875</v>
      </c>
      <c r="T43" s="31">
        <v>51783.984375</v>
      </c>
      <c r="U43" s="31">
        <v>38076.3125</v>
      </c>
      <c r="V43" s="31">
        <v>109678.84375</v>
      </c>
      <c r="W43" s="31">
        <v>41753.65625</v>
      </c>
      <c r="X43" s="85">
        <v>11041.5654296875</v>
      </c>
    </row>
    <row r="44" spans="1:24" s="11" customFormat="1" ht="15">
      <c r="A44" s="250" t="s">
        <v>111</v>
      </c>
      <c r="B44" s="14"/>
      <c r="C44" s="38" t="s">
        <v>65</v>
      </c>
      <c r="D44" s="14"/>
      <c r="E44" s="29" t="s">
        <v>218</v>
      </c>
      <c r="F44" s="17">
        <f t="shared" si="3"/>
        <v>557939.4341430664</v>
      </c>
      <c r="G44" s="17">
        <f t="shared" si="4"/>
        <v>324784.5439453125</v>
      </c>
      <c r="H44" s="263">
        <f t="shared" si="2"/>
        <v>233154.8901977539</v>
      </c>
      <c r="I44" s="32">
        <v>0</v>
      </c>
      <c r="J44" s="31">
        <v>0</v>
      </c>
      <c r="K44" s="31">
        <v>17752.498046875</v>
      </c>
      <c r="L44" s="31">
        <v>97391.421875</v>
      </c>
      <c r="M44" s="31">
        <v>78399.828125</v>
      </c>
      <c r="N44" s="31">
        <v>88965.0625</v>
      </c>
      <c r="O44" s="31">
        <v>33283.734375</v>
      </c>
      <c r="P44" s="85">
        <v>8991.9990234375</v>
      </c>
      <c r="Q44" s="32">
        <v>0</v>
      </c>
      <c r="R44" s="31">
        <v>772.6382446289062</v>
      </c>
      <c r="S44" s="31">
        <v>12777.619140625</v>
      </c>
      <c r="T44" s="31">
        <v>69551.34375</v>
      </c>
      <c r="U44" s="31">
        <v>48664.09375</v>
      </c>
      <c r="V44" s="31">
        <v>37291.1875</v>
      </c>
      <c r="W44" s="31">
        <v>51979.83984375</v>
      </c>
      <c r="X44" s="85">
        <v>12118.16796875</v>
      </c>
    </row>
    <row r="45" spans="1:24" s="11" customFormat="1" ht="15">
      <c r="A45" s="250" t="s">
        <v>112</v>
      </c>
      <c r="B45" s="14"/>
      <c r="C45" s="38" t="s">
        <v>66</v>
      </c>
      <c r="D45" s="86" t="s">
        <v>219</v>
      </c>
      <c r="E45" s="255"/>
      <c r="F45" s="17">
        <f t="shared" si="3"/>
        <v>533909.4306640625</v>
      </c>
      <c r="G45" s="17">
        <f t="shared" si="4"/>
        <v>277019.97265625</v>
      </c>
      <c r="H45" s="263">
        <f t="shared" si="2"/>
        <v>256889.4580078125</v>
      </c>
      <c r="I45" s="32">
        <v>0</v>
      </c>
      <c r="J45" s="31">
        <v>0</v>
      </c>
      <c r="K45" s="31">
        <v>13583.744140625</v>
      </c>
      <c r="L45" s="31">
        <v>68527.734375</v>
      </c>
      <c r="M45" s="31">
        <v>51696.828125</v>
      </c>
      <c r="N45" s="31">
        <v>74691.9375</v>
      </c>
      <c r="O45" s="31">
        <v>53029.41015625</v>
      </c>
      <c r="P45" s="85">
        <v>15490.318359375</v>
      </c>
      <c r="Q45" s="32">
        <v>17969.544921875</v>
      </c>
      <c r="R45" s="31">
        <v>0</v>
      </c>
      <c r="S45" s="31">
        <v>10040.796875</v>
      </c>
      <c r="T45" s="31">
        <v>26638.150390625</v>
      </c>
      <c r="U45" s="31">
        <v>55019.890625</v>
      </c>
      <c r="V45" s="31">
        <v>73287.671875</v>
      </c>
      <c r="W45" s="31">
        <v>62710.6953125</v>
      </c>
      <c r="X45" s="85">
        <v>11222.7080078125</v>
      </c>
    </row>
    <row r="46" spans="1:24" s="77" customFormat="1" ht="15">
      <c r="A46" s="251"/>
      <c r="B46" s="253"/>
      <c r="C46" s="109"/>
      <c r="D46" s="109" t="s">
        <v>26</v>
      </c>
      <c r="E46" s="254"/>
      <c r="F46" s="78"/>
      <c r="G46" s="78"/>
      <c r="H46" s="264"/>
      <c r="I46" s="272">
        <v>0</v>
      </c>
      <c r="J46" s="253">
        <v>0</v>
      </c>
      <c r="K46" s="253">
        <v>0</v>
      </c>
      <c r="L46" s="253">
        <v>0</v>
      </c>
      <c r="M46" s="253">
        <v>0</v>
      </c>
      <c r="N46" s="253">
        <v>0</v>
      </c>
      <c r="O46" s="253">
        <v>0</v>
      </c>
      <c r="P46" s="254">
        <v>0</v>
      </c>
      <c r="Q46" s="102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v>0</v>
      </c>
      <c r="W46" s="103">
        <v>0</v>
      </c>
      <c r="X46" s="274">
        <v>0</v>
      </c>
    </row>
    <row r="47" spans="1:24" s="11" customFormat="1" ht="15">
      <c r="A47" s="250" t="s">
        <v>113</v>
      </c>
      <c r="B47" s="14"/>
      <c r="C47" s="38" t="s">
        <v>67</v>
      </c>
      <c r="D47" s="46"/>
      <c r="E47" s="29" t="s">
        <v>220</v>
      </c>
      <c r="F47" s="17">
        <f t="shared" si="3"/>
        <v>110937.3369140625</v>
      </c>
      <c r="G47" s="17">
        <f t="shared" si="4"/>
        <v>62579.23095703125</v>
      </c>
      <c r="H47" s="263">
        <f t="shared" si="2"/>
        <v>48358.10595703125</v>
      </c>
      <c r="I47" s="32">
        <v>0</v>
      </c>
      <c r="J47" s="31">
        <v>0</v>
      </c>
      <c r="K47" s="31">
        <v>4526.873046875</v>
      </c>
      <c r="L47" s="31">
        <v>21124.298828125</v>
      </c>
      <c r="M47" s="31">
        <v>16022.4296875</v>
      </c>
      <c r="N47" s="31">
        <v>15456.15234375</v>
      </c>
      <c r="O47" s="31">
        <v>5449.47705078125</v>
      </c>
      <c r="P47" s="85">
        <v>0</v>
      </c>
      <c r="Q47" s="32">
        <v>0</v>
      </c>
      <c r="R47" s="31">
        <v>0</v>
      </c>
      <c r="S47" s="31">
        <v>0</v>
      </c>
      <c r="T47" s="31">
        <v>24213.65625</v>
      </c>
      <c r="U47" s="31">
        <v>2207.95361328125</v>
      </c>
      <c r="V47" s="31">
        <v>10143.4013671875</v>
      </c>
      <c r="W47" s="31">
        <v>10090.671875</v>
      </c>
      <c r="X47" s="85">
        <v>1702.4228515625</v>
      </c>
    </row>
    <row r="48" spans="1:24" s="11" customFormat="1" ht="15">
      <c r="A48" s="250" t="s">
        <v>114</v>
      </c>
      <c r="B48" s="14"/>
      <c r="C48" s="38" t="s">
        <v>68</v>
      </c>
      <c r="D48" s="46"/>
      <c r="E48" s="29" t="s">
        <v>221</v>
      </c>
      <c r="F48" s="17">
        <f t="shared" si="3"/>
        <v>570625.4898376465</v>
      </c>
      <c r="G48" s="17">
        <f t="shared" si="4"/>
        <v>421752.05993652344</v>
      </c>
      <c r="H48" s="263">
        <f t="shared" si="2"/>
        <v>148873.42990112305</v>
      </c>
      <c r="I48" s="32">
        <v>11593.998046875</v>
      </c>
      <c r="J48" s="31">
        <v>6501.79638671875</v>
      </c>
      <c r="K48" s="31">
        <v>59743.9375</v>
      </c>
      <c r="L48" s="31">
        <v>219873.71875</v>
      </c>
      <c r="M48" s="31">
        <v>66003.0390625</v>
      </c>
      <c r="N48" s="31">
        <v>41919.30859375</v>
      </c>
      <c r="O48" s="31">
        <v>14944.275390625</v>
      </c>
      <c r="P48" s="85">
        <v>1171.9862060546875</v>
      </c>
      <c r="Q48" s="32">
        <v>11451.0673828125</v>
      </c>
      <c r="R48" s="31">
        <v>23501.939453125</v>
      </c>
      <c r="S48" s="31">
        <v>51185.71875</v>
      </c>
      <c r="T48" s="31">
        <v>25317.728515625</v>
      </c>
      <c r="U48" s="31">
        <v>10466.634765625</v>
      </c>
      <c r="V48" s="31">
        <v>19769.791015625</v>
      </c>
      <c r="W48" s="31">
        <v>6993.4228515625</v>
      </c>
      <c r="X48" s="85">
        <v>187.12716674804688</v>
      </c>
    </row>
    <row r="49" spans="1:24" s="11" customFormat="1" ht="15">
      <c r="A49" s="250" t="s">
        <v>115</v>
      </c>
      <c r="B49" s="14"/>
      <c r="C49" s="38" t="s">
        <v>69</v>
      </c>
      <c r="D49" s="46"/>
      <c r="E49" s="29" t="s">
        <v>222</v>
      </c>
      <c r="F49" s="17">
        <f t="shared" si="3"/>
        <v>121706.8500366211</v>
      </c>
      <c r="G49" s="17">
        <f t="shared" si="4"/>
        <v>44731.334411621094</v>
      </c>
      <c r="H49" s="263">
        <f t="shared" si="2"/>
        <v>76975.515625</v>
      </c>
      <c r="I49" s="32">
        <v>501.17138671875</v>
      </c>
      <c r="J49" s="31">
        <v>5418.45263671875</v>
      </c>
      <c r="K49" s="31">
        <v>621.1521606445312</v>
      </c>
      <c r="L49" s="31">
        <v>11788.48046875</v>
      </c>
      <c r="M49" s="31">
        <v>1784.193603515625</v>
      </c>
      <c r="N49" s="31">
        <v>16574.96484375</v>
      </c>
      <c r="O49" s="31">
        <v>6275.2958984375</v>
      </c>
      <c r="P49" s="85">
        <v>1767.6234130859375</v>
      </c>
      <c r="Q49" s="32">
        <v>6472.80517578125</v>
      </c>
      <c r="R49" s="31">
        <v>0</v>
      </c>
      <c r="S49" s="31">
        <v>12499.16015625</v>
      </c>
      <c r="T49" s="31">
        <v>23629.615234375</v>
      </c>
      <c r="U49" s="31">
        <v>17189.912109375</v>
      </c>
      <c r="V49" s="31">
        <v>7949.06884765625</v>
      </c>
      <c r="W49" s="31">
        <v>9234.9541015625</v>
      </c>
      <c r="X49" s="85">
        <v>0</v>
      </c>
    </row>
    <row r="50" spans="1:24" s="77" customFormat="1" ht="15">
      <c r="A50" s="251"/>
      <c r="B50" s="253"/>
      <c r="C50" s="109"/>
      <c r="D50" s="109" t="s">
        <v>27</v>
      </c>
      <c r="E50" s="254"/>
      <c r="F50" s="78"/>
      <c r="G50" s="78"/>
      <c r="H50" s="264"/>
      <c r="I50" s="272"/>
      <c r="J50" s="253"/>
      <c r="K50" s="253"/>
      <c r="L50" s="253"/>
      <c r="M50" s="253"/>
      <c r="N50" s="253"/>
      <c r="O50" s="253"/>
      <c r="P50" s="254"/>
      <c r="Q50" s="102"/>
      <c r="R50" s="103"/>
      <c r="S50" s="103"/>
      <c r="T50" s="103"/>
      <c r="U50" s="103"/>
      <c r="V50" s="103"/>
      <c r="W50" s="103"/>
      <c r="X50" s="274"/>
    </row>
    <row r="51" spans="1:24" s="11" customFormat="1" ht="15">
      <c r="A51" s="250" t="s">
        <v>116</v>
      </c>
      <c r="B51" s="14"/>
      <c r="C51" s="38" t="s">
        <v>70</v>
      </c>
      <c r="D51" s="46"/>
      <c r="E51" s="29" t="s">
        <v>223</v>
      </c>
      <c r="F51" s="17">
        <f t="shared" si="3"/>
        <v>180057.58193969727</v>
      </c>
      <c r="G51" s="17">
        <f t="shared" si="4"/>
        <v>119693.95190429688</v>
      </c>
      <c r="H51" s="263">
        <f t="shared" si="2"/>
        <v>60363.63003540039</v>
      </c>
      <c r="I51" s="32">
        <v>0</v>
      </c>
      <c r="J51" s="31">
        <v>0</v>
      </c>
      <c r="K51" s="31">
        <v>6145.69140625</v>
      </c>
      <c r="L51" s="31">
        <v>46961.359375</v>
      </c>
      <c r="M51" s="31">
        <v>26897.486328125</v>
      </c>
      <c r="N51" s="31">
        <v>22471.654296875</v>
      </c>
      <c r="O51" s="31">
        <v>15329.994140625</v>
      </c>
      <c r="P51" s="85">
        <v>1887.766357421875</v>
      </c>
      <c r="Q51" s="32">
        <v>0</v>
      </c>
      <c r="R51" s="31">
        <v>0</v>
      </c>
      <c r="S51" s="31">
        <v>17375.25390625</v>
      </c>
      <c r="T51" s="31">
        <v>24735.99609375</v>
      </c>
      <c r="U51" s="31">
        <v>4897.3232421875</v>
      </c>
      <c r="V51" s="31">
        <v>7426.86181640625</v>
      </c>
      <c r="W51" s="31">
        <v>5592.55810546875</v>
      </c>
      <c r="X51" s="85">
        <v>335.6368713378906</v>
      </c>
    </row>
    <row r="52" spans="1:24" s="11" customFormat="1" ht="15">
      <c r="A52" s="250" t="s">
        <v>117</v>
      </c>
      <c r="B52" s="14"/>
      <c r="C52" s="37" t="s">
        <v>71</v>
      </c>
      <c r="D52" s="46"/>
      <c r="E52" s="28" t="s">
        <v>224</v>
      </c>
      <c r="F52" s="17">
        <f t="shared" si="3"/>
        <v>100322.7430267334</v>
      </c>
      <c r="G52" s="17">
        <f t="shared" si="4"/>
        <v>23809.619018554688</v>
      </c>
      <c r="H52" s="263">
        <f>SUM(Q52:X52)</f>
        <v>76513.12400817871</v>
      </c>
      <c r="I52" s="32">
        <v>0</v>
      </c>
      <c r="J52" s="31">
        <v>0</v>
      </c>
      <c r="K52" s="31">
        <v>0</v>
      </c>
      <c r="L52" s="31">
        <v>14288.51171875</v>
      </c>
      <c r="M52" s="31">
        <v>0</v>
      </c>
      <c r="N52" s="31">
        <v>2237.93701171875</v>
      </c>
      <c r="O52" s="31">
        <v>6473.03125</v>
      </c>
      <c r="P52" s="85">
        <v>810.1390380859375</v>
      </c>
      <c r="Q52" s="32">
        <v>0</v>
      </c>
      <c r="R52" s="31">
        <v>0</v>
      </c>
      <c r="S52" s="31">
        <v>28833.919921875</v>
      </c>
      <c r="T52" s="31">
        <v>31108.353515625</v>
      </c>
      <c r="U52" s="31">
        <v>7229.521484375</v>
      </c>
      <c r="V52" s="31">
        <v>6217.8251953125</v>
      </c>
      <c r="W52" s="31">
        <v>3004.066162109375</v>
      </c>
      <c r="X52" s="85">
        <v>119.43772888183594</v>
      </c>
    </row>
    <row r="53" spans="1:24" s="11" customFormat="1" ht="15">
      <c r="A53" s="250" t="s">
        <v>185</v>
      </c>
      <c r="B53" s="14"/>
      <c r="C53" s="37" t="s">
        <v>72</v>
      </c>
      <c r="D53" s="86" t="s">
        <v>183</v>
      </c>
      <c r="E53" s="256"/>
      <c r="F53" s="17">
        <f>SUM(G53:H53)</f>
        <v>47401.881591796875</v>
      </c>
      <c r="G53" s="17">
        <f>SUM(I53:P53)</f>
        <v>25231.75</v>
      </c>
      <c r="H53" s="263">
        <f>SUM(Q53:X53)</f>
        <v>22170.131591796875</v>
      </c>
      <c r="I53" s="32">
        <v>25231.75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85">
        <v>0</v>
      </c>
      <c r="Q53" s="32">
        <v>19438.064453125</v>
      </c>
      <c r="R53" s="31">
        <v>2732.067138671875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49"/>
      <c r="B54" s="63" t="s">
        <v>57</v>
      </c>
      <c r="C54" s="63"/>
      <c r="D54" s="63"/>
      <c r="E54" s="64"/>
      <c r="F54" s="53">
        <f t="shared" si="3"/>
        <v>980560.8753967285</v>
      </c>
      <c r="G54" s="54">
        <f>SUM(G55:G61)</f>
        <v>654490.1285400391</v>
      </c>
      <c r="H54" s="261">
        <f>SUM(H55:H61)</f>
        <v>326070.74685668945</v>
      </c>
      <c r="I54" s="55">
        <f>SUM(I55:I61)</f>
        <v>64710.541076660156</v>
      </c>
      <c r="J54" s="56">
        <f aca="true" t="shared" si="7" ref="J54:X54">SUM(J55:J61)</f>
        <v>73042.16748046875</v>
      </c>
      <c r="K54" s="56">
        <f t="shared" si="7"/>
        <v>229674.8720703125</v>
      </c>
      <c r="L54" s="56">
        <f t="shared" si="7"/>
        <v>199587.8984375</v>
      </c>
      <c r="M54" s="56">
        <f>SUM(M55:M61)</f>
        <v>63246.767822265625</v>
      </c>
      <c r="N54" s="56">
        <f t="shared" si="7"/>
        <v>9239.27587890625</v>
      </c>
      <c r="O54" s="56">
        <f t="shared" si="7"/>
        <v>11877.8388671875</v>
      </c>
      <c r="P54" s="271">
        <f>SUM(P55:P61)</f>
        <v>3110.7669067382812</v>
      </c>
      <c r="Q54" s="55">
        <f t="shared" si="7"/>
        <v>33695.3505859375</v>
      </c>
      <c r="R54" s="56">
        <f t="shared" si="7"/>
        <v>69193.1767578125</v>
      </c>
      <c r="S54" s="56">
        <f t="shared" si="7"/>
        <v>92491.88793945312</v>
      </c>
      <c r="T54" s="56">
        <f t="shared" si="7"/>
        <v>82332.20886230469</v>
      </c>
      <c r="U54" s="56">
        <f t="shared" si="7"/>
        <v>23647.163970947266</v>
      </c>
      <c r="V54" s="56">
        <f t="shared" si="7"/>
        <v>14443.577392578125</v>
      </c>
      <c r="W54" s="56">
        <f t="shared" si="7"/>
        <v>6850.2269287109375</v>
      </c>
      <c r="X54" s="271">
        <f t="shared" si="7"/>
        <v>3417.1544189453125</v>
      </c>
    </row>
    <row r="55" spans="1:24" ht="15">
      <c r="A55" s="250" t="s">
        <v>120</v>
      </c>
      <c r="B55" s="79"/>
      <c r="C55" s="38" t="s">
        <v>73</v>
      </c>
      <c r="D55" s="86" t="s">
        <v>227</v>
      </c>
      <c r="E55" s="257"/>
      <c r="F55" s="17">
        <f>SUM(G55:H55)</f>
        <v>264689.9677429199</v>
      </c>
      <c r="G55" s="17">
        <f t="shared" si="4"/>
        <v>227344.41091918945</v>
      </c>
      <c r="H55" s="263">
        <f t="shared" si="2"/>
        <v>37345.55682373047</v>
      </c>
      <c r="I55" s="273">
        <v>928.3096313476562</v>
      </c>
      <c r="J55" s="33">
        <v>3016.77978515625</v>
      </c>
      <c r="K55" s="33">
        <v>113787.390625</v>
      </c>
      <c r="L55" s="33">
        <v>72613.0859375</v>
      </c>
      <c r="M55" s="33">
        <v>30738.947265625</v>
      </c>
      <c r="N55" s="33">
        <v>1771.370361328125</v>
      </c>
      <c r="O55" s="33">
        <v>4122.8173828125</v>
      </c>
      <c r="P55" s="85">
        <v>365.7099304199219</v>
      </c>
      <c r="Q55" s="273">
        <v>1259.6923828125</v>
      </c>
      <c r="R55" s="33">
        <v>7436.31494140625</v>
      </c>
      <c r="S55" s="33">
        <v>6962.20703125</v>
      </c>
      <c r="T55" s="33">
        <v>15937.6904296875</v>
      </c>
      <c r="U55" s="33">
        <v>5459.552734375</v>
      </c>
      <c r="V55" s="33">
        <v>0</v>
      </c>
      <c r="W55" s="33">
        <v>290.09930419921875</v>
      </c>
      <c r="X55" s="275">
        <v>0</v>
      </c>
    </row>
    <row r="56" spans="1:24" ht="15">
      <c r="A56" s="250" t="s">
        <v>121</v>
      </c>
      <c r="B56" s="79"/>
      <c r="C56" s="38" t="s">
        <v>74</v>
      </c>
      <c r="D56" s="86" t="s">
        <v>28</v>
      </c>
      <c r="E56" s="257"/>
      <c r="F56" s="17">
        <f t="shared" si="3"/>
        <v>85066.14428710938</v>
      </c>
      <c r="G56" s="17">
        <f t="shared" si="4"/>
        <v>66342.56469726562</v>
      </c>
      <c r="H56" s="263">
        <f t="shared" si="2"/>
        <v>18723.57958984375</v>
      </c>
      <c r="I56" s="273">
        <v>15080.517578125</v>
      </c>
      <c r="J56" s="33">
        <v>0</v>
      </c>
      <c r="K56" s="33">
        <v>15372.486328125</v>
      </c>
      <c r="L56" s="33">
        <v>26678.5</v>
      </c>
      <c r="M56" s="33">
        <v>0</v>
      </c>
      <c r="N56" s="33">
        <v>2055.11474609375</v>
      </c>
      <c r="O56" s="33">
        <v>5071.42626953125</v>
      </c>
      <c r="P56" s="85">
        <v>2084.519775390625</v>
      </c>
      <c r="Q56" s="273">
        <v>0</v>
      </c>
      <c r="R56" s="33">
        <v>2807.818359375</v>
      </c>
      <c r="S56" s="33">
        <v>0</v>
      </c>
      <c r="T56" s="33">
        <v>1896.2781982421875</v>
      </c>
      <c r="U56" s="33">
        <v>5429.23388671875</v>
      </c>
      <c r="V56" s="33">
        <v>4103.17138671875</v>
      </c>
      <c r="W56" s="33">
        <v>3007.09521484375</v>
      </c>
      <c r="X56" s="275">
        <v>1479.9825439453125</v>
      </c>
    </row>
    <row r="57" spans="1:24" ht="15">
      <c r="A57" s="250" t="s">
        <v>122</v>
      </c>
      <c r="B57" s="79"/>
      <c r="C57" s="38" t="s">
        <v>75</v>
      </c>
      <c r="D57" s="86" t="s">
        <v>29</v>
      </c>
      <c r="E57" s="257"/>
      <c r="F57" s="17">
        <f t="shared" si="3"/>
        <v>176813.3797302246</v>
      </c>
      <c r="G57" s="17">
        <f t="shared" si="4"/>
        <v>106051.14541625977</v>
      </c>
      <c r="H57" s="263">
        <f t="shared" si="2"/>
        <v>70762.23431396484</v>
      </c>
      <c r="I57" s="273">
        <v>43390.17578125</v>
      </c>
      <c r="J57" s="33">
        <v>37058.46875</v>
      </c>
      <c r="K57" s="33">
        <v>6480.4677734375</v>
      </c>
      <c r="L57" s="33">
        <v>10599.865234375</v>
      </c>
      <c r="M57" s="33">
        <v>4518.09228515625</v>
      </c>
      <c r="N57" s="33">
        <v>3522.106201171875</v>
      </c>
      <c r="O57" s="33">
        <v>0</v>
      </c>
      <c r="P57" s="85">
        <v>481.9693908691406</v>
      </c>
      <c r="Q57" s="273">
        <v>20932.91796875</v>
      </c>
      <c r="R57" s="33">
        <v>43759.01953125</v>
      </c>
      <c r="S57" s="33">
        <v>3827.122314453125</v>
      </c>
      <c r="T57" s="33">
        <v>0</v>
      </c>
      <c r="U57" s="33">
        <v>0</v>
      </c>
      <c r="V57" s="33">
        <v>2059.229248046875</v>
      </c>
      <c r="W57" s="33">
        <v>183.94525146484375</v>
      </c>
      <c r="X57" s="275">
        <v>0</v>
      </c>
    </row>
    <row r="58" spans="1:24" ht="15">
      <c r="A58" s="250" t="s">
        <v>123</v>
      </c>
      <c r="B58" s="79"/>
      <c r="C58" s="38" t="s">
        <v>76</v>
      </c>
      <c r="D58" s="86" t="s">
        <v>118</v>
      </c>
      <c r="E58" s="257"/>
      <c r="F58" s="17">
        <f t="shared" si="3"/>
        <v>44532.15396118164</v>
      </c>
      <c r="G58" s="17">
        <f t="shared" si="4"/>
        <v>29468.8623046875</v>
      </c>
      <c r="H58" s="263">
        <f t="shared" si="2"/>
        <v>15063.29165649414</v>
      </c>
      <c r="I58" s="273">
        <v>0</v>
      </c>
      <c r="J58" s="33">
        <v>10764.3291015625</v>
      </c>
      <c r="K58" s="33">
        <v>18704.533203125</v>
      </c>
      <c r="L58" s="33">
        <v>0</v>
      </c>
      <c r="M58" s="33">
        <v>0</v>
      </c>
      <c r="N58" s="33">
        <v>0</v>
      </c>
      <c r="O58" s="33">
        <v>0</v>
      </c>
      <c r="P58" s="85">
        <v>0</v>
      </c>
      <c r="Q58" s="273">
        <v>0</v>
      </c>
      <c r="R58" s="33">
        <v>6221.06689453125</v>
      </c>
      <c r="S58" s="33">
        <v>0</v>
      </c>
      <c r="T58" s="33">
        <v>5437.115234375</v>
      </c>
      <c r="U58" s="33">
        <v>371.0680236816406</v>
      </c>
      <c r="V58" s="33">
        <v>3034.04150390625</v>
      </c>
      <c r="W58" s="33">
        <v>0</v>
      </c>
      <c r="X58" s="275">
        <v>0</v>
      </c>
    </row>
    <row r="59" spans="1:24" ht="15">
      <c r="A59" s="250" t="s">
        <v>124</v>
      </c>
      <c r="B59" s="79"/>
      <c r="C59" s="38" t="s">
        <v>77</v>
      </c>
      <c r="D59" s="86" t="s">
        <v>225</v>
      </c>
      <c r="E59" s="257"/>
      <c r="F59" s="17">
        <f t="shared" si="3"/>
        <v>170327.99255371094</v>
      </c>
      <c r="G59" s="17">
        <f t="shared" si="4"/>
        <v>85563.22790527344</v>
      </c>
      <c r="H59" s="263">
        <f t="shared" si="2"/>
        <v>84764.7646484375</v>
      </c>
      <c r="I59" s="273">
        <v>0</v>
      </c>
      <c r="J59" s="33">
        <v>3381.7578125</v>
      </c>
      <c r="K59" s="33">
        <v>30582.072265625</v>
      </c>
      <c r="L59" s="33">
        <v>45991.37890625</v>
      </c>
      <c r="M59" s="33">
        <v>4047.468505859375</v>
      </c>
      <c r="N59" s="33">
        <v>507.541015625</v>
      </c>
      <c r="O59" s="33">
        <v>1053.0093994140625</v>
      </c>
      <c r="P59" s="85">
        <v>0</v>
      </c>
      <c r="Q59" s="273">
        <v>0</v>
      </c>
      <c r="R59" s="33">
        <v>0</v>
      </c>
      <c r="S59" s="33">
        <v>63094.0078125</v>
      </c>
      <c r="T59" s="33">
        <v>19087.046875</v>
      </c>
      <c r="U59" s="33">
        <v>2583.7099609375</v>
      </c>
      <c r="V59" s="33">
        <v>0</v>
      </c>
      <c r="W59" s="33">
        <v>0</v>
      </c>
      <c r="X59" s="275">
        <v>0</v>
      </c>
    </row>
    <row r="60" spans="1:24" ht="15">
      <c r="A60" s="250" t="s">
        <v>125</v>
      </c>
      <c r="B60" s="79"/>
      <c r="C60" s="38" t="s">
        <v>78</v>
      </c>
      <c r="D60" s="86" t="s">
        <v>30</v>
      </c>
      <c r="E60" s="257"/>
      <c r="F60" s="17">
        <f t="shared" si="3"/>
        <v>47450.601318359375</v>
      </c>
      <c r="G60" s="17">
        <f t="shared" si="4"/>
        <v>32195.6474609375</v>
      </c>
      <c r="H60" s="263">
        <f t="shared" si="2"/>
        <v>15254.953857421875</v>
      </c>
      <c r="I60" s="273">
        <v>0</v>
      </c>
      <c r="J60" s="33">
        <v>0</v>
      </c>
      <c r="K60" s="33">
        <v>14585.71484375</v>
      </c>
      <c r="L60" s="33">
        <v>8593.544921875</v>
      </c>
      <c r="M60" s="33">
        <v>9016.3876953125</v>
      </c>
      <c r="N60" s="33">
        <v>0</v>
      </c>
      <c r="O60" s="33">
        <v>0</v>
      </c>
      <c r="P60" s="85">
        <v>0</v>
      </c>
      <c r="Q60" s="273">
        <v>0</v>
      </c>
      <c r="R60" s="33">
        <v>0</v>
      </c>
      <c r="S60" s="33">
        <v>0</v>
      </c>
      <c r="T60" s="33">
        <v>11774.615234375</v>
      </c>
      <c r="U60" s="33">
        <v>3480.338623046875</v>
      </c>
      <c r="V60" s="33">
        <v>0</v>
      </c>
      <c r="W60" s="33">
        <v>0</v>
      </c>
      <c r="X60" s="275">
        <v>0</v>
      </c>
    </row>
    <row r="61" spans="1:24" ht="15">
      <c r="A61" s="250" t="s">
        <v>126</v>
      </c>
      <c r="B61" s="79"/>
      <c r="C61" s="38" t="s">
        <v>79</v>
      </c>
      <c r="D61" s="86" t="s">
        <v>119</v>
      </c>
      <c r="E61" s="257"/>
      <c r="F61" s="17">
        <f t="shared" si="3"/>
        <v>191680.63580322266</v>
      </c>
      <c r="G61" s="17">
        <f t="shared" si="4"/>
        <v>107524.26983642578</v>
      </c>
      <c r="H61" s="263">
        <f t="shared" si="2"/>
        <v>84156.36596679688</v>
      </c>
      <c r="I61" s="273">
        <v>5311.5380859375</v>
      </c>
      <c r="J61" s="33">
        <v>18820.83203125</v>
      </c>
      <c r="K61" s="33">
        <v>30162.20703125</v>
      </c>
      <c r="L61" s="33">
        <v>35111.5234375</v>
      </c>
      <c r="M61" s="33">
        <v>14925.8720703125</v>
      </c>
      <c r="N61" s="33">
        <v>1383.1435546875</v>
      </c>
      <c r="O61" s="33">
        <v>1630.5858154296875</v>
      </c>
      <c r="P61" s="85">
        <v>178.56781005859375</v>
      </c>
      <c r="Q61" s="273">
        <v>11502.740234375</v>
      </c>
      <c r="R61" s="33">
        <v>8968.95703125</v>
      </c>
      <c r="S61" s="33">
        <v>18608.55078125</v>
      </c>
      <c r="T61" s="33">
        <v>28199.462890625</v>
      </c>
      <c r="U61" s="33">
        <v>6323.2607421875</v>
      </c>
      <c r="V61" s="33">
        <v>5247.13525390625</v>
      </c>
      <c r="W61" s="33">
        <v>3369.087158203125</v>
      </c>
      <c r="X61" s="275">
        <v>1937.171875</v>
      </c>
    </row>
    <row r="62" spans="1:24" s="99" customFormat="1" ht="15" customHeight="1" thickBot="1">
      <c r="A62" s="252" t="s">
        <v>81</v>
      </c>
      <c r="B62" s="93" t="s">
        <v>184</v>
      </c>
      <c r="C62" s="95" t="s">
        <v>80</v>
      </c>
      <c r="D62" s="98"/>
      <c r="E62" s="95"/>
      <c r="F62" s="96">
        <f t="shared" si="3"/>
        <v>468272.40087890625</v>
      </c>
      <c r="G62" s="97">
        <f t="shared" si="4"/>
        <v>184712.89794921875</v>
      </c>
      <c r="H62" s="265">
        <f>SUM(Q62:X62)</f>
        <v>283559.5029296875</v>
      </c>
      <c r="I62" s="98">
        <v>12220.107421875</v>
      </c>
      <c r="J62" s="94">
        <v>0</v>
      </c>
      <c r="K62" s="94">
        <v>2905.81591796875</v>
      </c>
      <c r="L62" s="94">
        <v>37928.78125</v>
      </c>
      <c r="M62" s="94">
        <v>23056.1171875</v>
      </c>
      <c r="N62" s="94">
        <v>26717.2578125</v>
      </c>
      <c r="O62" s="94">
        <v>52982.1015625</v>
      </c>
      <c r="P62" s="95">
        <v>28902.716796875</v>
      </c>
      <c r="Q62" s="98">
        <v>13431.5205078125</v>
      </c>
      <c r="R62" s="94">
        <v>26067.134765625</v>
      </c>
      <c r="S62" s="94">
        <v>59051.078125</v>
      </c>
      <c r="T62" s="94">
        <v>13240.0703125</v>
      </c>
      <c r="U62" s="94">
        <v>18008.70703125</v>
      </c>
      <c r="V62" s="94">
        <v>42212.62109375</v>
      </c>
      <c r="W62" s="94">
        <v>61839.3515625</v>
      </c>
      <c r="X62" s="95">
        <v>49709.01953125</v>
      </c>
    </row>
  </sheetData>
  <mergeCells count="3">
    <mergeCell ref="I4:P4"/>
    <mergeCell ref="Q4:X4"/>
    <mergeCell ref="F5:H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 topLeftCell="A1">
      <pane xSplit="5" ySplit="8" topLeftCell="F9" activePane="bottomRight" state="frozen"/>
      <selection pane="topLeft" activeCell="M13" sqref="M13"/>
      <selection pane="topRight" activeCell="M13" sqref="M13"/>
      <selection pane="bottomLeft" activeCell="M13" sqref="M13"/>
      <selection pane="bottomRight" activeCell="M13" sqref="M13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3.8515625" style="40" customWidth="1"/>
    <col min="5" max="5" width="33.7109375" style="6" customWidth="1"/>
    <col min="6" max="24" width="11.7109375" style="6" customWidth="1"/>
    <col min="25" max="16384" width="9.140625" style="6" customWidth="1"/>
  </cols>
  <sheetData>
    <row r="1" ht="15.6">
      <c r="A1" s="65" t="s">
        <v>226</v>
      </c>
    </row>
    <row r="2" ht="15.6">
      <c r="A2" s="110" t="s">
        <v>181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58" t="s">
        <v>33</v>
      </c>
      <c r="I4" s="297" t="s">
        <v>32</v>
      </c>
      <c r="J4" s="298"/>
      <c r="K4" s="298"/>
      <c r="L4" s="298"/>
      <c r="M4" s="298"/>
      <c r="N4" s="298"/>
      <c r="O4" s="298"/>
      <c r="P4" s="299"/>
      <c r="Q4" s="297" t="s">
        <v>33</v>
      </c>
      <c r="R4" s="298"/>
      <c r="S4" s="298"/>
      <c r="T4" s="298"/>
      <c r="U4" s="298"/>
      <c r="V4" s="298"/>
      <c r="W4" s="298"/>
      <c r="X4" s="299"/>
    </row>
    <row r="5" spans="1:24" s="8" customFormat="1" ht="13.8" thickBot="1">
      <c r="A5" s="68"/>
      <c r="B5" s="43"/>
      <c r="C5" s="43"/>
      <c r="D5" s="43"/>
      <c r="E5" s="21" t="s">
        <v>35</v>
      </c>
      <c r="F5" s="295" t="s">
        <v>53</v>
      </c>
      <c r="G5" s="296" t="s">
        <v>1</v>
      </c>
      <c r="H5" s="296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66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66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99830.715</v>
      </c>
      <c r="G6" s="60">
        <f>SUM(I6:P6)</f>
        <v>51508.23199999999</v>
      </c>
      <c r="H6" s="259">
        <f>SUM(Q6:X6)</f>
        <v>48322.483</v>
      </c>
      <c r="I6" s="61">
        <v>3870.329</v>
      </c>
      <c r="J6" s="62">
        <v>8087.875</v>
      </c>
      <c r="K6" s="62">
        <v>14080.166</v>
      </c>
      <c r="L6" s="62">
        <v>15037.481</v>
      </c>
      <c r="M6" s="62">
        <v>5752.859</v>
      </c>
      <c r="N6" s="62">
        <v>3023.22</v>
      </c>
      <c r="O6" s="62">
        <v>1233.306</v>
      </c>
      <c r="P6" s="267">
        <v>422.996</v>
      </c>
      <c r="Q6" s="61">
        <v>3624.959</v>
      </c>
      <c r="R6" s="62">
        <v>7620.82</v>
      </c>
      <c r="S6" s="62">
        <v>13193.593</v>
      </c>
      <c r="T6" s="62">
        <v>14320.691</v>
      </c>
      <c r="U6" s="62">
        <v>4863.378</v>
      </c>
      <c r="V6" s="62">
        <v>2771.572</v>
      </c>
      <c r="W6" s="62">
        <v>1395.673</v>
      </c>
      <c r="X6" s="267">
        <v>531.797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68"/>
      <c r="Q7" s="36"/>
      <c r="R7" s="35"/>
      <c r="S7" s="35"/>
      <c r="T7" s="35"/>
      <c r="U7" s="35"/>
      <c r="V7" s="35"/>
      <c r="W7" s="35"/>
      <c r="X7" s="268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69"/>
      <c r="Q8" s="12"/>
      <c r="R8" s="13"/>
      <c r="S8" s="13"/>
      <c r="T8" s="13"/>
      <c r="U8" s="13"/>
      <c r="V8" s="13"/>
      <c r="W8" s="13"/>
      <c r="X8" s="269"/>
    </row>
    <row r="9" spans="1:24" s="15" customFormat="1" ht="14.4" thickTop="1">
      <c r="A9" s="248"/>
      <c r="B9" s="47" t="s">
        <v>2</v>
      </c>
      <c r="C9" s="47"/>
      <c r="D9" s="47"/>
      <c r="E9" s="48"/>
      <c r="F9" s="49">
        <f>SUM(G9:H9)</f>
        <v>27345880.506958008</v>
      </c>
      <c r="G9" s="50">
        <f>SUM(I9:P9)</f>
        <v>14229269.001434326</v>
      </c>
      <c r="H9" s="260">
        <f>SUM(Q9:X9)</f>
        <v>13116611.505523682</v>
      </c>
      <c r="I9" s="51">
        <f aca="true" t="shared" si="0" ref="I9:X9">I10+I24+I54+I62</f>
        <v>2030056.4755859375</v>
      </c>
      <c r="J9" s="52">
        <f t="shared" si="0"/>
        <v>587838.8024902344</v>
      </c>
      <c r="K9" s="52">
        <f t="shared" si="0"/>
        <v>1461648.03125</v>
      </c>
      <c r="L9" s="52">
        <f t="shared" si="0"/>
        <v>3128204.3791503906</v>
      </c>
      <c r="M9" s="52">
        <f t="shared" si="0"/>
        <v>2548423.3002929688</v>
      </c>
      <c r="N9" s="52">
        <f t="shared" si="0"/>
        <v>2390432.438232422</v>
      </c>
      <c r="O9" s="52">
        <f t="shared" si="0"/>
        <v>1603141.0483398438</v>
      </c>
      <c r="P9" s="270">
        <f t="shared" si="0"/>
        <v>479524.5260925293</v>
      </c>
      <c r="Q9" s="51">
        <f t="shared" si="0"/>
        <v>1842557.3166503906</v>
      </c>
      <c r="R9" s="52">
        <f t="shared" si="0"/>
        <v>759905.6123046875</v>
      </c>
      <c r="S9" s="52">
        <f t="shared" si="0"/>
        <v>1870571.4506835938</v>
      </c>
      <c r="T9" s="52">
        <f t="shared" si="0"/>
        <v>2504585.904296875</v>
      </c>
      <c r="U9" s="52">
        <f t="shared" si="0"/>
        <v>1578034.3696289062</v>
      </c>
      <c r="V9" s="52">
        <f t="shared" si="0"/>
        <v>2173825.9752197266</v>
      </c>
      <c r="W9" s="52">
        <f t="shared" si="0"/>
        <v>1773875.765258789</v>
      </c>
      <c r="X9" s="270">
        <f t="shared" si="0"/>
        <v>613255.1114807129</v>
      </c>
    </row>
    <row r="10" spans="1:24" s="16" customFormat="1" ht="15" customHeight="1">
      <c r="A10" s="249"/>
      <c r="B10" s="63" t="s">
        <v>202</v>
      </c>
      <c r="C10" s="63"/>
      <c r="D10" s="63"/>
      <c r="E10" s="64"/>
      <c r="F10" s="53">
        <f>SUM(G10:H10)</f>
        <v>6675381.115966797</v>
      </c>
      <c r="G10" s="54">
        <f>SUM(I10:P10)</f>
        <v>3090456.7239379883</v>
      </c>
      <c r="H10" s="261">
        <f>SUM(Q10:X10)</f>
        <v>3584924.3920288086</v>
      </c>
      <c r="I10" s="55">
        <f>SUM(I11:I23)</f>
        <v>1667791.45703125</v>
      </c>
      <c r="J10" s="56">
        <f>SUM(J11:J23)</f>
        <v>138075.06909179688</v>
      </c>
      <c r="K10" s="56">
        <f>SUM(K11:K23)</f>
        <v>264126.265625</v>
      </c>
      <c r="L10" s="56">
        <f aca="true" t="shared" si="1" ref="L10:X10">SUM(L11:L23)</f>
        <v>375687.2482910156</v>
      </c>
      <c r="M10" s="56">
        <f t="shared" si="1"/>
        <v>244015.00390625</v>
      </c>
      <c r="N10" s="56">
        <f t="shared" si="1"/>
        <v>205207.41455078125</v>
      </c>
      <c r="O10" s="56">
        <f t="shared" si="1"/>
        <v>148170.35229492188</v>
      </c>
      <c r="P10" s="271">
        <f t="shared" si="1"/>
        <v>47383.913146972656</v>
      </c>
      <c r="Q10" s="55">
        <f t="shared" si="1"/>
        <v>1563482.2209472656</v>
      </c>
      <c r="R10" s="56">
        <f t="shared" si="1"/>
        <v>280706.73193359375</v>
      </c>
      <c r="S10" s="56">
        <f t="shared" si="1"/>
        <v>613033.2182617188</v>
      </c>
      <c r="T10" s="56">
        <f t="shared" si="1"/>
        <v>528892.666015625</v>
      </c>
      <c r="U10" s="56">
        <f t="shared" si="1"/>
        <v>168594.30908203125</v>
      </c>
      <c r="V10" s="56">
        <f t="shared" si="1"/>
        <v>212118.51733398438</v>
      </c>
      <c r="W10" s="56">
        <f t="shared" si="1"/>
        <v>161521.92749023438</v>
      </c>
      <c r="X10" s="271">
        <f t="shared" si="1"/>
        <v>56574.80096435547</v>
      </c>
    </row>
    <row r="11" spans="1:24" s="11" customFormat="1" ht="15">
      <c r="A11" s="250" t="s">
        <v>82</v>
      </c>
      <c r="B11" s="14"/>
      <c r="C11" s="38" t="s">
        <v>3</v>
      </c>
      <c r="D11" s="86" t="s">
        <v>4</v>
      </c>
      <c r="E11" s="29"/>
      <c r="F11" s="246">
        <f>SUM(G11:H11)</f>
        <v>665202.0756835938</v>
      </c>
      <c r="G11" s="19">
        <f>SUM(I11:P11)</f>
        <v>454453.826171875</v>
      </c>
      <c r="H11" s="262">
        <f aca="true" t="shared" si="2" ref="H11:H61">SUM(Q11:X11)</f>
        <v>210748.24951171875</v>
      </c>
      <c r="I11" s="18">
        <v>5823.5048828125</v>
      </c>
      <c r="J11" s="31">
        <v>2713.064208984375</v>
      </c>
      <c r="K11" s="31">
        <v>59614.34375</v>
      </c>
      <c r="L11" s="31">
        <v>174469.234375</v>
      </c>
      <c r="M11" s="31">
        <v>107465.5546875</v>
      </c>
      <c r="N11" s="31">
        <v>70272</v>
      </c>
      <c r="O11" s="31">
        <v>30300.052734375</v>
      </c>
      <c r="P11" s="85">
        <v>3796.071533203125</v>
      </c>
      <c r="Q11" s="32">
        <v>2303.038330078125</v>
      </c>
      <c r="R11" s="31">
        <v>2657.853515625</v>
      </c>
      <c r="S11" s="31">
        <v>40801.6484375</v>
      </c>
      <c r="T11" s="31">
        <v>72624.7578125</v>
      </c>
      <c r="U11" s="31">
        <v>41342.3359375</v>
      </c>
      <c r="V11" s="31">
        <v>34576.8125</v>
      </c>
      <c r="W11" s="31">
        <v>13191.2900390625</v>
      </c>
      <c r="X11" s="85">
        <v>3250.512939453125</v>
      </c>
    </row>
    <row r="12" spans="1:24" s="11" customFormat="1" ht="15">
      <c r="A12" s="250" t="s">
        <v>83</v>
      </c>
      <c r="B12" s="14"/>
      <c r="C12" s="38" t="s">
        <v>5</v>
      </c>
      <c r="D12" s="86" t="s">
        <v>203</v>
      </c>
      <c r="E12" s="29"/>
      <c r="F12" s="246">
        <f aca="true" t="shared" si="3" ref="F12:F62">SUM(G12:H12)</f>
        <v>20796.9599609375</v>
      </c>
      <c r="G12" s="19">
        <f aca="true" t="shared" si="4" ref="G12:G62">SUM(I12:P12)</f>
        <v>9617.93359375</v>
      </c>
      <c r="H12" s="262">
        <f t="shared" si="2"/>
        <v>11179.0263671875</v>
      </c>
      <c r="I12" s="18">
        <v>0</v>
      </c>
      <c r="J12" s="31">
        <v>0</v>
      </c>
      <c r="K12" s="31">
        <v>0</v>
      </c>
      <c r="L12" s="31">
        <v>9617.93359375</v>
      </c>
      <c r="M12" s="31">
        <v>0</v>
      </c>
      <c r="N12" s="31">
        <v>0</v>
      </c>
      <c r="O12" s="31">
        <v>0</v>
      </c>
      <c r="P12" s="85">
        <v>0</v>
      </c>
      <c r="Q12" s="32">
        <v>0</v>
      </c>
      <c r="R12" s="31">
        <v>0</v>
      </c>
      <c r="S12" s="31">
        <v>0</v>
      </c>
      <c r="T12" s="31">
        <v>7153.2392578125</v>
      </c>
      <c r="U12" s="31">
        <v>4025.787109375</v>
      </c>
      <c r="V12" s="31">
        <v>0</v>
      </c>
      <c r="W12" s="31">
        <v>0</v>
      </c>
      <c r="X12" s="85">
        <v>0</v>
      </c>
    </row>
    <row r="13" spans="1:24" s="11" customFormat="1" ht="15">
      <c r="A13" s="250" t="s">
        <v>84</v>
      </c>
      <c r="B13" s="14"/>
      <c r="C13" s="37" t="s">
        <v>6</v>
      </c>
      <c r="D13" s="245" t="s">
        <v>204</v>
      </c>
      <c r="E13" s="29"/>
      <c r="F13" s="246">
        <f t="shared" si="3"/>
        <v>572941.1333007812</v>
      </c>
      <c r="G13" s="19">
        <f t="shared" si="4"/>
        <v>262261.13134765625</v>
      </c>
      <c r="H13" s="262">
        <f t="shared" si="2"/>
        <v>310680.001953125</v>
      </c>
      <c r="I13" s="18">
        <v>69284.15625</v>
      </c>
      <c r="J13" s="31">
        <v>20475.271484375</v>
      </c>
      <c r="K13" s="31">
        <v>47388.58984375</v>
      </c>
      <c r="L13" s="31">
        <v>51792.859375</v>
      </c>
      <c r="M13" s="31">
        <v>15500.8173828125</v>
      </c>
      <c r="N13" s="31">
        <v>29065.7578125</v>
      </c>
      <c r="O13" s="31">
        <v>21850.08984375</v>
      </c>
      <c r="P13" s="85">
        <v>6903.58935546875</v>
      </c>
      <c r="Q13" s="32">
        <v>81754.671875</v>
      </c>
      <c r="R13" s="31">
        <v>40060.61328125</v>
      </c>
      <c r="S13" s="31">
        <v>46436.59375</v>
      </c>
      <c r="T13" s="31">
        <v>35982.8125</v>
      </c>
      <c r="U13" s="31">
        <v>21578.013671875</v>
      </c>
      <c r="V13" s="31">
        <v>37276.89453125</v>
      </c>
      <c r="W13" s="31">
        <v>36753.35546875</v>
      </c>
      <c r="X13" s="85">
        <v>10837.046875</v>
      </c>
    </row>
    <row r="14" spans="1:24" s="11" customFormat="1" ht="15">
      <c r="A14" s="250" t="s">
        <v>85</v>
      </c>
      <c r="B14" s="14"/>
      <c r="C14" s="37" t="s">
        <v>7</v>
      </c>
      <c r="D14" s="245" t="s">
        <v>205</v>
      </c>
      <c r="E14" s="29"/>
      <c r="F14" s="246">
        <f t="shared" si="3"/>
        <v>73938.74658203125</v>
      </c>
      <c r="G14" s="19">
        <f t="shared" si="4"/>
        <v>43048.01953125</v>
      </c>
      <c r="H14" s="262">
        <f t="shared" si="2"/>
        <v>30890.72705078125</v>
      </c>
      <c r="I14" s="18">
        <v>23907.841796875</v>
      </c>
      <c r="J14" s="31">
        <v>8380.369140625</v>
      </c>
      <c r="K14" s="31">
        <v>4855.736328125</v>
      </c>
      <c r="L14" s="31">
        <v>2327.493408203125</v>
      </c>
      <c r="M14" s="31">
        <v>1456.00830078125</v>
      </c>
      <c r="N14" s="31">
        <v>0</v>
      </c>
      <c r="O14" s="31">
        <v>1207.93505859375</v>
      </c>
      <c r="P14" s="85">
        <v>912.635498046875</v>
      </c>
      <c r="Q14" s="32">
        <v>17364.052734375</v>
      </c>
      <c r="R14" s="31">
        <v>7663.70068359375</v>
      </c>
      <c r="S14" s="31">
        <v>0</v>
      </c>
      <c r="T14" s="31">
        <v>5862.9736328125</v>
      </c>
      <c r="U14" s="31">
        <v>0</v>
      </c>
      <c r="V14" s="31">
        <v>0</v>
      </c>
      <c r="W14" s="31">
        <v>0</v>
      </c>
      <c r="X14" s="85">
        <v>0</v>
      </c>
    </row>
    <row r="15" spans="1:24" s="11" customFormat="1" ht="15">
      <c r="A15" s="250" t="s">
        <v>86</v>
      </c>
      <c r="B15" s="14"/>
      <c r="C15" s="37" t="s">
        <v>8</v>
      </c>
      <c r="D15" s="245" t="s">
        <v>54</v>
      </c>
      <c r="E15" s="29"/>
      <c r="F15" s="246">
        <f t="shared" si="3"/>
        <v>86742.18603515625</v>
      </c>
      <c r="G15" s="17">
        <f t="shared" si="4"/>
        <v>51995.5546875</v>
      </c>
      <c r="H15" s="263">
        <f t="shared" si="2"/>
        <v>34746.63134765625</v>
      </c>
      <c r="I15" s="18">
        <v>14525.6962890625</v>
      </c>
      <c r="J15" s="31">
        <v>11942.2490234375</v>
      </c>
      <c r="K15" s="31">
        <v>8710.1826171875</v>
      </c>
      <c r="L15" s="31">
        <v>5823.4541015625</v>
      </c>
      <c r="M15" s="31">
        <v>6577.70654296875</v>
      </c>
      <c r="N15" s="31">
        <v>4416.26611328125</v>
      </c>
      <c r="O15" s="31">
        <v>0</v>
      </c>
      <c r="P15" s="85">
        <v>0</v>
      </c>
      <c r="Q15" s="32">
        <v>9942.4375</v>
      </c>
      <c r="R15" s="31">
        <v>3678.3359375</v>
      </c>
      <c r="S15" s="31">
        <v>16269.7861328125</v>
      </c>
      <c r="T15" s="31">
        <v>0</v>
      </c>
      <c r="U15" s="31">
        <v>0</v>
      </c>
      <c r="V15" s="31">
        <v>3140.13916015625</v>
      </c>
      <c r="W15" s="31">
        <v>1715.9326171875</v>
      </c>
      <c r="X15" s="85">
        <v>0</v>
      </c>
    </row>
    <row r="16" spans="1:24" s="11" customFormat="1" ht="15">
      <c r="A16" s="250" t="s">
        <v>87</v>
      </c>
      <c r="B16" s="14"/>
      <c r="C16" s="39" t="s">
        <v>9</v>
      </c>
      <c r="D16" s="245" t="s">
        <v>44</v>
      </c>
      <c r="E16" s="29"/>
      <c r="F16" s="246">
        <f t="shared" si="3"/>
        <v>224394.56896972656</v>
      </c>
      <c r="G16" s="17">
        <f t="shared" si="4"/>
        <v>129707.55548095703</v>
      </c>
      <c r="H16" s="263">
        <f t="shared" si="2"/>
        <v>94687.01348876953</v>
      </c>
      <c r="I16" s="18">
        <v>27277.828125</v>
      </c>
      <c r="J16" s="31">
        <v>20456.6640625</v>
      </c>
      <c r="K16" s="31">
        <v>16693.296875</v>
      </c>
      <c r="L16" s="31">
        <v>38272.109375</v>
      </c>
      <c r="M16" s="31">
        <v>17991.33203125</v>
      </c>
      <c r="N16" s="31">
        <v>4338.5146484375</v>
      </c>
      <c r="O16" s="31">
        <v>3909.146240234375</v>
      </c>
      <c r="P16" s="85">
        <v>768.6641235351562</v>
      </c>
      <c r="Q16" s="32">
        <v>16968.296875</v>
      </c>
      <c r="R16" s="31">
        <v>21410.4375</v>
      </c>
      <c r="S16" s="31">
        <v>14892.669921875</v>
      </c>
      <c r="T16" s="31">
        <v>17847.82421875</v>
      </c>
      <c r="U16" s="31">
        <v>8695.458984375</v>
      </c>
      <c r="V16" s="31">
        <v>9238.1435546875</v>
      </c>
      <c r="W16" s="31">
        <v>5251.66015625</v>
      </c>
      <c r="X16" s="85">
        <v>382.52227783203125</v>
      </c>
    </row>
    <row r="17" spans="1:24" s="11" customFormat="1" ht="15">
      <c r="A17" s="250" t="s">
        <v>88</v>
      </c>
      <c r="B17" s="14"/>
      <c r="C17" s="39" t="s">
        <v>10</v>
      </c>
      <c r="D17" s="245" t="s">
        <v>14</v>
      </c>
      <c r="E17" s="29"/>
      <c r="F17" s="246">
        <f t="shared" si="3"/>
        <v>165983.84008789062</v>
      </c>
      <c r="G17" s="17">
        <f t="shared" si="4"/>
        <v>99839.0439453125</v>
      </c>
      <c r="H17" s="263">
        <f t="shared" si="2"/>
        <v>66144.79614257812</v>
      </c>
      <c r="I17" s="18">
        <v>13908.6484375</v>
      </c>
      <c r="J17" s="31">
        <v>5999.927734375</v>
      </c>
      <c r="K17" s="31">
        <v>23754.830078125</v>
      </c>
      <c r="L17" s="31">
        <v>23524.697265625</v>
      </c>
      <c r="M17" s="31">
        <v>13371.5068359375</v>
      </c>
      <c r="N17" s="31">
        <v>9591.1396484375</v>
      </c>
      <c r="O17" s="31">
        <v>6833.33544921875</v>
      </c>
      <c r="P17" s="85">
        <v>2854.95849609375</v>
      </c>
      <c r="Q17" s="32">
        <v>6843.5732421875</v>
      </c>
      <c r="R17" s="31">
        <v>8838.919921875</v>
      </c>
      <c r="S17" s="31">
        <v>7862.49853515625</v>
      </c>
      <c r="T17" s="31">
        <v>26517.421875</v>
      </c>
      <c r="U17" s="31">
        <v>7471.56494140625</v>
      </c>
      <c r="V17" s="31">
        <v>2940.576416015625</v>
      </c>
      <c r="W17" s="31">
        <v>3887.782958984375</v>
      </c>
      <c r="X17" s="85">
        <v>1782.458251953125</v>
      </c>
    </row>
    <row r="18" spans="1:24" s="11" customFormat="1" ht="15">
      <c r="A18" s="250" t="s">
        <v>89</v>
      </c>
      <c r="B18" s="14"/>
      <c r="C18" s="37" t="s">
        <v>11</v>
      </c>
      <c r="D18" s="245" t="s">
        <v>55</v>
      </c>
      <c r="E18" s="29"/>
      <c r="F18" s="246">
        <f>SUM(G18:H18)</f>
        <v>1034763.56640625</v>
      </c>
      <c r="G18" s="17">
        <f>SUM(I18:P18)</f>
        <v>507818.85546875</v>
      </c>
      <c r="H18" s="263">
        <f t="shared" si="2"/>
        <v>526944.7109375</v>
      </c>
      <c r="I18" s="18">
        <v>339853.46875</v>
      </c>
      <c r="J18" s="31">
        <v>31612.9765625</v>
      </c>
      <c r="K18" s="31">
        <v>15162.1748046875</v>
      </c>
      <c r="L18" s="31">
        <v>17877.65234375</v>
      </c>
      <c r="M18" s="31">
        <v>12670.1357421875</v>
      </c>
      <c r="N18" s="31">
        <v>27880.50390625</v>
      </c>
      <c r="O18" s="31">
        <v>44004.234375</v>
      </c>
      <c r="P18" s="85">
        <v>18757.708984375</v>
      </c>
      <c r="Q18" s="32">
        <v>342697.75</v>
      </c>
      <c r="R18" s="31">
        <v>26389.73046875</v>
      </c>
      <c r="S18" s="31">
        <v>8103.439453125</v>
      </c>
      <c r="T18" s="31">
        <v>22315.73046875</v>
      </c>
      <c r="U18" s="31">
        <v>17520.466796875</v>
      </c>
      <c r="V18" s="31">
        <v>43329.8984375</v>
      </c>
      <c r="W18" s="31">
        <v>48644.01171875</v>
      </c>
      <c r="X18" s="85">
        <v>17943.68359375</v>
      </c>
    </row>
    <row r="19" spans="1:24" s="11" customFormat="1" ht="15">
      <c r="A19" s="250" t="s">
        <v>90</v>
      </c>
      <c r="B19" s="14"/>
      <c r="C19" s="38" t="s">
        <v>12</v>
      </c>
      <c r="D19" s="86" t="s">
        <v>206</v>
      </c>
      <c r="E19" s="29"/>
      <c r="F19" s="246">
        <f t="shared" si="3"/>
        <v>408099.3759765625</v>
      </c>
      <c r="G19" s="17">
        <f t="shared" si="4"/>
        <v>198717.4873046875</v>
      </c>
      <c r="H19" s="263">
        <f t="shared" si="2"/>
        <v>209381.888671875</v>
      </c>
      <c r="I19" s="18">
        <v>77829.421875</v>
      </c>
      <c r="J19" s="31">
        <v>26229.677734375</v>
      </c>
      <c r="K19" s="31">
        <v>4461.712890625</v>
      </c>
      <c r="L19" s="31">
        <v>27364.66796875</v>
      </c>
      <c r="M19" s="31">
        <v>21862.71484375</v>
      </c>
      <c r="N19" s="31">
        <v>24376.328125</v>
      </c>
      <c r="O19" s="31">
        <v>12437.9580078125</v>
      </c>
      <c r="P19" s="85">
        <v>4155.005859375</v>
      </c>
      <c r="Q19" s="32">
        <v>77179.2265625</v>
      </c>
      <c r="R19" s="31">
        <v>18497.640625</v>
      </c>
      <c r="S19" s="31">
        <v>23104.171875</v>
      </c>
      <c r="T19" s="31">
        <v>45041.546875</v>
      </c>
      <c r="U19" s="31">
        <v>10203.8203125</v>
      </c>
      <c r="V19" s="31">
        <v>15734.580078125</v>
      </c>
      <c r="W19" s="31">
        <v>13600.369140625</v>
      </c>
      <c r="X19" s="85">
        <v>6020.533203125</v>
      </c>
    </row>
    <row r="20" spans="1:24" s="11" customFormat="1" ht="15">
      <c r="A20" s="250" t="s">
        <v>91</v>
      </c>
      <c r="B20" s="14"/>
      <c r="C20" s="38" t="s">
        <v>13</v>
      </c>
      <c r="D20" s="86" t="s">
        <v>208</v>
      </c>
      <c r="E20" s="29"/>
      <c r="F20" s="246">
        <f t="shared" si="3"/>
        <v>116202.109375</v>
      </c>
      <c r="G20" s="17">
        <f t="shared" si="4"/>
        <v>0</v>
      </c>
      <c r="H20" s="263">
        <f t="shared" si="2"/>
        <v>116202.109375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103892.53125</v>
      </c>
      <c r="T20" s="31">
        <v>12309.578125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0" t="s">
        <v>92</v>
      </c>
      <c r="B21" s="14"/>
      <c r="C21" s="38" t="s">
        <v>15</v>
      </c>
      <c r="D21" s="86" t="s">
        <v>209</v>
      </c>
      <c r="E21" s="29"/>
      <c r="F21" s="246">
        <f t="shared" si="3"/>
        <v>1828036.8125</v>
      </c>
      <c r="G21" s="17">
        <f t="shared" si="4"/>
        <v>929697.0625</v>
      </c>
      <c r="H21" s="263">
        <f t="shared" si="2"/>
        <v>898339.75</v>
      </c>
      <c r="I21" s="18">
        <v>929697.0625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898339.75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0" t="s">
        <v>93</v>
      </c>
      <c r="B22" s="14"/>
      <c r="C22" s="37" t="s">
        <v>16</v>
      </c>
      <c r="D22" s="245" t="s">
        <v>210</v>
      </c>
      <c r="E22" s="29"/>
      <c r="F22" s="246">
        <f t="shared" si="3"/>
        <v>1027575.3778076172</v>
      </c>
      <c r="G22" s="17">
        <f t="shared" si="4"/>
        <v>201497.763671875</v>
      </c>
      <c r="H22" s="263">
        <f t="shared" si="2"/>
        <v>826077.6141357422</v>
      </c>
      <c r="I22" s="18">
        <v>116104.96875</v>
      </c>
      <c r="J22" s="31">
        <v>0</v>
      </c>
      <c r="K22" s="31">
        <v>46526</v>
      </c>
      <c r="L22" s="31">
        <v>0</v>
      </c>
      <c r="M22" s="31">
        <v>14437.9755859375</v>
      </c>
      <c r="N22" s="31">
        <v>18088.80078125</v>
      </c>
      <c r="O22" s="31">
        <v>6340.0185546875</v>
      </c>
      <c r="P22" s="85">
        <v>0</v>
      </c>
      <c r="Q22" s="32">
        <v>85451.734375</v>
      </c>
      <c r="R22" s="31">
        <v>104067.1953125</v>
      </c>
      <c r="S22" s="31">
        <v>311804.75</v>
      </c>
      <c r="T22" s="31">
        <v>247465.8125</v>
      </c>
      <c r="U22" s="31">
        <v>34826.73046875</v>
      </c>
      <c r="V22" s="31">
        <v>30362.21875</v>
      </c>
      <c r="W22" s="31">
        <v>10959.478515625</v>
      </c>
      <c r="X22" s="85">
        <v>1139.6942138671875</v>
      </c>
    </row>
    <row r="23" spans="1:24" s="11" customFormat="1" ht="15">
      <c r="A23" s="250" t="s">
        <v>94</v>
      </c>
      <c r="B23" s="14"/>
      <c r="C23" s="37" t="s">
        <v>20</v>
      </c>
      <c r="D23" s="245" t="s">
        <v>56</v>
      </c>
      <c r="E23" s="29"/>
      <c r="F23" s="246">
        <f t="shared" si="3"/>
        <v>450704.36328125</v>
      </c>
      <c r="G23" s="17">
        <f>SUM(I23:P23)</f>
        <v>201802.490234375</v>
      </c>
      <c r="H23" s="263">
        <f t="shared" si="2"/>
        <v>248901.873046875</v>
      </c>
      <c r="I23" s="18">
        <v>49578.859375</v>
      </c>
      <c r="J23" s="31">
        <v>10264.869140625</v>
      </c>
      <c r="K23" s="31">
        <v>36959.3984375</v>
      </c>
      <c r="L23" s="31">
        <v>24617.146484375</v>
      </c>
      <c r="M23" s="31">
        <v>32681.251953125</v>
      </c>
      <c r="N23" s="31">
        <v>17178.103515625</v>
      </c>
      <c r="O23" s="31">
        <v>21287.58203125</v>
      </c>
      <c r="P23" s="85">
        <v>9235.279296875</v>
      </c>
      <c r="Q23" s="32">
        <v>24637.689453125</v>
      </c>
      <c r="R23" s="31">
        <v>47442.3046875</v>
      </c>
      <c r="S23" s="31">
        <v>39865.12890625</v>
      </c>
      <c r="T23" s="31">
        <v>35770.96875</v>
      </c>
      <c r="U23" s="31">
        <v>22930.130859375</v>
      </c>
      <c r="V23" s="31">
        <v>35519.25390625</v>
      </c>
      <c r="W23" s="31">
        <v>27518.046875</v>
      </c>
      <c r="X23" s="85">
        <v>15218.349609375</v>
      </c>
    </row>
    <row r="24" spans="1:24" s="16" customFormat="1" ht="15" customHeight="1">
      <c r="A24" s="249"/>
      <c r="B24" s="63" t="s">
        <v>211</v>
      </c>
      <c r="C24" s="63"/>
      <c r="D24" s="63"/>
      <c r="E24" s="64"/>
      <c r="F24" s="53">
        <f>SUM(G24:H24)</f>
        <v>15856513.60824585</v>
      </c>
      <c r="G24" s="54">
        <f>SUM(I24:P24)</f>
        <v>8406328.02508545</v>
      </c>
      <c r="H24" s="261">
        <f>SUM(Q24:X24)</f>
        <v>7450185.5831604</v>
      </c>
      <c r="I24" s="55">
        <f>SUM(I25:I53)</f>
        <v>251665.7850341797</v>
      </c>
      <c r="J24" s="56">
        <f aca="true" t="shared" si="5" ref="J24:X24">SUM(J25:J53)</f>
        <v>261974.02099609375</v>
      </c>
      <c r="K24" s="56">
        <f t="shared" si="5"/>
        <v>470237.599609375</v>
      </c>
      <c r="L24" s="56">
        <f t="shared" si="5"/>
        <v>2001741.365234375</v>
      </c>
      <c r="M24" s="56">
        <f t="shared" si="5"/>
        <v>2010648.4682617188</v>
      </c>
      <c r="N24" s="56">
        <f t="shared" si="5"/>
        <v>1973867.6778564453</v>
      </c>
      <c r="O24" s="56">
        <f t="shared" si="5"/>
        <v>1145832.6638183594</v>
      </c>
      <c r="P24" s="271">
        <f t="shared" si="5"/>
        <v>290360.44427490234</v>
      </c>
      <c r="Q24" s="55">
        <f t="shared" si="5"/>
        <v>138445.41796875</v>
      </c>
      <c r="R24" s="56">
        <f t="shared" si="5"/>
        <v>323679.92724609375</v>
      </c>
      <c r="S24" s="56">
        <f>SUM(S25:S53)</f>
        <v>774196.4663085938</v>
      </c>
      <c r="T24" s="56">
        <f t="shared" si="5"/>
        <v>1651179.2138671875</v>
      </c>
      <c r="U24" s="56">
        <f t="shared" si="5"/>
        <v>1292779.9423828125</v>
      </c>
      <c r="V24" s="56">
        <f t="shared" si="5"/>
        <v>1718167.3485107422</v>
      </c>
      <c r="W24" s="56">
        <f t="shared" si="5"/>
        <v>1209799.6622314453</v>
      </c>
      <c r="X24" s="271">
        <f t="shared" si="5"/>
        <v>341937.6046447754</v>
      </c>
    </row>
    <row r="25" spans="1:24" s="77" customFormat="1" ht="15">
      <c r="A25" s="251"/>
      <c r="B25" s="253"/>
      <c r="C25" s="253"/>
      <c r="D25" s="101" t="s">
        <v>189</v>
      </c>
      <c r="E25" s="254"/>
      <c r="F25" s="78"/>
      <c r="G25" s="78"/>
      <c r="H25" s="264"/>
      <c r="I25" s="272"/>
      <c r="J25" s="253"/>
      <c r="K25" s="253"/>
      <c r="L25" s="253"/>
      <c r="M25" s="253"/>
      <c r="N25" s="253"/>
      <c r="O25" s="253"/>
      <c r="P25" s="254"/>
      <c r="Q25" s="102"/>
      <c r="R25" s="103"/>
      <c r="S25" s="103"/>
      <c r="T25" s="103"/>
      <c r="U25" s="103"/>
      <c r="V25" s="103"/>
      <c r="W25" s="103"/>
      <c r="X25" s="274"/>
    </row>
    <row r="26" spans="1:24" s="11" customFormat="1" ht="15">
      <c r="A26" s="250" t="s">
        <v>95</v>
      </c>
      <c r="B26" s="14"/>
      <c r="C26" s="38" t="s">
        <v>21</v>
      </c>
      <c r="D26" s="38"/>
      <c r="E26" s="29" t="s">
        <v>190</v>
      </c>
      <c r="F26" s="17">
        <f>SUM(G26:H26)</f>
        <v>269549.91748046875</v>
      </c>
      <c r="G26" s="17">
        <f>SUM(I26:P26)</f>
        <v>200030.97412109375</v>
      </c>
      <c r="H26" s="263">
        <f t="shared" si="2"/>
        <v>69518.943359375</v>
      </c>
      <c r="I26" s="32">
        <v>0</v>
      </c>
      <c r="J26" s="31">
        <v>2575.72412109375</v>
      </c>
      <c r="K26" s="31">
        <v>10577.14453125</v>
      </c>
      <c r="L26" s="31">
        <v>47708.74609375</v>
      </c>
      <c r="M26" s="31">
        <v>65818.90625</v>
      </c>
      <c r="N26" s="31">
        <v>51972.74609375</v>
      </c>
      <c r="O26" s="31">
        <v>16545.208984375</v>
      </c>
      <c r="P26" s="85">
        <v>4832.498046875</v>
      </c>
      <c r="Q26" s="32">
        <v>0</v>
      </c>
      <c r="R26" s="31">
        <v>0</v>
      </c>
      <c r="S26" s="31">
        <v>8671.404296875</v>
      </c>
      <c r="T26" s="31">
        <v>16290.9130859375</v>
      </c>
      <c r="U26" s="31">
        <v>17568.5546875</v>
      </c>
      <c r="V26" s="31">
        <v>21602.6953125</v>
      </c>
      <c r="W26" s="31">
        <v>5385.3759765625</v>
      </c>
      <c r="X26" s="85">
        <v>0</v>
      </c>
    </row>
    <row r="27" spans="1:24" s="11" customFormat="1" ht="15">
      <c r="A27" s="250" t="s">
        <v>96</v>
      </c>
      <c r="B27" s="14"/>
      <c r="C27" s="38" t="s">
        <v>22</v>
      </c>
      <c r="D27" s="38"/>
      <c r="E27" s="29" t="s">
        <v>192</v>
      </c>
      <c r="F27" s="17">
        <f t="shared" si="3"/>
        <v>146044.90478515625</v>
      </c>
      <c r="G27" s="17">
        <f aca="true" t="shared" si="6" ref="G27:G43">SUM(I27:P27)</f>
        <v>111900.65380859375</v>
      </c>
      <c r="H27" s="263">
        <f t="shared" si="2"/>
        <v>34144.2509765625</v>
      </c>
      <c r="I27" s="32">
        <v>0</v>
      </c>
      <c r="J27" s="31">
        <v>0</v>
      </c>
      <c r="K27" s="31">
        <v>3960.9189453125</v>
      </c>
      <c r="L27" s="31">
        <v>31759.755859375</v>
      </c>
      <c r="M27" s="31">
        <v>30432.60546875</v>
      </c>
      <c r="N27" s="31">
        <v>27803.345703125</v>
      </c>
      <c r="O27" s="31">
        <v>13530.341796875</v>
      </c>
      <c r="P27" s="85">
        <v>4413.68603515625</v>
      </c>
      <c r="Q27" s="32">
        <v>0</v>
      </c>
      <c r="R27" s="31">
        <v>2506.139892578125</v>
      </c>
      <c r="S27" s="31">
        <v>2087.4443359375</v>
      </c>
      <c r="T27" s="31">
        <v>10978.6220703125</v>
      </c>
      <c r="U27" s="31">
        <v>6796.09814453125</v>
      </c>
      <c r="V27" s="31">
        <v>6705.6708984375</v>
      </c>
      <c r="W27" s="31">
        <v>4320.44091796875</v>
      </c>
      <c r="X27" s="85">
        <v>749.834716796875</v>
      </c>
    </row>
    <row r="28" spans="1:24" s="11" customFormat="1" ht="15">
      <c r="A28" s="250" t="s">
        <v>97</v>
      </c>
      <c r="B28" s="14"/>
      <c r="C28" s="37" t="s">
        <v>23</v>
      </c>
      <c r="D28" s="37"/>
      <c r="E28" s="29" t="s">
        <v>17</v>
      </c>
      <c r="F28" s="17">
        <f t="shared" si="3"/>
        <v>142618.0147705078</v>
      </c>
      <c r="G28" s="17">
        <f t="shared" si="6"/>
        <v>82684.38403320312</v>
      </c>
      <c r="H28" s="263">
        <f t="shared" si="2"/>
        <v>59933.63073730469</v>
      </c>
      <c r="I28" s="32">
        <v>0</v>
      </c>
      <c r="J28" s="31">
        <v>0</v>
      </c>
      <c r="K28" s="31">
        <v>8224.34375</v>
      </c>
      <c r="L28" s="31">
        <v>29608.48828125</v>
      </c>
      <c r="M28" s="31">
        <v>18384.240234375</v>
      </c>
      <c r="N28" s="31">
        <v>21397.705078125</v>
      </c>
      <c r="O28" s="31">
        <v>4323.53857421875</v>
      </c>
      <c r="P28" s="85">
        <v>746.068115234375</v>
      </c>
      <c r="Q28" s="32">
        <v>0</v>
      </c>
      <c r="R28" s="31">
        <v>0</v>
      </c>
      <c r="S28" s="31">
        <v>0</v>
      </c>
      <c r="T28" s="31">
        <v>18402.439453125</v>
      </c>
      <c r="U28" s="31">
        <v>16991.8984375</v>
      </c>
      <c r="V28" s="31">
        <v>17713.91015625</v>
      </c>
      <c r="W28" s="31">
        <v>5862.80224609375</v>
      </c>
      <c r="X28" s="85">
        <v>962.5804443359375</v>
      </c>
    </row>
    <row r="29" spans="1:24" s="11" customFormat="1" ht="15">
      <c r="A29" s="250" t="s">
        <v>98</v>
      </c>
      <c r="B29" s="14"/>
      <c r="C29" s="37" t="s">
        <v>45</v>
      </c>
      <c r="D29" s="37"/>
      <c r="E29" s="29" t="s">
        <v>18</v>
      </c>
      <c r="F29" s="17">
        <f t="shared" si="3"/>
        <v>291379.6436767578</v>
      </c>
      <c r="G29" s="17">
        <f t="shared" si="6"/>
        <v>187626.52966308594</v>
      </c>
      <c r="H29" s="263">
        <f t="shared" si="2"/>
        <v>103753.11401367188</v>
      </c>
      <c r="I29" s="32">
        <v>1859.4000244140625</v>
      </c>
      <c r="J29" s="31">
        <v>0</v>
      </c>
      <c r="K29" s="31">
        <v>10216.2900390625</v>
      </c>
      <c r="L29" s="31">
        <v>77610.7734375</v>
      </c>
      <c r="M29" s="31">
        <v>50958.859375</v>
      </c>
      <c r="N29" s="31">
        <v>28646.86328125</v>
      </c>
      <c r="O29" s="31">
        <v>16142.984375</v>
      </c>
      <c r="P29" s="85">
        <v>2191.359130859375</v>
      </c>
      <c r="Q29" s="32">
        <v>0</v>
      </c>
      <c r="R29" s="31">
        <v>0</v>
      </c>
      <c r="S29" s="31">
        <v>7213.3818359375</v>
      </c>
      <c r="T29" s="31">
        <v>31754.65234375</v>
      </c>
      <c r="U29" s="31">
        <v>24148.904296875</v>
      </c>
      <c r="V29" s="31">
        <v>25706.765625</v>
      </c>
      <c r="W29" s="31">
        <v>13883.1259765625</v>
      </c>
      <c r="X29" s="85">
        <v>1046.283935546875</v>
      </c>
    </row>
    <row r="30" spans="1:24" s="11" customFormat="1" ht="15">
      <c r="A30" s="250" t="s">
        <v>99</v>
      </c>
      <c r="B30" s="14"/>
      <c r="C30" s="37" t="s">
        <v>46</v>
      </c>
      <c r="D30" s="37"/>
      <c r="E30" s="29" t="s">
        <v>58</v>
      </c>
      <c r="F30" s="17">
        <f t="shared" si="3"/>
        <v>261034.048828125</v>
      </c>
      <c r="G30" s="17">
        <f t="shared" si="6"/>
        <v>118022.30541992188</v>
      </c>
      <c r="H30" s="263">
        <f t="shared" si="2"/>
        <v>143011.74340820312</v>
      </c>
      <c r="I30" s="32">
        <v>0</v>
      </c>
      <c r="J30" s="31">
        <v>0</v>
      </c>
      <c r="K30" s="31">
        <v>13113.37109375</v>
      </c>
      <c r="L30" s="31">
        <v>31955.08203125</v>
      </c>
      <c r="M30" s="31">
        <v>33243.2265625</v>
      </c>
      <c r="N30" s="31">
        <v>27139.568359375</v>
      </c>
      <c r="O30" s="31">
        <v>10487.6484375</v>
      </c>
      <c r="P30" s="85">
        <v>2083.408935546875</v>
      </c>
      <c r="Q30" s="32">
        <v>0</v>
      </c>
      <c r="R30" s="31">
        <v>0</v>
      </c>
      <c r="S30" s="31">
        <v>4799.7685546875</v>
      </c>
      <c r="T30" s="31">
        <v>59186.21875</v>
      </c>
      <c r="U30" s="31">
        <v>36628.0625</v>
      </c>
      <c r="V30" s="31">
        <v>27498.048828125</v>
      </c>
      <c r="W30" s="31">
        <v>12557.9912109375</v>
      </c>
      <c r="X30" s="85">
        <v>2341.653564453125</v>
      </c>
    </row>
    <row r="31" spans="1:24" s="11" customFormat="1" ht="15">
      <c r="A31" s="250" t="s">
        <v>100</v>
      </c>
      <c r="B31" s="14"/>
      <c r="C31" s="39" t="s">
        <v>47</v>
      </c>
      <c r="D31" s="39"/>
      <c r="E31" s="29" t="s">
        <v>19</v>
      </c>
      <c r="F31" s="17">
        <f t="shared" si="3"/>
        <v>92267.09176635742</v>
      </c>
      <c r="G31" s="17">
        <f t="shared" si="6"/>
        <v>0</v>
      </c>
      <c r="H31" s="263">
        <f t="shared" si="2"/>
        <v>92267.09176635742</v>
      </c>
      <c r="I31" s="32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2160.416259765625</v>
      </c>
      <c r="T31" s="31">
        <v>58318.9765625</v>
      </c>
      <c r="U31" s="31">
        <v>18997.103515625</v>
      </c>
      <c r="V31" s="31">
        <v>9857.787109375</v>
      </c>
      <c r="W31" s="31">
        <v>2576.3994140625</v>
      </c>
      <c r="X31" s="85">
        <v>356.4089050292969</v>
      </c>
    </row>
    <row r="32" spans="1:24" s="11" customFormat="1" ht="15">
      <c r="A32" s="250" t="s">
        <v>101</v>
      </c>
      <c r="B32" s="14"/>
      <c r="C32" s="39" t="s">
        <v>48</v>
      </c>
      <c r="D32" s="39"/>
      <c r="E32" s="29" t="s">
        <v>194</v>
      </c>
      <c r="F32" s="17">
        <f t="shared" si="3"/>
        <v>82131.59350585938</v>
      </c>
      <c r="G32" s="17">
        <f t="shared" si="6"/>
        <v>0</v>
      </c>
      <c r="H32" s="263">
        <f t="shared" si="2"/>
        <v>82131.59350585938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2096.751220703125</v>
      </c>
      <c r="T32" s="31">
        <v>54524.625</v>
      </c>
      <c r="U32" s="31">
        <v>13366.0439453125</v>
      </c>
      <c r="V32" s="31">
        <v>10308.01953125</v>
      </c>
      <c r="W32" s="31">
        <v>1836.15380859375</v>
      </c>
      <c r="X32" s="85">
        <v>0</v>
      </c>
    </row>
    <row r="33" spans="1:24" s="11" customFormat="1" ht="15">
      <c r="A33" s="250" t="s">
        <v>102</v>
      </c>
      <c r="B33" s="14"/>
      <c r="C33" s="37" t="s">
        <v>49</v>
      </c>
      <c r="D33" s="37"/>
      <c r="E33" s="29" t="s">
        <v>212</v>
      </c>
      <c r="F33" s="17">
        <f t="shared" si="3"/>
        <v>159293.67504882812</v>
      </c>
      <c r="G33" s="17">
        <f t="shared" si="6"/>
        <v>104746.40325927734</v>
      </c>
      <c r="H33" s="263">
        <f>SUM(Q33:X33)</f>
        <v>54547.27178955078</v>
      </c>
      <c r="I33" s="32">
        <v>6127.07763671875</v>
      </c>
      <c r="J33" s="31">
        <v>18387.6640625</v>
      </c>
      <c r="K33" s="31">
        <v>21690.123046875</v>
      </c>
      <c r="L33" s="31">
        <v>24131.380859375</v>
      </c>
      <c r="M33" s="31">
        <v>27451.13671875</v>
      </c>
      <c r="N33" s="31">
        <v>3002.419677734375</v>
      </c>
      <c r="O33" s="31">
        <v>3242.678955078125</v>
      </c>
      <c r="P33" s="85">
        <v>713.9223022460938</v>
      </c>
      <c r="Q33" s="32">
        <v>0</v>
      </c>
      <c r="R33" s="31">
        <v>0</v>
      </c>
      <c r="S33" s="31">
        <v>16542.162109375</v>
      </c>
      <c r="T33" s="31">
        <v>22287.703125</v>
      </c>
      <c r="U33" s="31">
        <v>12961.0947265625</v>
      </c>
      <c r="V33" s="31">
        <v>1164.4429931640625</v>
      </c>
      <c r="W33" s="31">
        <v>1065.3048095703125</v>
      </c>
      <c r="X33" s="85">
        <v>526.5640258789062</v>
      </c>
    </row>
    <row r="34" spans="1:24" s="11" customFormat="1" ht="15">
      <c r="A34" s="250" t="s">
        <v>103</v>
      </c>
      <c r="B34" s="14"/>
      <c r="C34" s="38" t="s">
        <v>50</v>
      </c>
      <c r="D34" s="86" t="s">
        <v>59</v>
      </c>
      <c r="E34" s="255"/>
      <c r="F34" s="17">
        <f t="shared" si="3"/>
        <v>358698.9655761719</v>
      </c>
      <c r="G34" s="17">
        <f t="shared" si="6"/>
        <v>216138.18969726562</v>
      </c>
      <c r="H34" s="263">
        <f t="shared" si="2"/>
        <v>142560.77587890625</v>
      </c>
      <c r="I34" s="32">
        <v>11491.73046875</v>
      </c>
      <c r="J34" s="31">
        <v>11454.0244140625</v>
      </c>
      <c r="K34" s="31">
        <v>25265.908203125</v>
      </c>
      <c r="L34" s="31">
        <v>51859.88671875</v>
      </c>
      <c r="M34" s="31">
        <v>59432.3203125</v>
      </c>
      <c r="N34" s="31">
        <v>44203.2421875</v>
      </c>
      <c r="O34" s="31">
        <v>11333.3662109375</v>
      </c>
      <c r="P34" s="85">
        <v>1097.711181640625</v>
      </c>
      <c r="Q34" s="32">
        <v>6871.91162109375</v>
      </c>
      <c r="R34" s="31">
        <v>0</v>
      </c>
      <c r="S34" s="31">
        <v>25929.5078125</v>
      </c>
      <c r="T34" s="31">
        <v>47843.47265625</v>
      </c>
      <c r="U34" s="31">
        <v>28839.09375</v>
      </c>
      <c r="V34" s="31">
        <v>20279.271484375</v>
      </c>
      <c r="W34" s="31">
        <v>9892.2060546875</v>
      </c>
      <c r="X34" s="85">
        <v>2905.3125</v>
      </c>
    </row>
    <row r="35" spans="1:24" s="11" customFormat="1" ht="15">
      <c r="A35" s="250" t="s">
        <v>104</v>
      </c>
      <c r="B35" s="14"/>
      <c r="C35" s="38" t="s">
        <v>51</v>
      </c>
      <c r="D35" s="86" t="s">
        <v>213</v>
      </c>
      <c r="E35" s="255"/>
      <c r="F35" s="17">
        <f t="shared" si="3"/>
        <v>608059.7060546875</v>
      </c>
      <c r="G35" s="17">
        <f t="shared" si="6"/>
        <v>277723.4482421875</v>
      </c>
      <c r="H35" s="263">
        <f t="shared" si="2"/>
        <v>330336.2578125</v>
      </c>
      <c r="I35" s="32">
        <v>5220.2236328125</v>
      </c>
      <c r="J35" s="31">
        <v>30933.912109375</v>
      </c>
      <c r="K35" s="31">
        <v>15045.650390625</v>
      </c>
      <c r="L35" s="31">
        <v>34761.171875</v>
      </c>
      <c r="M35" s="31">
        <v>55169.2890625</v>
      </c>
      <c r="N35" s="31">
        <v>58195.671875</v>
      </c>
      <c r="O35" s="31">
        <v>64480.37890625</v>
      </c>
      <c r="P35" s="85">
        <v>13917.150390625</v>
      </c>
      <c r="Q35" s="32">
        <v>16244.1171875</v>
      </c>
      <c r="R35" s="31">
        <v>19490.85546875</v>
      </c>
      <c r="S35" s="31">
        <v>60803.4765625</v>
      </c>
      <c r="T35" s="31">
        <v>71893.2734375</v>
      </c>
      <c r="U35" s="31">
        <v>53963.1171875</v>
      </c>
      <c r="V35" s="31">
        <v>41480.046875</v>
      </c>
      <c r="W35" s="31">
        <v>52811.671875</v>
      </c>
      <c r="X35" s="85">
        <v>13649.69921875</v>
      </c>
    </row>
    <row r="36" spans="1:24" s="77" customFormat="1" ht="15">
      <c r="A36" s="251"/>
      <c r="B36" s="253"/>
      <c r="C36" s="101"/>
      <c r="D36" s="101" t="s">
        <v>193</v>
      </c>
      <c r="E36" s="254"/>
      <c r="F36" s="78"/>
      <c r="G36" s="17"/>
      <c r="H36" s="264"/>
      <c r="I36" s="272"/>
      <c r="J36" s="253"/>
      <c r="K36" s="253"/>
      <c r="L36" s="253"/>
      <c r="M36" s="253"/>
      <c r="N36" s="253"/>
      <c r="O36" s="253"/>
      <c r="P36" s="254"/>
      <c r="Q36" s="102"/>
      <c r="R36" s="103"/>
      <c r="S36" s="103"/>
      <c r="T36" s="103"/>
      <c r="U36" s="103"/>
      <c r="V36" s="103"/>
      <c r="W36" s="103"/>
      <c r="X36" s="274"/>
    </row>
    <row r="37" spans="1:24" s="11" customFormat="1" ht="15">
      <c r="A37" s="250" t="s">
        <v>105</v>
      </c>
      <c r="B37" s="14"/>
      <c r="C37" s="38" t="s">
        <v>52</v>
      </c>
      <c r="D37" s="38"/>
      <c r="E37" s="29" t="s">
        <v>24</v>
      </c>
      <c r="F37" s="17">
        <f t="shared" si="3"/>
        <v>45502.15734863281</v>
      </c>
      <c r="G37" s="17">
        <f t="shared" si="6"/>
        <v>21084.927124023438</v>
      </c>
      <c r="H37" s="263">
        <f t="shared" si="2"/>
        <v>24417.230224609375</v>
      </c>
      <c r="I37" s="32">
        <v>2461.3818359375</v>
      </c>
      <c r="J37" s="31">
        <v>8874.6904296875</v>
      </c>
      <c r="K37" s="31">
        <v>0</v>
      </c>
      <c r="L37" s="31">
        <v>7521.5263671875</v>
      </c>
      <c r="M37" s="31">
        <v>0</v>
      </c>
      <c r="N37" s="31">
        <v>1755.0428466796875</v>
      </c>
      <c r="O37" s="31">
        <v>0</v>
      </c>
      <c r="P37" s="85">
        <v>472.28564453125</v>
      </c>
      <c r="Q37" s="32">
        <v>2811.486572265625</v>
      </c>
      <c r="R37" s="31">
        <v>8919.587890625</v>
      </c>
      <c r="S37" s="31">
        <v>3794.651123046875</v>
      </c>
      <c r="T37" s="31">
        <v>4466.8203125</v>
      </c>
      <c r="U37" s="31">
        <v>2692.95947265625</v>
      </c>
      <c r="V37" s="31">
        <v>1731.724853515625</v>
      </c>
      <c r="W37" s="31">
        <v>0</v>
      </c>
      <c r="X37" s="85">
        <v>0</v>
      </c>
    </row>
    <row r="38" spans="1:24" s="11" customFormat="1" ht="15">
      <c r="A38" s="250" t="s">
        <v>108</v>
      </c>
      <c r="B38" s="14"/>
      <c r="C38" s="37" t="s">
        <v>60</v>
      </c>
      <c r="D38" s="37"/>
      <c r="E38" s="29" t="s">
        <v>214</v>
      </c>
      <c r="F38" s="17">
        <f t="shared" si="3"/>
        <v>1272528.8400878906</v>
      </c>
      <c r="G38" s="17">
        <f t="shared" si="6"/>
        <v>624622.4323730469</v>
      </c>
      <c r="H38" s="263">
        <f t="shared" si="2"/>
        <v>647906.4077148438</v>
      </c>
      <c r="I38" s="32">
        <v>65806.28125</v>
      </c>
      <c r="J38" s="31">
        <v>110370.6171875</v>
      </c>
      <c r="K38" s="31">
        <v>99131.078125</v>
      </c>
      <c r="L38" s="31">
        <v>184248.5</v>
      </c>
      <c r="M38" s="31">
        <v>111266.6015625</v>
      </c>
      <c r="N38" s="31">
        <v>39373.9296875</v>
      </c>
      <c r="O38" s="31">
        <v>13205.287109375</v>
      </c>
      <c r="P38" s="85">
        <v>1220.137451171875</v>
      </c>
      <c r="Q38" s="32">
        <v>14456.8515625</v>
      </c>
      <c r="R38" s="31">
        <v>144978.5</v>
      </c>
      <c r="S38" s="31">
        <v>111595.828125</v>
      </c>
      <c r="T38" s="31">
        <v>153943.84375</v>
      </c>
      <c r="U38" s="31">
        <v>145544.578125</v>
      </c>
      <c r="V38" s="31">
        <v>68916.765625</v>
      </c>
      <c r="W38" s="31">
        <v>7269.12158203125</v>
      </c>
      <c r="X38" s="85">
        <v>1200.9189453125</v>
      </c>
    </row>
    <row r="39" spans="1:24" s="11" customFormat="1" ht="15">
      <c r="A39" s="250" t="s">
        <v>106</v>
      </c>
      <c r="B39" s="14"/>
      <c r="C39" s="37" t="s">
        <v>61</v>
      </c>
      <c r="D39" s="86" t="s">
        <v>191</v>
      </c>
      <c r="E39" s="256"/>
      <c r="F39" s="17">
        <f t="shared" si="3"/>
        <v>1011853.8139648438</v>
      </c>
      <c r="G39" s="17">
        <f t="shared" si="6"/>
        <v>278446.0078125</v>
      </c>
      <c r="H39" s="263">
        <f t="shared" si="2"/>
        <v>733407.8061523438</v>
      </c>
      <c r="I39" s="32">
        <v>34869.984375</v>
      </c>
      <c r="J39" s="31">
        <v>0</v>
      </c>
      <c r="K39" s="31">
        <v>0</v>
      </c>
      <c r="L39" s="31">
        <v>0</v>
      </c>
      <c r="M39" s="31">
        <v>110727.59375</v>
      </c>
      <c r="N39" s="31">
        <v>82979.25</v>
      </c>
      <c r="O39" s="31">
        <v>49869.1796875</v>
      </c>
      <c r="P39" s="85">
        <v>0</v>
      </c>
      <c r="Q39" s="32">
        <v>8139.68115234375</v>
      </c>
      <c r="R39" s="31">
        <v>0</v>
      </c>
      <c r="S39" s="31">
        <v>0</v>
      </c>
      <c r="T39" s="31">
        <v>259011.46875</v>
      </c>
      <c r="U39" s="31">
        <v>0</v>
      </c>
      <c r="V39" s="31">
        <v>269375.90625</v>
      </c>
      <c r="W39" s="31">
        <v>148233.703125</v>
      </c>
      <c r="X39" s="85">
        <v>48647.046875</v>
      </c>
    </row>
    <row r="40" spans="1:24" s="11" customFormat="1" ht="15">
      <c r="A40" s="250" t="s">
        <v>109</v>
      </c>
      <c r="B40" s="14"/>
      <c r="C40" s="38" t="s">
        <v>62</v>
      </c>
      <c r="D40" s="86" t="s">
        <v>215</v>
      </c>
      <c r="E40" s="256"/>
      <c r="F40" s="17">
        <f t="shared" si="3"/>
        <v>786620</v>
      </c>
      <c r="G40" s="17">
        <f t="shared" si="6"/>
        <v>320162.220703125</v>
      </c>
      <c r="H40" s="263">
        <f t="shared" si="2"/>
        <v>466457.779296875</v>
      </c>
      <c r="I40" s="32">
        <v>0</v>
      </c>
      <c r="J40" s="31">
        <v>0</v>
      </c>
      <c r="K40" s="31">
        <v>0</v>
      </c>
      <c r="L40" s="31">
        <v>249540.34375</v>
      </c>
      <c r="M40" s="31">
        <v>0</v>
      </c>
      <c r="N40" s="31">
        <v>47536.5703125</v>
      </c>
      <c r="O40" s="31">
        <v>19539.794921875</v>
      </c>
      <c r="P40" s="85">
        <v>3545.51171875</v>
      </c>
      <c r="Q40" s="32">
        <v>0</v>
      </c>
      <c r="R40" s="31">
        <v>0</v>
      </c>
      <c r="S40" s="31">
        <v>233573.28125</v>
      </c>
      <c r="T40" s="31">
        <v>91267.3515625</v>
      </c>
      <c r="U40" s="31">
        <v>71934.703125</v>
      </c>
      <c r="V40" s="31">
        <v>39376.98046875</v>
      </c>
      <c r="W40" s="31">
        <v>19524.5546875</v>
      </c>
      <c r="X40" s="85">
        <v>10780.908203125</v>
      </c>
    </row>
    <row r="41" spans="1:24" s="77" customFormat="1" ht="15">
      <c r="A41" s="251"/>
      <c r="B41" s="253"/>
      <c r="C41" s="253"/>
      <c r="D41" s="109" t="s">
        <v>25</v>
      </c>
      <c r="E41" s="254"/>
      <c r="F41" s="78"/>
      <c r="G41" s="17"/>
      <c r="H41" s="264"/>
      <c r="I41" s="272"/>
      <c r="J41" s="253"/>
      <c r="K41" s="253"/>
      <c r="L41" s="253"/>
      <c r="M41" s="253"/>
      <c r="N41" s="253"/>
      <c r="O41" s="253"/>
      <c r="P41" s="254"/>
      <c r="Q41" s="102"/>
      <c r="R41" s="103"/>
      <c r="S41" s="103"/>
      <c r="T41" s="103"/>
      <c r="U41" s="103"/>
      <c r="V41" s="103"/>
      <c r="W41" s="103"/>
      <c r="X41" s="274"/>
    </row>
    <row r="42" spans="1:24" s="11" customFormat="1" ht="15">
      <c r="A42" s="250" t="s">
        <v>107</v>
      </c>
      <c r="B42" s="14"/>
      <c r="C42" s="38" t="s">
        <v>63</v>
      </c>
      <c r="D42" s="14"/>
      <c r="E42" s="29" t="s">
        <v>216</v>
      </c>
      <c r="F42" s="17">
        <f t="shared" si="3"/>
        <v>18660.8720703125</v>
      </c>
      <c r="G42" s="17">
        <f t="shared" si="6"/>
        <v>10848.6142578125</v>
      </c>
      <c r="H42" s="263">
        <f t="shared" si="2"/>
        <v>7812.2578125</v>
      </c>
      <c r="I42" s="32">
        <v>0</v>
      </c>
      <c r="J42" s="31">
        <v>0</v>
      </c>
      <c r="K42" s="31">
        <v>0</v>
      </c>
      <c r="L42" s="31">
        <v>0</v>
      </c>
      <c r="M42" s="31">
        <v>4983.10205078125</v>
      </c>
      <c r="N42" s="31">
        <v>3780.69287109375</v>
      </c>
      <c r="O42" s="31">
        <v>2084.8193359375</v>
      </c>
      <c r="P42" s="85">
        <v>0</v>
      </c>
      <c r="Q42" s="32">
        <v>0</v>
      </c>
      <c r="R42" s="31">
        <v>3522.4326171875</v>
      </c>
      <c r="S42" s="31">
        <v>0</v>
      </c>
      <c r="T42" s="31">
        <v>2188.3427734375</v>
      </c>
      <c r="U42" s="31">
        <v>0</v>
      </c>
      <c r="V42" s="31">
        <v>2101.482421875</v>
      </c>
      <c r="W42" s="31">
        <v>0</v>
      </c>
      <c r="X42" s="85">
        <v>0</v>
      </c>
    </row>
    <row r="43" spans="1:24" s="11" customFormat="1" ht="15">
      <c r="A43" s="250" t="s">
        <v>110</v>
      </c>
      <c r="B43" s="14"/>
      <c r="C43" s="38" t="s">
        <v>64</v>
      </c>
      <c r="D43" s="14"/>
      <c r="E43" s="29" t="s">
        <v>217</v>
      </c>
      <c r="F43" s="17">
        <f t="shared" si="3"/>
        <v>3561500.2919921875</v>
      </c>
      <c r="G43" s="17">
        <f t="shared" si="6"/>
        <v>1997751.1865234375</v>
      </c>
      <c r="H43" s="263">
        <f t="shared" si="2"/>
        <v>1563749.10546875</v>
      </c>
      <c r="I43" s="32">
        <v>0</v>
      </c>
      <c r="J43" s="31">
        <v>2839.1552734375</v>
      </c>
      <c r="K43" s="31">
        <v>41604.8984375</v>
      </c>
      <c r="L43" s="31">
        <v>395115.6875</v>
      </c>
      <c r="M43" s="31">
        <v>608098.6875</v>
      </c>
      <c r="N43" s="31">
        <v>565095.625</v>
      </c>
      <c r="O43" s="31">
        <v>315389.5625</v>
      </c>
      <c r="P43" s="85">
        <v>69607.5703125</v>
      </c>
      <c r="Q43" s="32">
        <v>0</v>
      </c>
      <c r="R43" s="31">
        <v>0</v>
      </c>
      <c r="S43" s="31">
        <v>27138.40234375</v>
      </c>
      <c r="T43" s="31">
        <v>239446.25</v>
      </c>
      <c r="U43" s="31">
        <v>376880.5625</v>
      </c>
      <c r="V43" s="31">
        <v>446115.90625</v>
      </c>
      <c r="W43" s="31">
        <v>379676.5625</v>
      </c>
      <c r="X43" s="85">
        <v>94491.421875</v>
      </c>
    </row>
    <row r="44" spans="1:24" s="11" customFormat="1" ht="15">
      <c r="A44" s="250" t="s">
        <v>111</v>
      </c>
      <c r="B44" s="14"/>
      <c r="C44" s="38" t="s">
        <v>65</v>
      </c>
      <c r="D44" s="14"/>
      <c r="E44" s="29" t="s">
        <v>218</v>
      </c>
      <c r="F44" s="17">
        <f t="shared" si="3"/>
        <v>2956421.7890625</v>
      </c>
      <c r="G44" s="17">
        <f t="shared" si="4"/>
        <v>1768407.9421386719</v>
      </c>
      <c r="H44" s="263">
        <f t="shared" si="2"/>
        <v>1188013.8469238281</v>
      </c>
      <c r="I44" s="32">
        <v>3850.906982421875</v>
      </c>
      <c r="J44" s="31">
        <v>0</v>
      </c>
      <c r="K44" s="31">
        <v>42824.22265625</v>
      </c>
      <c r="L44" s="31">
        <v>344167.96875</v>
      </c>
      <c r="M44" s="31">
        <v>466048.40625</v>
      </c>
      <c r="N44" s="31">
        <v>497216.21875</v>
      </c>
      <c r="O44" s="31">
        <v>319007.59375</v>
      </c>
      <c r="P44" s="85">
        <v>95292.625</v>
      </c>
      <c r="Q44" s="32">
        <v>2294.537109375</v>
      </c>
      <c r="R44" s="31">
        <v>4018.762939453125</v>
      </c>
      <c r="S44" s="31">
        <v>37236.1484375</v>
      </c>
      <c r="T44" s="31">
        <v>180505.0625</v>
      </c>
      <c r="U44" s="31">
        <v>238083.546875</v>
      </c>
      <c r="V44" s="31">
        <v>357848.28125</v>
      </c>
      <c r="W44" s="31">
        <v>283933.71875</v>
      </c>
      <c r="X44" s="85">
        <v>84093.7890625</v>
      </c>
    </row>
    <row r="45" spans="1:24" s="11" customFormat="1" ht="15">
      <c r="A45" s="250" t="s">
        <v>112</v>
      </c>
      <c r="B45" s="14"/>
      <c r="C45" s="38" t="s">
        <v>66</v>
      </c>
      <c r="D45" s="86" t="s">
        <v>219</v>
      </c>
      <c r="E45" s="255"/>
      <c r="F45" s="17">
        <f t="shared" si="3"/>
        <v>1492362.69921875</v>
      </c>
      <c r="G45" s="17">
        <f t="shared" si="4"/>
        <v>757810.0703125</v>
      </c>
      <c r="H45" s="263">
        <f t="shared" si="2"/>
        <v>734552.62890625</v>
      </c>
      <c r="I45" s="32">
        <v>17808.1953125</v>
      </c>
      <c r="J45" s="31">
        <v>18073.328125</v>
      </c>
      <c r="K45" s="31">
        <v>27839.67578125</v>
      </c>
      <c r="L45" s="31">
        <v>52690.1953125</v>
      </c>
      <c r="M45" s="31">
        <v>138572.53125</v>
      </c>
      <c r="N45" s="31">
        <v>257980</v>
      </c>
      <c r="O45" s="31">
        <v>186951.40625</v>
      </c>
      <c r="P45" s="85">
        <v>57894.73828125</v>
      </c>
      <c r="Q45" s="32">
        <v>11599.69140625</v>
      </c>
      <c r="R45" s="31">
        <v>69044.2265625</v>
      </c>
      <c r="S45" s="31">
        <v>35871.7421875</v>
      </c>
      <c r="T45" s="31">
        <v>75881.5625</v>
      </c>
      <c r="U45" s="31">
        <v>89411.328125</v>
      </c>
      <c r="V45" s="31">
        <v>213338.515625</v>
      </c>
      <c r="W45" s="31">
        <v>177519.484375</v>
      </c>
      <c r="X45" s="85">
        <v>61886.078125</v>
      </c>
    </row>
    <row r="46" spans="1:24" s="77" customFormat="1" ht="15">
      <c r="A46" s="251"/>
      <c r="B46" s="253"/>
      <c r="C46" s="109"/>
      <c r="D46" s="109" t="s">
        <v>26</v>
      </c>
      <c r="E46" s="254"/>
      <c r="F46" s="78"/>
      <c r="G46" s="78"/>
      <c r="H46" s="264"/>
      <c r="I46" s="272">
        <v>0</v>
      </c>
      <c r="J46" s="253">
        <v>0</v>
      </c>
      <c r="K46" s="253">
        <v>0</v>
      </c>
      <c r="L46" s="253">
        <v>0</v>
      </c>
      <c r="M46" s="253">
        <v>0</v>
      </c>
      <c r="N46" s="253">
        <v>0</v>
      </c>
      <c r="O46" s="253">
        <v>0</v>
      </c>
      <c r="P46" s="254">
        <v>0</v>
      </c>
      <c r="Q46" s="102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v>0</v>
      </c>
      <c r="W46" s="103">
        <v>0</v>
      </c>
      <c r="X46" s="274">
        <v>0</v>
      </c>
    </row>
    <row r="47" spans="1:24" s="11" customFormat="1" ht="15">
      <c r="A47" s="250" t="s">
        <v>113</v>
      </c>
      <c r="B47" s="14"/>
      <c r="C47" s="38" t="s">
        <v>67</v>
      </c>
      <c r="D47" s="46"/>
      <c r="E47" s="29" t="s">
        <v>220</v>
      </c>
      <c r="F47" s="17">
        <f t="shared" si="3"/>
        <v>117056.51293945312</v>
      </c>
      <c r="G47" s="17">
        <f t="shared" si="4"/>
        <v>65983.87939453125</v>
      </c>
      <c r="H47" s="263">
        <f t="shared" si="2"/>
        <v>51072.633544921875</v>
      </c>
      <c r="I47" s="32">
        <v>0</v>
      </c>
      <c r="J47" s="31">
        <v>0</v>
      </c>
      <c r="K47" s="31">
        <v>6941.44482421875</v>
      </c>
      <c r="L47" s="31">
        <v>14530.8564453125</v>
      </c>
      <c r="M47" s="31">
        <v>17860.39453125</v>
      </c>
      <c r="N47" s="31">
        <v>14666.0595703125</v>
      </c>
      <c r="O47" s="31">
        <v>7859.7587890625</v>
      </c>
      <c r="P47" s="85">
        <v>4125.365234375</v>
      </c>
      <c r="Q47" s="32">
        <v>0</v>
      </c>
      <c r="R47" s="31">
        <v>0</v>
      </c>
      <c r="S47" s="31">
        <v>3423.947509765625</v>
      </c>
      <c r="T47" s="31">
        <v>2652.828125</v>
      </c>
      <c r="U47" s="31">
        <v>15261.65234375</v>
      </c>
      <c r="V47" s="31">
        <v>13807.642578125</v>
      </c>
      <c r="W47" s="31">
        <v>13261.732421875</v>
      </c>
      <c r="X47" s="85">
        <v>2664.83056640625</v>
      </c>
    </row>
    <row r="48" spans="1:24" s="11" customFormat="1" ht="15">
      <c r="A48" s="250" t="s">
        <v>114</v>
      </c>
      <c r="B48" s="14"/>
      <c r="C48" s="38" t="s">
        <v>68</v>
      </c>
      <c r="D48" s="46"/>
      <c r="E48" s="29" t="s">
        <v>221</v>
      </c>
      <c r="F48" s="17">
        <f t="shared" si="3"/>
        <v>752730.3481445312</v>
      </c>
      <c r="G48" s="17">
        <f t="shared" si="4"/>
        <v>532598.6755371094</v>
      </c>
      <c r="H48" s="263">
        <f t="shared" si="2"/>
        <v>220131.67260742188</v>
      </c>
      <c r="I48" s="32">
        <v>24082.10546875</v>
      </c>
      <c r="J48" s="31">
        <v>6549.12109375</v>
      </c>
      <c r="K48" s="31">
        <v>68868.59375</v>
      </c>
      <c r="L48" s="31">
        <v>255786.90625</v>
      </c>
      <c r="M48" s="31">
        <v>90418.71875</v>
      </c>
      <c r="N48" s="31">
        <v>65708.6875</v>
      </c>
      <c r="O48" s="31">
        <v>17941.41015625</v>
      </c>
      <c r="P48" s="85">
        <v>3243.132568359375</v>
      </c>
      <c r="Q48" s="32">
        <v>12840.2109375</v>
      </c>
      <c r="R48" s="31">
        <v>21256.146484375</v>
      </c>
      <c r="S48" s="31">
        <v>57245.9296875</v>
      </c>
      <c r="T48" s="31">
        <v>60618.3984375</v>
      </c>
      <c r="U48" s="31">
        <v>26328.716796875</v>
      </c>
      <c r="V48" s="31">
        <v>28804.91015625</v>
      </c>
      <c r="W48" s="31">
        <v>10759.61328125</v>
      </c>
      <c r="X48" s="85">
        <v>2277.746826171875</v>
      </c>
    </row>
    <row r="49" spans="1:24" s="11" customFormat="1" ht="15">
      <c r="A49" s="250" t="s">
        <v>115</v>
      </c>
      <c r="B49" s="14"/>
      <c r="C49" s="38" t="s">
        <v>69</v>
      </c>
      <c r="D49" s="46"/>
      <c r="E49" s="29" t="s">
        <v>222</v>
      </c>
      <c r="F49" s="17">
        <f t="shared" si="3"/>
        <v>234881.4619140625</v>
      </c>
      <c r="G49" s="17">
        <f t="shared" si="4"/>
        <v>95111.955078125</v>
      </c>
      <c r="H49" s="263">
        <f t="shared" si="2"/>
        <v>139769.5068359375</v>
      </c>
      <c r="I49" s="32">
        <v>6533.75439453125</v>
      </c>
      <c r="J49" s="31">
        <v>2844.9033203125</v>
      </c>
      <c r="K49" s="31">
        <v>6915.23681640625</v>
      </c>
      <c r="L49" s="31">
        <v>28852.86328125</v>
      </c>
      <c r="M49" s="31">
        <v>15298.8984375</v>
      </c>
      <c r="N49" s="31">
        <v>19384.142578125</v>
      </c>
      <c r="O49" s="31">
        <v>13091.9384765625</v>
      </c>
      <c r="P49" s="85">
        <v>2190.2177734375</v>
      </c>
      <c r="Q49" s="32">
        <v>9384.009765625</v>
      </c>
      <c r="R49" s="31">
        <v>14062.279296875</v>
      </c>
      <c r="S49" s="31">
        <v>30046.05859375</v>
      </c>
      <c r="T49" s="31">
        <v>24611.384765625</v>
      </c>
      <c r="U49" s="31">
        <v>15811.078125</v>
      </c>
      <c r="V49" s="31">
        <v>23667.943359375</v>
      </c>
      <c r="W49" s="31">
        <v>16411.578125</v>
      </c>
      <c r="X49" s="85">
        <v>5775.1748046875</v>
      </c>
    </row>
    <row r="50" spans="1:24" s="77" customFormat="1" ht="15">
      <c r="A50" s="251"/>
      <c r="B50" s="253"/>
      <c r="C50" s="109"/>
      <c r="D50" s="109" t="s">
        <v>27</v>
      </c>
      <c r="E50" s="254"/>
      <c r="F50" s="78"/>
      <c r="G50" s="78"/>
      <c r="H50" s="264"/>
      <c r="I50" s="272"/>
      <c r="J50" s="253"/>
      <c r="K50" s="253"/>
      <c r="L50" s="253"/>
      <c r="M50" s="253"/>
      <c r="N50" s="253"/>
      <c r="O50" s="253"/>
      <c r="P50" s="254"/>
      <c r="Q50" s="102"/>
      <c r="R50" s="103"/>
      <c r="S50" s="103"/>
      <c r="T50" s="103"/>
      <c r="U50" s="103"/>
      <c r="V50" s="103"/>
      <c r="W50" s="103"/>
      <c r="X50" s="274"/>
    </row>
    <row r="51" spans="1:24" s="11" customFormat="1" ht="15">
      <c r="A51" s="250" t="s">
        <v>116</v>
      </c>
      <c r="B51" s="14"/>
      <c r="C51" s="38" t="s">
        <v>70</v>
      </c>
      <c r="D51" s="46"/>
      <c r="E51" s="29" t="s">
        <v>223</v>
      </c>
      <c r="F51" s="17">
        <f t="shared" si="3"/>
        <v>721967.9973144531</v>
      </c>
      <c r="G51" s="17">
        <f t="shared" si="4"/>
        <v>424372.625</v>
      </c>
      <c r="H51" s="263">
        <f t="shared" si="2"/>
        <v>297595.3723144531</v>
      </c>
      <c r="I51" s="32">
        <v>4276.103515625</v>
      </c>
      <c r="J51" s="31">
        <v>9932.619140625</v>
      </c>
      <c r="K51" s="31">
        <v>35575.5625</v>
      </c>
      <c r="L51" s="31">
        <v>126218.2265625</v>
      </c>
      <c r="M51" s="31">
        <v>94234.0859375</v>
      </c>
      <c r="N51" s="31">
        <v>87703.453125</v>
      </c>
      <c r="O51" s="31">
        <v>49913.59375</v>
      </c>
      <c r="P51" s="85">
        <v>16518.98046875</v>
      </c>
      <c r="Q51" s="32">
        <v>2279.073974609375</v>
      </c>
      <c r="R51" s="31">
        <v>8613.984375</v>
      </c>
      <c r="S51" s="31">
        <v>35718.3203125</v>
      </c>
      <c r="T51" s="31">
        <v>80903.6640625</v>
      </c>
      <c r="U51" s="31">
        <v>65118.890625</v>
      </c>
      <c r="V51" s="31">
        <v>59768.390625</v>
      </c>
      <c r="W51" s="31">
        <v>38774.7734375</v>
      </c>
      <c r="X51" s="85">
        <v>6418.27490234375</v>
      </c>
    </row>
    <row r="52" spans="1:24" s="11" customFormat="1" ht="15">
      <c r="A52" s="250" t="s">
        <v>117</v>
      </c>
      <c r="B52" s="14"/>
      <c r="C52" s="37" t="s">
        <v>71</v>
      </c>
      <c r="D52" s="46"/>
      <c r="E52" s="28" t="s">
        <v>224</v>
      </c>
      <c r="F52" s="17">
        <f t="shared" si="3"/>
        <v>219075.5107421875</v>
      </c>
      <c r="G52" s="17">
        <f t="shared" si="4"/>
        <v>70140.3330078125</v>
      </c>
      <c r="H52" s="263">
        <f>SUM(Q52:X52)</f>
        <v>148935.177734375</v>
      </c>
      <c r="I52" s="32">
        <v>1942.38623046875</v>
      </c>
      <c r="J52" s="31">
        <v>5526.26171875</v>
      </c>
      <c r="K52" s="31">
        <v>0</v>
      </c>
      <c r="L52" s="31">
        <v>13673.005859375</v>
      </c>
      <c r="M52" s="31">
        <v>12248.8642578125</v>
      </c>
      <c r="N52" s="31">
        <v>21685.4140625</v>
      </c>
      <c r="O52" s="31">
        <v>10892.1728515625</v>
      </c>
      <c r="P52" s="85">
        <v>4172.22802734375</v>
      </c>
      <c r="Q52" s="32">
        <v>2323.0185546875</v>
      </c>
      <c r="R52" s="31">
        <v>0</v>
      </c>
      <c r="S52" s="31">
        <v>40694.6484375</v>
      </c>
      <c r="T52" s="31">
        <v>74062.890625</v>
      </c>
      <c r="U52" s="31">
        <v>15451.955078125</v>
      </c>
      <c r="V52" s="31">
        <v>10996.240234375</v>
      </c>
      <c r="W52" s="31">
        <v>4243.34765625</v>
      </c>
      <c r="X52" s="85">
        <v>1163.0771484375</v>
      </c>
    </row>
    <row r="53" spans="1:24" s="11" customFormat="1" ht="15">
      <c r="A53" s="250" t="s">
        <v>185</v>
      </c>
      <c r="B53" s="14"/>
      <c r="C53" s="37" t="s">
        <v>72</v>
      </c>
      <c r="D53" s="86" t="s">
        <v>183</v>
      </c>
      <c r="E53" s="256"/>
      <c r="F53" s="17">
        <f>SUM(G53:H53)</f>
        <v>254273.751953125</v>
      </c>
      <c r="G53" s="17">
        <f>SUM(I53:P53)</f>
        <v>140114.267578125</v>
      </c>
      <c r="H53" s="263">
        <f>SUM(Q53:X53)</f>
        <v>114159.484375</v>
      </c>
      <c r="I53" s="32">
        <v>65336.25390625</v>
      </c>
      <c r="J53" s="31">
        <v>33612</v>
      </c>
      <c r="K53" s="31">
        <v>32443.13671875</v>
      </c>
      <c r="L53" s="31">
        <v>0</v>
      </c>
      <c r="M53" s="31">
        <v>0</v>
      </c>
      <c r="N53" s="31">
        <v>6641.029296875</v>
      </c>
      <c r="O53" s="31">
        <v>0</v>
      </c>
      <c r="P53" s="85">
        <v>2081.84765625</v>
      </c>
      <c r="Q53" s="32">
        <v>49200.828125</v>
      </c>
      <c r="R53" s="31">
        <v>27267.01171875</v>
      </c>
      <c r="S53" s="31">
        <v>27553.1953125</v>
      </c>
      <c r="T53" s="31">
        <v>10138.44921875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49"/>
      <c r="B54" s="63" t="s">
        <v>57</v>
      </c>
      <c r="C54" s="63"/>
      <c r="D54" s="63"/>
      <c r="E54" s="64"/>
      <c r="F54" s="53">
        <f t="shared" si="3"/>
        <v>3302834.9624328613</v>
      </c>
      <c r="G54" s="54">
        <f>SUM(G55:G61)</f>
        <v>2087547.4985046387</v>
      </c>
      <c r="H54" s="261">
        <f>SUM(H55:H61)</f>
        <v>1215287.4639282227</v>
      </c>
      <c r="I54" s="55">
        <f>SUM(I55:I61)</f>
        <v>101222.35461425781</v>
      </c>
      <c r="J54" s="56">
        <f aca="true" t="shared" si="7" ref="J54:X54">SUM(J55:J61)</f>
        <v>161202.20068359375</v>
      </c>
      <c r="K54" s="56">
        <f t="shared" si="7"/>
        <v>682858.494140625</v>
      </c>
      <c r="L54" s="56">
        <f t="shared" si="7"/>
        <v>715682.07421875</v>
      </c>
      <c r="M54" s="56">
        <f>SUM(M55:M61)</f>
        <v>246136.2890625</v>
      </c>
      <c r="N54" s="56">
        <f t="shared" si="7"/>
        <v>110578.44738769531</v>
      </c>
      <c r="O54" s="56">
        <f t="shared" si="7"/>
        <v>52180.9853515625</v>
      </c>
      <c r="P54" s="271">
        <f>SUM(P55:P61)</f>
        <v>17686.653045654297</v>
      </c>
      <c r="Q54" s="55">
        <f t="shared" si="7"/>
        <v>116298.783203125</v>
      </c>
      <c r="R54" s="56">
        <f t="shared" si="7"/>
        <v>130249.486328125</v>
      </c>
      <c r="S54" s="56">
        <f t="shared" si="7"/>
        <v>454631.08642578125</v>
      </c>
      <c r="T54" s="56">
        <f t="shared" si="7"/>
        <v>262417.6806640625</v>
      </c>
      <c r="U54" s="56">
        <f t="shared" si="7"/>
        <v>89567.3896484375</v>
      </c>
      <c r="V54" s="56">
        <f t="shared" si="7"/>
        <v>81969.859375</v>
      </c>
      <c r="W54" s="56">
        <f t="shared" si="7"/>
        <v>52200.300537109375</v>
      </c>
      <c r="X54" s="271">
        <f t="shared" si="7"/>
        <v>27952.87774658203</v>
      </c>
    </row>
    <row r="55" spans="1:24" ht="15">
      <c r="A55" s="250" t="s">
        <v>120</v>
      </c>
      <c r="B55" s="79"/>
      <c r="C55" s="38" t="s">
        <v>73</v>
      </c>
      <c r="D55" s="86" t="s">
        <v>227</v>
      </c>
      <c r="E55" s="257"/>
      <c r="F55" s="17">
        <f>SUM(G55:H55)</f>
        <v>820947.1254882812</v>
      </c>
      <c r="G55" s="17">
        <f t="shared" si="4"/>
        <v>709594.5341796875</v>
      </c>
      <c r="H55" s="263">
        <f t="shared" si="2"/>
        <v>111352.59130859375</v>
      </c>
      <c r="I55" s="273">
        <v>8371.041015625</v>
      </c>
      <c r="J55" s="33">
        <v>29191.21484375</v>
      </c>
      <c r="K55" s="33">
        <v>263779.3125</v>
      </c>
      <c r="L55" s="33">
        <v>260524.0625</v>
      </c>
      <c r="M55" s="33">
        <v>93929.5390625</v>
      </c>
      <c r="N55" s="33">
        <v>36827.59765625</v>
      </c>
      <c r="O55" s="33">
        <v>13195.6513671875</v>
      </c>
      <c r="P55" s="85">
        <v>3776.115234375</v>
      </c>
      <c r="Q55" s="273">
        <v>0</v>
      </c>
      <c r="R55" s="33">
        <v>10669.798828125</v>
      </c>
      <c r="S55" s="33">
        <v>18288.421875</v>
      </c>
      <c r="T55" s="33">
        <v>41387.76171875</v>
      </c>
      <c r="U55" s="33">
        <v>14633.91015625</v>
      </c>
      <c r="V55" s="33">
        <v>17706.40234375</v>
      </c>
      <c r="W55" s="33">
        <v>4340.220703125</v>
      </c>
      <c r="X55" s="275">
        <v>4326.07568359375</v>
      </c>
    </row>
    <row r="56" spans="1:24" ht="15">
      <c r="A56" s="250" t="s">
        <v>121</v>
      </c>
      <c r="B56" s="79"/>
      <c r="C56" s="38" t="s">
        <v>74</v>
      </c>
      <c r="D56" s="86" t="s">
        <v>28</v>
      </c>
      <c r="E56" s="257"/>
      <c r="F56" s="17">
        <f t="shared" si="3"/>
        <v>357039.8193359375</v>
      </c>
      <c r="G56" s="17">
        <f t="shared" si="4"/>
        <v>239186.486328125</v>
      </c>
      <c r="H56" s="263">
        <f t="shared" si="2"/>
        <v>117853.3330078125</v>
      </c>
      <c r="I56" s="273">
        <v>9901.5625</v>
      </c>
      <c r="J56" s="33">
        <v>19188.71875</v>
      </c>
      <c r="K56" s="33">
        <v>58949.203125</v>
      </c>
      <c r="L56" s="33">
        <v>83198.9375</v>
      </c>
      <c r="M56" s="33">
        <v>21646.587890625</v>
      </c>
      <c r="N56" s="33">
        <v>17437.919921875</v>
      </c>
      <c r="O56" s="33">
        <v>20973.560546875</v>
      </c>
      <c r="P56" s="85">
        <v>7889.99609375</v>
      </c>
      <c r="Q56" s="273">
        <v>18292.36328125</v>
      </c>
      <c r="R56" s="33">
        <v>0</v>
      </c>
      <c r="S56" s="33">
        <v>10515.71484375</v>
      </c>
      <c r="T56" s="33">
        <v>19936.50390625</v>
      </c>
      <c r="U56" s="33">
        <v>5539.1611328125</v>
      </c>
      <c r="V56" s="33">
        <v>22698.009765625</v>
      </c>
      <c r="W56" s="33">
        <v>27033.83203125</v>
      </c>
      <c r="X56" s="275">
        <v>13837.748046875</v>
      </c>
    </row>
    <row r="57" spans="1:24" ht="15">
      <c r="A57" s="250" t="s">
        <v>122</v>
      </c>
      <c r="B57" s="79"/>
      <c r="C57" s="38" t="s">
        <v>75</v>
      </c>
      <c r="D57" s="86" t="s">
        <v>29</v>
      </c>
      <c r="E57" s="257"/>
      <c r="F57" s="17">
        <f t="shared" si="3"/>
        <v>351611.9596862793</v>
      </c>
      <c r="G57" s="17">
        <f t="shared" si="4"/>
        <v>206800.09677124023</v>
      </c>
      <c r="H57" s="263">
        <f t="shared" si="2"/>
        <v>144811.86291503906</v>
      </c>
      <c r="I57" s="273">
        <v>55357.39453125</v>
      </c>
      <c r="J57" s="33">
        <v>49658.5</v>
      </c>
      <c r="K57" s="33">
        <v>45722.09375</v>
      </c>
      <c r="L57" s="33">
        <v>30056.4140625</v>
      </c>
      <c r="M57" s="33">
        <v>19531.455078125</v>
      </c>
      <c r="N57" s="33">
        <v>3949.045166015625</v>
      </c>
      <c r="O57" s="33">
        <v>2201.6455078125</v>
      </c>
      <c r="P57" s="85">
        <v>323.5486755371094</v>
      </c>
      <c r="Q57" s="273">
        <v>59283.06640625</v>
      </c>
      <c r="R57" s="33">
        <v>39145.1796875</v>
      </c>
      <c r="S57" s="33">
        <v>21998.46484375</v>
      </c>
      <c r="T57" s="33">
        <v>13911.6103515625</v>
      </c>
      <c r="U57" s="33">
        <v>4455.6943359375</v>
      </c>
      <c r="V57" s="33">
        <v>2337.619384765625</v>
      </c>
      <c r="W57" s="33">
        <v>2183.0830078125</v>
      </c>
      <c r="X57" s="275">
        <v>1497.1448974609375</v>
      </c>
    </row>
    <row r="58" spans="1:24" ht="15">
      <c r="A58" s="250" t="s">
        <v>123</v>
      </c>
      <c r="B58" s="79"/>
      <c r="C58" s="38" t="s">
        <v>76</v>
      </c>
      <c r="D58" s="86" t="s">
        <v>118</v>
      </c>
      <c r="E58" s="257"/>
      <c r="F58" s="17">
        <f t="shared" si="3"/>
        <v>176490.74462890625</v>
      </c>
      <c r="G58" s="17">
        <f t="shared" si="4"/>
        <v>91557.84033203125</v>
      </c>
      <c r="H58" s="263">
        <f t="shared" si="2"/>
        <v>84932.904296875</v>
      </c>
      <c r="I58" s="273">
        <v>4857.02392578125</v>
      </c>
      <c r="J58" s="33">
        <v>23152.125</v>
      </c>
      <c r="K58" s="33">
        <v>24466.697265625</v>
      </c>
      <c r="L58" s="33">
        <v>25984.06640625</v>
      </c>
      <c r="M58" s="33">
        <v>10828.978515625</v>
      </c>
      <c r="N58" s="33">
        <v>1620.8599853515625</v>
      </c>
      <c r="O58" s="33">
        <v>0</v>
      </c>
      <c r="P58" s="85">
        <v>648.0892333984375</v>
      </c>
      <c r="Q58" s="273">
        <v>4972.91845703125</v>
      </c>
      <c r="R58" s="33">
        <v>26170.755859375</v>
      </c>
      <c r="S58" s="33">
        <v>26814.537109375</v>
      </c>
      <c r="T58" s="33">
        <v>17000.0625</v>
      </c>
      <c r="U58" s="33">
        <v>7110.7314453125</v>
      </c>
      <c r="V58" s="33">
        <v>1788.172607421875</v>
      </c>
      <c r="W58" s="33">
        <v>0</v>
      </c>
      <c r="X58" s="275">
        <v>1075.726318359375</v>
      </c>
    </row>
    <row r="59" spans="1:24" ht="15">
      <c r="A59" s="250" t="s">
        <v>124</v>
      </c>
      <c r="B59" s="79"/>
      <c r="C59" s="38" t="s">
        <v>77</v>
      </c>
      <c r="D59" s="86" t="s">
        <v>225</v>
      </c>
      <c r="E59" s="257"/>
      <c r="F59" s="17">
        <f t="shared" si="3"/>
        <v>961662.4752807617</v>
      </c>
      <c r="G59" s="17">
        <f t="shared" si="4"/>
        <v>474188.3615722656</v>
      </c>
      <c r="H59" s="263">
        <f t="shared" si="2"/>
        <v>487474.1137084961</v>
      </c>
      <c r="I59" s="273">
        <v>0</v>
      </c>
      <c r="J59" s="33">
        <v>2448.28076171875</v>
      </c>
      <c r="K59" s="33">
        <v>194979.671875</v>
      </c>
      <c r="L59" s="33">
        <v>197556.421875</v>
      </c>
      <c r="M59" s="33">
        <v>44689.59375</v>
      </c>
      <c r="N59" s="33">
        <v>27567.53515625</v>
      </c>
      <c r="O59" s="33">
        <v>5883.2265625</v>
      </c>
      <c r="P59" s="85">
        <v>1063.631591796875</v>
      </c>
      <c r="Q59" s="273">
        <v>0</v>
      </c>
      <c r="R59" s="33">
        <v>39403.8515625</v>
      </c>
      <c r="S59" s="33">
        <v>289811.1875</v>
      </c>
      <c r="T59" s="33">
        <v>108926.6796875</v>
      </c>
      <c r="U59" s="33">
        <v>35505.69921875</v>
      </c>
      <c r="V59" s="33">
        <v>9958.9306640625</v>
      </c>
      <c r="W59" s="33">
        <v>3217.565673828125</v>
      </c>
      <c r="X59" s="275">
        <v>650.1994018554688</v>
      </c>
    </row>
    <row r="60" spans="1:24" ht="15">
      <c r="A60" s="250" t="s">
        <v>125</v>
      </c>
      <c r="B60" s="79"/>
      <c r="C60" s="38" t="s">
        <v>78</v>
      </c>
      <c r="D60" s="86" t="s">
        <v>30</v>
      </c>
      <c r="E60" s="257"/>
      <c r="F60" s="17">
        <f t="shared" si="3"/>
        <v>96694.62829589844</v>
      </c>
      <c r="G60" s="17">
        <f t="shared" si="4"/>
        <v>80393.87487792969</v>
      </c>
      <c r="H60" s="263">
        <f t="shared" si="2"/>
        <v>16300.75341796875</v>
      </c>
      <c r="I60" s="273">
        <v>2005.1666259765625</v>
      </c>
      <c r="J60" s="33">
        <v>3340.091796875</v>
      </c>
      <c r="K60" s="33">
        <v>29073.515625</v>
      </c>
      <c r="L60" s="33">
        <v>36862.234375</v>
      </c>
      <c r="M60" s="33">
        <v>7651.712890625</v>
      </c>
      <c r="N60" s="33">
        <v>1461.153564453125</v>
      </c>
      <c r="O60" s="33">
        <v>0</v>
      </c>
      <c r="P60" s="85">
        <v>0</v>
      </c>
      <c r="Q60" s="273">
        <v>4670.53662109375</v>
      </c>
      <c r="R60" s="33">
        <v>0</v>
      </c>
      <c r="S60" s="33">
        <v>5946.72119140625</v>
      </c>
      <c r="T60" s="33">
        <v>0</v>
      </c>
      <c r="U60" s="33">
        <v>4331.560546875</v>
      </c>
      <c r="V60" s="33">
        <v>0</v>
      </c>
      <c r="W60" s="33">
        <v>1351.93505859375</v>
      </c>
      <c r="X60" s="275">
        <v>0</v>
      </c>
    </row>
    <row r="61" spans="1:24" ht="15">
      <c r="A61" s="250" t="s">
        <v>126</v>
      </c>
      <c r="B61" s="79"/>
      <c r="C61" s="38" t="s">
        <v>79</v>
      </c>
      <c r="D61" s="86" t="s">
        <v>119</v>
      </c>
      <c r="E61" s="257"/>
      <c r="F61" s="17">
        <f t="shared" si="3"/>
        <v>538388.2097167969</v>
      </c>
      <c r="G61" s="17">
        <f t="shared" si="4"/>
        <v>285826.3044433594</v>
      </c>
      <c r="H61" s="263">
        <f t="shared" si="2"/>
        <v>252561.9052734375</v>
      </c>
      <c r="I61" s="273">
        <v>20730.166015625</v>
      </c>
      <c r="J61" s="33">
        <v>34223.26953125</v>
      </c>
      <c r="K61" s="33">
        <v>65888</v>
      </c>
      <c r="L61" s="33">
        <v>81499.9375</v>
      </c>
      <c r="M61" s="33">
        <v>47858.421875</v>
      </c>
      <c r="N61" s="33">
        <v>21714.3359375</v>
      </c>
      <c r="O61" s="33">
        <v>9926.9013671875</v>
      </c>
      <c r="P61" s="85">
        <v>3985.272216796875</v>
      </c>
      <c r="Q61" s="273">
        <v>29079.8984375</v>
      </c>
      <c r="R61" s="33">
        <v>14859.900390625</v>
      </c>
      <c r="S61" s="33">
        <v>81256.0390625</v>
      </c>
      <c r="T61" s="33">
        <v>61255.0625</v>
      </c>
      <c r="U61" s="33">
        <v>17990.6328125</v>
      </c>
      <c r="V61" s="33">
        <v>27480.724609375</v>
      </c>
      <c r="W61" s="33">
        <v>14073.6640625</v>
      </c>
      <c r="X61" s="275">
        <v>6565.9833984375</v>
      </c>
    </row>
    <row r="62" spans="1:24" s="99" customFormat="1" ht="15" customHeight="1" thickBot="1">
      <c r="A62" s="252" t="s">
        <v>81</v>
      </c>
      <c r="B62" s="93" t="s">
        <v>184</v>
      </c>
      <c r="C62" s="95" t="s">
        <v>80</v>
      </c>
      <c r="D62" s="98"/>
      <c r="E62" s="95"/>
      <c r="F62" s="96">
        <f t="shared" si="3"/>
        <v>1511150.8203125</v>
      </c>
      <c r="G62" s="97">
        <f t="shared" si="4"/>
        <v>644936.75390625</v>
      </c>
      <c r="H62" s="265">
        <f>SUM(Q62:X62)</f>
        <v>866214.06640625</v>
      </c>
      <c r="I62" s="98">
        <v>9376.87890625</v>
      </c>
      <c r="J62" s="94">
        <v>26587.51171875</v>
      </c>
      <c r="K62" s="94">
        <v>44425.671875</v>
      </c>
      <c r="L62" s="94">
        <v>35093.69140625</v>
      </c>
      <c r="M62" s="94">
        <v>47623.5390625</v>
      </c>
      <c r="N62" s="94">
        <v>100778.8984375</v>
      </c>
      <c r="O62" s="94">
        <v>256957.046875</v>
      </c>
      <c r="P62" s="95">
        <v>124093.515625</v>
      </c>
      <c r="Q62" s="98">
        <v>24330.89453125</v>
      </c>
      <c r="R62" s="94">
        <v>25269.466796875</v>
      </c>
      <c r="S62" s="94">
        <v>28710.6796875</v>
      </c>
      <c r="T62" s="94">
        <v>62096.34375</v>
      </c>
      <c r="U62" s="94">
        <v>27092.728515625</v>
      </c>
      <c r="V62" s="94">
        <v>161570.25</v>
      </c>
      <c r="W62" s="94">
        <v>350353.875</v>
      </c>
      <c r="X62" s="95">
        <v>186789.828125</v>
      </c>
    </row>
  </sheetData>
  <mergeCells count="3">
    <mergeCell ref="I4:P4"/>
    <mergeCell ref="Q4:X4"/>
    <mergeCell ref="F5:H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 topLeftCell="A1">
      <pane xSplit="5" ySplit="8" topLeftCell="F9" activePane="bottomRight" state="frozen"/>
      <selection pane="topLeft" activeCell="M13" sqref="M13"/>
      <selection pane="topRight" activeCell="M13" sqref="M13"/>
      <selection pane="bottomLeft" activeCell="M13" sqref="M13"/>
      <selection pane="bottomRight" activeCell="M13" sqref="M13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3.8515625" style="40" customWidth="1"/>
    <col min="5" max="5" width="33.7109375" style="6" customWidth="1"/>
    <col min="6" max="24" width="11.7109375" style="6" customWidth="1"/>
    <col min="25" max="16384" width="9.140625" style="6" customWidth="1"/>
  </cols>
  <sheetData>
    <row r="1" ht="15.6">
      <c r="A1" s="65" t="s">
        <v>226</v>
      </c>
    </row>
    <row r="2" ht="15.6">
      <c r="A2" s="110" t="s">
        <v>173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58" t="s">
        <v>33</v>
      </c>
      <c r="I4" s="297" t="s">
        <v>32</v>
      </c>
      <c r="J4" s="298"/>
      <c r="K4" s="298"/>
      <c r="L4" s="298"/>
      <c r="M4" s="298"/>
      <c r="N4" s="298"/>
      <c r="O4" s="298"/>
      <c r="P4" s="299"/>
      <c r="Q4" s="297" t="s">
        <v>33</v>
      </c>
      <c r="R4" s="298"/>
      <c r="S4" s="298"/>
      <c r="T4" s="298"/>
      <c r="U4" s="298"/>
      <c r="V4" s="298"/>
      <c r="W4" s="298"/>
      <c r="X4" s="299"/>
    </row>
    <row r="5" spans="1:24" s="8" customFormat="1" ht="13.8" thickBot="1">
      <c r="A5" s="68"/>
      <c r="B5" s="43"/>
      <c r="C5" s="43"/>
      <c r="D5" s="43"/>
      <c r="E5" s="21" t="s">
        <v>35</v>
      </c>
      <c r="F5" s="295" t="s">
        <v>53</v>
      </c>
      <c r="G5" s="296" t="s">
        <v>1</v>
      </c>
      <c r="H5" s="296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66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66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37096.261</v>
      </c>
      <c r="G6" s="60">
        <f>SUM(I6:P6)</f>
        <v>19199.165</v>
      </c>
      <c r="H6" s="259">
        <f>SUM(Q6:X6)</f>
        <v>17897.095999999998</v>
      </c>
      <c r="I6" s="61">
        <v>2125.373</v>
      </c>
      <c r="J6" s="62">
        <v>4310.054</v>
      </c>
      <c r="K6" s="62">
        <v>5072.439</v>
      </c>
      <c r="L6" s="62">
        <v>4747.614</v>
      </c>
      <c r="M6" s="62">
        <v>1434.003</v>
      </c>
      <c r="N6" s="62">
        <v>1055.992</v>
      </c>
      <c r="O6" s="62">
        <v>357.614</v>
      </c>
      <c r="P6" s="267">
        <v>96.076</v>
      </c>
      <c r="Q6" s="61">
        <v>1949.279</v>
      </c>
      <c r="R6" s="62">
        <v>4054.086</v>
      </c>
      <c r="S6" s="62">
        <v>4613.313</v>
      </c>
      <c r="T6" s="62">
        <v>4319.503</v>
      </c>
      <c r="U6" s="62">
        <v>1454.163</v>
      </c>
      <c r="V6" s="62">
        <v>1037.83</v>
      </c>
      <c r="W6" s="62">
        <v>365.163</v>
      </c>
      <c r="X6" s="267">
        <v>103.759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68"/>
      <c r="Q7" s="36"/>
      <c r="R7" s="35"/>
      <c r="S7" s="35"/>
      <c r="T7" s="35"/>
      <c r="U7" s="35"/>
      <c r="V7" s="35"/>
      <c r="W7" s="35"/>
      <c r="X7" s="268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69"/>
      <c r="Q8" s="12"/>
      <c r="R8" s="13"/>
      <c r="S8" s="13"/>
      <c r="T8" s="13"/>
      <c r="U8" s="13"/>
      <c r="V8" s="13"/>
      <c r="W8" s="13"/>
      <c r="X8" s="269"/>
    </row>
    <row r="9" spans="1:24" s="15" customFormat="1" ht="14.4" thickTop="1">
      <c r="A9" s="248"/>
      <c r="B9" s="47" t="s">
        <v>2</v>
      </c>
      <c r="C9" s="47"/>
      <c r="D9" s="47"/>
      <c r="E9" s="48"/>
      <c r="F9" s="49">
        <f>SUM(G9:H9)</f>
        <v>12393598.150268555</v>
      </c>
      <c r="G9" s="50">
        <f>SUM(I9:P9)</f>
        <v>6498548.688232422</v>
      </c>
      <c r="H9" s="260">
        <f>SUM(Q9:X9)</f>
        <v>5895049.462036133</v>
      </c>
      <c r="I9" s="51">
        <f aca="true" t="shared" si="0" ref="I9:X9">I10+I24+I54+I62</f>
        <v>1477155.8840332031</v>
      </c>
      <c r="J9" s="52">
        <f t="shared" si="0"/>
        <v>1013383.8168945312</v>
      </c>
      <c r="K9" s="52">
        <f t="shared" si="0"/>
        <v>847079.5290527344</v>
      </c>
      <c r="L9" s="52">
        <f t="shared" si="0"/>
        <v>970711.7458496094</v>
      </c>
      <c r="M9" s="52">
        <f t="shared" si="0"/>
        <v>606972.3638916016</v>
      </c>
      <c r="N9" s="52">
        <f t="shared" si="0"/>
        <v>977891.5323486328</v>
      </c>
      <c r="O9" s="52">
        <f t="shared" si="0"/>
        <v>416995.0397338867</v>
      </c>
      <c r="P9" s="270">
        <f t="shared" si="0"/>
        <v>188358.77642822266</v>
      </c>
      <c r="Q9" s="51">
        <f t="shared" si="0"/>
        <v>1541393.6047363281</v>
      </c>
      <c r="R9" s="52">
        <f t="shared" si="0"/>
        <v>374220.9697265625</v>
      </c>
      <c r="S9" s="52">
        <f t="shared" si="0"/>
        <v>720370.9973144531</v>
      </c>
      <c r="T9" s="52">
        <f t="shared" si="0"/>
        <v>1156939.1662597656</v>
      </c>
      <c r="U9" s="52">
        <f t="shared" si="0"/>
        <v>623170.4801025391</v>
      </c>
      <c r="V9" s="52">
        <f t="shared" si="0"/>
        <v>797071.8071289062</v>
      </c>
      <c r="W9" s="52">
        <f t="shared" si="0"/>
        <v>571304.4427490234</v>
      </c>
      <c r="X9" s="270">
        <f t="shared" si="0"/>
        <v>110577.99401855469</v>
      </c>
    </row>
    <row r="10" spans="1:24" s="16" customFormat="1" ht="15" customHeight="1">
      <c r="A10" s="249"/>
      <c r="B10" s="63" t="s">
        <v>202</v>
      </c>
      <c r="C10" s="63"/>
      <c r="D10" s="63"/>
      <c r="E10" s="64"/>
      <c r="F10" s="53">
        <f>SUM(G10:H10)</f>
        <v>5934224.554901123</v>
      </c>
      <c r="G10" s="54">
        <f>SUM(I10:P10)</f>
        <v>3241863.4984436035</v>
      </c>
      <c r="H10" s="261">
        <f>SUM(Q10:X10)</f>
        <v>2692361.0564575195</v>
      </c>
      <c r="I10" s="55">
        <f>SUM(I11:I23)</f>
        <v>1314061.2197265625</v>
      </c>
      <c r="J10" s="56">
        <f>SUM(J11:J23)</f>
        <v>813925.7329101562</v>
      </c>
      <c r="K10" s="56">
        <f>SUM(K11:K23)</f>
        <v>331888.197265625</v>
      </c>
      <c r="L10" s="56">
        <f aca="true" t="shared" si="1" ref="L10:X10">SUM(L11:L23)</f>
        <v>284697.8347167969</v>
      </c>
      <c r="M10" s="56">
        <f t="shared" si="1"/>
        <v>176813.53344726562</v>
      </c>
      <c r="N10" s="56">
        <f t="shared" si="1"/>
        <v>230637.0830078125</v>
      </c>
      <c r="O10" s="56">
        <f t="shared" si="1"/>
        <v>72354.81176757812</v>
      </c>
      <c r="P10" s="271">
        <f t="shared" si="1"/>
        <v>17485.08560180664</v>
      </c>
      <c r="Q10" s="55">
        <f t="shared" si="1"/>
        <v>1391638.8559570312</v>
      </c>
      <c r="R10" s="56">
        <f t="shared" si="1"/>
        <v>137413.677734375</v>
      </c>
      <c r="S10" s="56">
        <f t="shared" si="1"/>
        <v>280099.1696777344</v>
      </c>
      <c r="T10" s="56">
        <f t="shared" si="1"/>
        <v>399758.1640625</v>
      </c>
      <c r="U10" s="56">
        <f t="shared" si="1"/>
        <v>168867.49877929688</v>
      </c>
      <c r="V10" s="56">
        <f t="shared" si="1"/>
        <v>187468.29296875</v>
      </c>
      <c r="W10" s="56">
        <f t="shared" si="1"/>
        <v>106589.07397460938</v>
      </c>
      <c r="X10" s="271">
        <f t="shared" si="1"/>
        <v>20526.323303222656</v>
      </c>
    </row>
    <row r="11" spans="1:24" s="11" customFormat="1" ht="15">
      <c r="A11" s="250" t="s">
        <v>82</v>
      </c>
      <c r="B11" s="14"/>
      <c r="C11" s="38" t="s">
        <v>3</v>
      </c>
      <c r="D11" s="86" t="s">
        <v>4</v>
      </c>
      <c r="E11" s="29"/>
      <c r="F11" s="246">
        <f>SUM(G11:H11)</f>
        <v>394218.0998535156</v>
      </c>
      <c r="G11" s="19">
        <f>SUM(I11:P11)</f>
        <v>230322.8271484375</v>
      </c>
      <c r="H11" s="262">
        <f aca="true" t="shared" si="2" ref="H11:H61">SUM(Q11:X11)</f>
        <v>163895.27270507812</v>
      </c>
      <c r="I11" s="18">
        <v>0</v>
      </c>
      <c r="J11" s="31">
        <v>5815.47900390625</v>
      </c>
      <c r="K11" s="31">
        <v>47443.984375</v>
      </c>
      <c r="L11" s="31">
        <v>77920.4609375</v>
      </c>
      <c r="M11" s="31">
        <v>43132.0625</v>
      </c>
      <c r="N11" s="31">
        <v>44475.625</v>
      </c>
      <c r="O11" s="31">
        <v>8002.89599609375</v>
      </c>
      <c r="P11" s="85">
        <v>3532.3193359375</v>
      </c>
      <c r="Q11" s="32">
        <v>0</v>
      </c>
      <c r="R11" s="31">
        <v>10362.5361328125</v>
      </c>
      <c r="S11" s="31">
        <v>2528.1787109375</v>
      </c>
      <c r="T11" s="31">
        <v>87822.6015625</v>
      </c>
      <c r="U11" s="31">
        <v>19526.880859375</v>
      </c>
      <c r="V11" s="31">
        <v>27624.1640625</v>
      </c>
      <c r="W11" s="31">
        <v>13198.421875</v>
      </c>
      <c r="X11" s="85">
        <v>2832.489501953125</v>
      </c>
    </row>
    <row r="12" spans="1:24" s="11" customFormat="1" ht="15">
      <c r="A12" s="250" t="s">
        <v>83</v>
      </c>
      <c r="B12" s="14"/>
      <c r="C12" s="38" t="s">
        <v>5</v>
      </c>
      <c r="D12" s="86" t="s">
        <v>203</v>
      </c>
      <c r="E12" s="29"/>
      <c r="F12" s="246">
        <f aca="true" t="shared" si="3" ref="F12:F62">SUM(G12:H12)</f>
        <v>13440.31494140625</v>
      </c>
      <c r="G12" s="19">
        <f aca="true" t="shared" si="4" ref="G12:G62">SUM(I12:P12)</f>
        <v>11022.0302734375</v>
      </c>
      <c r="H12" s="262">
        <f t="shared" si="2"/>
        <v>2418.28466796875</v>
      </c>
      <c r="I12" s="18">
        <v>0</v>
      </c>
      <c r="J12" s="31">
        <v>0</v>
      </c>
      <c r="K12" s="31">
        <v>7159.5673828125</v>
      </c>
      <c r="L12" s="31">
        <v>2455.524169921875</v>
      </c>
      <c r="M12" s="31">
        <v>0</v>
      </c>
      <c r="N12" s="31">
        <v>1406.938720703125</v>
      </c>
      <c r="O12" s="31">
        <v>0</v>
      </c>
      <c r="P12" s="85">
        <v>0</v>
      </c>
      <c r="Q12" s="32">
        <v>0</v>
      </c>
      <c r="R12" s="31">
        <v>0</v>
      </c>
      <c r="S12" s="31">
        <v>0</v>
      </c>
      <c r="T12" s="31">
        <v>2418.28466796875</v>
      </c>
      <c r="U12" s="31">
        <v>0</v>
      </c>
      <c r="V12" s="31">
        <v>0</v>
      </c>
      <c r="W12" s="31">
        <v>0</v>
      </c>
      <c r="X12" s="85">
        <v>0</v>
      </c>
    </row>
    <row r="13" spans="1:24" s="11" customFormat="1" ht="15">
      <c r="A13" s="250" t="s">
        <v>84</v>
      </c>
      <c r="B13" s="14"/>
      <c r="C13" s="37" t="s">
        <v>6</v>
      </c>
      <c r="D13" s="245" t="s">
        <v>204</v>
      </c>
      <c r="E13" s="29"/>
      <c r="F13" s="246">
        <f t="shared" si="3"/>
        <v>973771.4365234375</v>
      </c>
      <c r="G13" s="19">
        <f t="shared" si="4"/>
        <v>484833.826171875</v>
      </c>
      <c r="H13" s="262">
        <f t="shared" si="2"/>
        <v>488937.6103515625</v>
      </c>
      <c r="I13" s="18">
        <v>159526.1875</v>
      </c>
      <c r="J13" s="31">
        <v>61657.140625</v>
      </c>
      <c r="K13" s="31">
        <v>25472.646484375</v>
      </c>
      <c r="L13" s="31">
        <v>59964.515625</v>
      </c>
      <c r="M13" s="31">
        <v>48084.09765625</v>
      </c>
      <c r="N13" s="31">
        <v>89937.453125</v>
      </c>
      <c r="O13" s="31">
        <v>29007.94140625</v>
      </c>
      <c r="P13" s="85">
        <v>11183.84375</v>
      </c>
      <c r="Q13" s="32">
        <v>197031.453125</v>
      </c>
      <c r="R13" s="31">
        <v>22460.8828125</v>
      </c>
      <c r="S13" s="31">
        <v>15266.455078125</v>
      </c>
      <c r="T13" s="31">
        <v>59300.63671875</v>
      </c>
      <c r="U13" s="31">
        <v>53077.1796875</v>
      </c>
      <c r="V13" s="31">
        <v>66779.21875</v>
      </c>
      <c r="W13" s="31">
        <v>64648.7734375</v>
      </c>
      <c r="X13" s="85">
        <v>10373.0107421875</v>
      </c>
    </row>
    <row r="14" spans="1:24" s="11" customFormat="1" ht="15">
      <c r="A14" s="250" t="s">
        <v>85</v>
      </c>
      <c r="B14" s="14"/>
      <c r="C14" s="37" t="s">
        <v>7</v>
      </c>
      <c r="D14" s="245" t="s">
        <v>205</v>
      </c>
      <c r="E14" s="29"/>
      <c r="F14" s="246">
        <f t="shared" si="3"/>
        <v>5722.16015625</v>
      </c>
      <c r="G14" s="19">
        <f t="shared" si="4"/>
        <v>5722.16015625</v>
      </c>
      <c r="H14" s="262">
        <f t="shared" si="2"/>
        <v>0</v>
      </c>
      <c r="I14" s="18">
        <v>0</v>
      </c>
      <c r="J14" s="31">
        <v>5722.16015625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85">
        <v>0</v>
      </c>
      <c r="Q14" s="32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85">
        <v>0</v>
      </c>
    </row>
    <row r="15" spans="1:24" s="11" customFormat="1" ht="15">
      <c r="A15" s="250" t="s">
        <v>86</v>
      </c>
      <c r="B15" s="14"/>
      <c r="C15" s="37" t="s">
        <v>8</v>
      </c>
      <c r="D15" s="245" t="s">
        <v>54</v>
      </c>
      <c r="E15" s="29"/>
      <c r="F15" s="246">
        <f t="shared" si="3"/>
        <v>90323.43212890625</v>
      </c>
      <c r="G15" s="17">
        <f t="shared" si="4"/>
        <v>68764.50415039062</v>
      </c>
      <c r="H15" s="263">
        <f t="shared" si="2"/>
        <v>21558.927978515625</v>
      </c>
      <c r="I15" s="18">
        <v>8305.70703125</v>
      </c>
      <c r="J15" s="31">
        <v>19779.849609375</v>
      </c>
      <c r="K15" s="31">
        <v>18836.42578125</v>
      </c>
      <c r="L15" s="31">
        <v>19487.28515625</v>
      </c>
      <c r="M15" s="31">
        <v>0</v>
      </c>
      <c r="N15" s="31">
        <v>2355.236572265625</v>
      </c>
      <c r="O15" s="31">
        <v>0</v>
      </c>
      <c r="P15" s="85">
        <v>0</v>
      </c>
      <c r="Q15" s="32">
        <v>5654.70361328125</v>
      </c>
      <c r="R15" s="31">
        <v>0</v>
      </c>
      <c r="S15" s="31">
        <v>3273.340576171875</v>
      </c>
      <c r="T15" s="31">
        <v>0</v>
      </c>
      <c r="U15" s="31">
        <v>12630.8837890625</v>
      </c>
      <c r="V15" s="31">
        <v>0</v>
      </c>
      <c r="W15" s="31">
        <v>0</v>
      </c>
      <c r="X15" s="85">
        <v>0</v>
      </c>
    </row>
    <row r="16" spans="1:24" s="11" customFormat="1" ht="15">
      <c r="A16" s="250" t="s">
        <v>87</v>
      </c>
      <c r="B16" s="14"/>
      <c r="C16" s="39" t="s">
        <v>9</v>
      </c>
      <c r="D16" s="245" t="s">
        <v>44</v>
      </c>
      <c r="E16" s="29"/>
      <c r="F16" s="246">
        <f t="shared" si="3"/>
        <v>80968.69506835938</v>
      </c>
      <c r="G16" s="17">
        <f t="shared" si="4"/>
        <v>51481.7177734375</v>
      </c>
      <c r="H16" s="263">
        <f t="shared" si="2"/>
        <v>29486.977294921875</v>
      </c>
      <c r="I16" s="18">
        <v>12282.474609375</v>
      </c>
      <c r="J16" s="31">
        <v>0</v>
      </c>
      <c r="K16" s="31">
        <v>0</v>
      </c>
      <c r="L16" s="31">
        <v>31026.09375</v>
      </c>
      <c r="M16" s="31">
        <v>8173.1494140625</v>
      </c>
      <c r="N16" s="31">
        <v>0</v>
      </c>
      <c r="O16" s="31">
        <v>0</v>
      </c>
      <c r="P16" s="85">
        <v>0</v>
      </c>
      <c r="Q16" s="32">
        <v>0</v>
      </c>
      <c r="R16" s="31">
        <v>10137.5400390625</v>
      </c>
      <c r="S16" s="31">
        <v>9650.056640625</v>
      </c>
      <c r="T16" s="31">
        <v>4203.82421875</v>
      </c>
      <c r="U16" s="31">
        <v>3210.469482421875</v>
      </c>
      <c r="V16" s="31">
        <v>0</v>
      </c>
      <c r="W16" s="31">
        <v>1390.950439453125</v>
      </c>
      <c r="X16" s="85">
        <v>894.136474609375</v>
      </c>
    </row>
    <row r="17" spans="1:24" s="11" customFormat="1" ht="15">
      <c r="A17" s="250" t="s">
        <v>88</v>
      </c>
      <c r="B17" s="14"/>
      <c r="C17" s="39" t="s">
        <v>10</v>
      </c>
      <c r="D17" s="245" t="s">
        <v>14</v>
      </c>
      <c r="E17" s="29"/>
      <c r="F17" s="246">
        <f t="shared" si="3"/>
        <v>529682.512878418</v>
      </c>
      <c r="G17" s="17">
        <f t="shared" si="4"/>
        <v>182077.95184326172</v>
      </c>
      <c r="H17" s="263">
        <f t="shared" si="2"/>
        <v>347604.56103515625</v>
      </c>
      <c r="I17" s="18">
        <v>28562.322265625</v>
      </c>
      <c r="J17" s="31">
        <v>18022.7890625</v>
      </c>
      <c r="K17" s="31">
        <v>18247.107421875</v>
      </c>
      <c r="L17" s="31">
        <v>41587.08984375</v>
      </c>
      <c r="M17" s="31">
        <v>40536.47265625</v>
      </c>
      <c r="N17" s="31">
        <v>29671.705078125</v>
      </c>
      <c r="O17" s="31">
        <v>4774.98779296875</v>
      </c>
      <c r="P17" s="85">
        <v>675.4777221679688</v>
      </c>
      <c r="Q17" s="32">
        <v>30976.8984375</v>
      </c>
      <c r="R17" s="31">
        <v>56001.25390625</v>
      </c>
      <c r="S17" s="31">
        <v>66785.015625</v>
      </c>
      <c r="T17" s="31">
        <v>81371.515625</v>
      </c>
      <c r="U17" s="31">
        <v>68088.3984375</v>
      </c>
      <c r="V17" s="31">
        <v>28554.630859375</v>
      </c>
      <c r="W17" s="31">
        <v>12982.5478515625</v>
      </c>
      <c r="X17" s="85">
        <v>2844.30029296875</v>
      </c>
    </row>
    <row r="18" spans="1:24" s="11" customFormat="1" ht="15">
      <c r="A18" s="250" t="s">
        <v>89</v>
      </c>
      <c r="B18" s="14"/>
      <c r="C18" s="37" t="s">
        <v>11</v>
      </c>
      <c r="D18" s="245" t="s">
        <v>55</v>
      </c>
      <c r="E18" s="29"/>
      <c r="F18" s="246">
        <f>SUM(G18:H18)</f>
        <v>647192.0552062988</v>
      </c>
      <c r="G18" s="17">
        <f>SUM(I18:P18)</f>
        <v>333343.66024780273</v>
      </c>
      <c r="H18" s="263">
        <f t="shared" si="2"/>
        <v>313848.3949584961</v>
      </c>
      <c r="I18" s="18">
        <v>292076.78125</v>
      </c>
      <c r="J18" s="31">
        <v>0</v>
      </c>
      <c r="K18" s="31">
        <v>0</v>
      </c>
      <c r="L18" s="31">
        <v>17009.4453125</v>
      </c>
      <c r="M18" s="31">
        <v>3167.323974609375</v>
      </c>
      <c r="N18" s="31">
        <v>10770.61328125</v>
      </c>
      <c r="O18" s="31">
        <v>9820.41015625</v>
      </c>
      <c r="P18" s="85">
        <v>499.0862731933594</v>
      </c>
      <c r="Q18" s="32">
        <v>235238.125</v>
      </c>
      <c r="R18" s="31">
        <v>38451.46484375</v>
      </c>
      <c r="S18" s="31">
        <v>4935.439453125</v>
      </c>
      <c r="T18" s="31">
        <v>3638.54248046875</v>
      </c>
      <c r="U18" s="31">
        <v>12333.6865234375</v>
      </c>
      <c r="V18" s="31">
        <v>11658.7421875</v>
      </c>
      <c r="W18" s="31">
        <v>6746.97900390625</v>
      </c>
      <c r="X18" s="85">
        <v>845.4154663085938</v>
      </c>
    </row>
    <row r="19" spans="1:24" s="11" customFormat="1" ht="15">
      <c r="A19" s="250" t="s">
        <v>90</v>
      </c>
      <c r="B19" s="14"/>
      <c r="C19" s="38" t="s">
        <v>12</v>
      </c>
      <c r="D19" s="86" t="s">
        <v>206</v>
      </c>
      <c r="E19" s="29"/>
      <c r="F19" s="246">
        <f t="shared" si="3"/>
        <v>228918.0313720703</v>
      </c>
      <c r="G19" s="17">
        <f t="shared" si="4"/>
        <v>148947.06762695312</v>
      </c>
      <c r="H19" s="263">
        <f t="shared" si="2"/>
        <v>79970.96374511719</v>
      </c>
      <c r="I19" s="18">
        <v>69749.4921875</v>
      </c>
      <c r="J19" s="31">
        <v>37893.078125</v>
      </c>
      <c r="K19" s="31">
        <v>8442.8203125</v>
      </c>
      <c r="L19" s="31">
        <v>22514.0859375</v>
      </c>
      <c r="M19" s="31">
        <v>4329.26708984375</v>
      </c>
      <c r="N19" s="31">
        <v>3666.82763671875</v>
      </c>
      <c r="O19" s="31">
        <v>2351.496337890625</v>
      </c>
      <c r="P19" s="85">
        <v>0</v>
      </c>
      <c r="Q19" s="32">
        <v>57172.28125</v>
      </c>
      <c r="R19" s="31">
        <v>0</v>
      </c>
      <c r="S19" s="31">
        <v>22327.20703125</v>
      </c>
      <c r="T19" s="31">
        <v>0</v>
      </c>
      <c r="U19" s="31">
        <v>0</v>
      </c>
      <c r="V19" s="31">
        <v>0</v>
      </c>
      <c r="W19" s="31">
        <v>0</v>
      </c>
      <c r="X19" s="85">
        <v>471.4754638671875</v>
      </c>
    </row>
    <row r="20" spans="1:24" s="11" customFormat="1" ht="15">
      <c r="A20" s="250" t="s">
        <v>91</v>
      </c>
      <c r="B20" s="14"/>
      <c r="C20" s="38" t="s">
        <v>13</v>
      </c>
      <c r="D20" s="86" t="s">
        <v>208</v>
      </c>
      <c r="E20" s="29"/>
      <c r="F20" s="246">
        <f t="shared" si="3"/>
        <v>46084.3017578125</v>
      </c>
      <c r="G20" s="17">
        <f t="shared" si="4"/>
        <v>0</v>
      </c>
      <c r="H20" s="263">
        <f t="shared" si="2"/>
        <v>46084.3017578125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33574.66796875</v>
      </c>
      <c r="T20" s="31">
        <v>12509.6337890625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0" t="s">
        <v>92</v>
      </c>
      <c r="B21" s="14"/>
      <c r="C21" s="38" t="s">
        <v>15</v>
      </c>
      <c r="D21" s="86" t="s">
        <v>209</v>
      </c>
      <c r="E21" s="29"/>
      <c r="F21" s="246">
        <f t="shared" si="3"/>
        <v>1398707.875</v>
      </c>
      <c r="G21" s="17">
        <f t="shared" si="4"/>
        <v>696260.5</v>
      </c>
      <c r="H21" s="263">
        <f t="shared" si="2"/>
        <v>702447.375</v>
      </c>
      <c r="I21" s="18">
        <v>696260.5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702447.375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0" t="s">
        <v>93</v>
      </c>
      <c r="B22" s="14"/>
      <c r="C22" s="37" t="s">
        <v>16</v>
      </c>
      <c r="D22" s="245" t="s">
        <v>210</v>
      </c>
      <c r="E22" s="29"/>
      <c r="F22" s="246">
        <f t="shared" si="3"/>
        <v>1354138.8203125</v>
      </c>
      <c r="G22" s="17">
        <f t="shared" si="4"/>
        <v>930815.505859375</v>
      </c>
      <c r="H22" s="263">
        <f t="shared" si="2"/>
        <v>423323.314453125</v>
      </c>
      <c r="I22" s="18">
        <v>41041.4140625</v>
      </c>
      <c r="J22" s="31">
        <v>654235.75</v>
      </c>
      <c r="K22" s="31">
        <v>193208.984375</v>
      </c>
      <c r="L22" s="31">
        <v>0</v>
      </c>
      <c r="M22" s="31">
        <v>14808.376953125</v>
      </c>
      <c r="N22" s="31">
        <v>27520.98046875</v>
      </c>
      <c r="O22" s="31">
        <v>0</v>
      </c>
      <c r="P22" s="85">
        <v>0</v>
      </c>
      <c r="Q22" s="32">
        <v>149594.984375</v>
      </c>
      <c r="R22" s="31">
        <v>0</v>
      </c>
      <c r="S22" s="31">
        <v>110303.1484375</v>
      </c>
      <c r="T22" s="31">
        <v>148493.125</v>
      </c>
      <c r="U22" s="31">
        <v>0</v>
      </c>
      <c r="V22" s="31">
        <v>14932.056640625</v>
      </c>
      <c r="W22" s="31">
        <v>0</v>
      </c>
      <c r="X22" s="85">
        <v>0</v>
      </c>
    </row>
    <row r="23" spans="1:24" s="11" customFormat="1" ht="15">
      <c r="A23" s="250" t="s">
        <v>94</v>
      </c>
      <c r="B23" s="14"/>
      <c r="C23" s="37" t="s">
        <v>20</v>
      </c>
      <c r="D23" s="245" t="s">
        <v>56</v>
      </c>
      <c r="E23" s="29"/>
      <c r="F23" s="246">
        <f t="shared" si="3"/>
        <v>171056.81970214844</v>
      </c>
      <c r="G23" s="17">
        <f>SUM(I23:P23)</f>
        <v>98271.74719238281</v>
      </c>
      <c r="H23" s="263">
        <f t="shared" si="2"/>
        <v>72785.07250976562</v>
      </c>
      <c r="I23" s="18">
        <v>6256.3408203125</v>
      </c>
      <c r="J23" s="31">
        <v>10799.486328125</v>
      </c>
      <c r="K23" s="31">
        <v>13076.6611328125</v>
      </c>
      <c r="L23" s="31">
        <v>12733.333984375</v>
      </c>
      <c r="M23" s="31">
        <v>14582.783203125</v>
      </c>
      <c r="N23" s="31">
        <v>20831.703125</v>
      </c>
      <c r="O23" s="31">
        <v>18397.080078125</v>
      </c>
      <c r="P23" s="85">
        <v>1594.3585205078125</v>
      </c>
      <c r="Q23" s="32">
        <v>13523.03515625</v>
      </c>
      <c r="R23" s="31">
        <v>0</v>
      </c>
      <c r="S23" s="31">
        <v>11455.66015625</v>
      </c>
      <c r="T23" s="31">
        <v>0</v>
      </c>
      <c r="U23" s="31">
        <v>0</v>
      </c>
      <c r="V23" s="31">
        <v>37919.48046875</v>
      </c>
      <c r="W23" s="31">
        <v>7621.4013671875</v>
      </c>
      <c r="X23" s="85">
        <v>2265.495361328125</v>
      </c>
    </row>
    <row r="24" spans="1:24" s="16" customFormat="1" ht="15" customHeight="1">
      <c r="A24" s="249"/>
      <c r="B24" s="63" t="s">
        <v>211</v>
      </c>
      <c r="C24" s="63"/>
      <c r="D24" s="63"/>
      <c r="E24" s="64"/>
      <c r="F24" s="53">
        <f>SUM(G24:H24)</f>
        <v>3761986.4143981934</v>
      </c>
      <c r="G24" s="54">
        <f>SUM(I24:P24)</f>
        <v>1933140.3210754395</v>
      </c>
      <c r="H24" s="261">
        <f>SUM(Q24:X24)</f>
        <v>1828846.093322754</v>
      </c>
      <c r="I24" s="55">
        <f>SUM(I25:I53)</f>
        <v>70890.14404296875</v>
      </c>
      <c r="J24" s="56">
        <f aca="true" t="shared" si="5" ref="J24:X24">SUM(J25:J53)</f>
        <v>63671.072998046875</v>
      </c>
      <c r="K24" s="56">
        <f t="shared" si="5"/>
        <v>183017.6103515625</v>
      </c>
      <c r="L24" s="56">
        <f t="shared" si="5"/>
        <v>418584.19091796875</v>
      </c>
      <c r="M24" s="56">
        <f t="shared" si="5"/>
        <v>340171.4758300781</v>
      </c>
      <c r="N24" s="56">
        <f t="shared" si="5"/>
        <v>582098.1007080078</v>
      </c>
      <c r="O24" s="56">
        <f t="shared" si="5"/>
        <v>154212.087890625</v>
      </c>
      <c r="P24" s="271">
        <f t="shared" si="5"/>
        <v>120495.63833618164</v>
      </c>
      <c r="Q24" s="55">
        <f t="shared" si="5"/>
        <v>49734.465576171875</v>
      </c>
      <c r="R24" s="56">
        <f t="shared" si="5"/>
        <v>31149.1328125</v>
      </c>
      <c r="S24" s="56">
        <f>SUM(S25:S53)</f>
        <v>239976.0068359375</v>
      </c>
      <c r="T24" s="56">
        <f t="shared" si="5"/>
        <v>486114.9445800781</v>
      </c>
      <c r="U24" s="56">
        <f t="shared" si="5"/>
        <v>364434.4630126953</v>
      </c>
      <c r="V24" s="56">
        <f t="shared" si="5"/>
        <v>368954.22509765625</v>
      </c>
      <c r="W24" s="56">
        <f t="shared" si="5"/>
        <v>251629.75256347656</v>
      </c>
      <c r="X24" s="271">
        <f t="shared" si="5"/>
        <v>36853.10284423828</v>
      </c>
    </row>
    <row r="25" spans="1:24" s="77" customFormat="1" ht="15">
      <c r="A25" s="251"/>
      <c r="B25" s="253"/>
      <c r="C25" s="253"/>
      <c r="D25" s="101" t="s">
        <v>189</v>
      </c>
      <c r="E25" s="254"/>
      <c r="F25" s="78"/>
      <c r="G25" s="78"/>
      <c r="H25" s="264"/>
      <c r="I25" s="272"/>
      <c r="J25" s="253"/>
      <c r="K25" s="253"/>
      <c r="L25" s="253"/>
      <c r="M25" s="253"/>
      <c r="N25" s="253"/>
      <c r="O25" s="253"/>
      <c r="P25" s="254"/>
      <c r="Q25" s="102"/>
      <c r="R25" s="103"/>
      <c r="S25" s="103"/>
      <c r="T25" s="103"/>
      <c r="U25" s="103"/>
      <c r="V25" s="103"/>
      <c r="W25" s="103"/>
      <c r="X25" s="274"/>
    </row>
    <row r="26" spans="1:24" s="11" customFormat="1" ht="15">
      <c r="A26" s="250" t="s">
        <v>95</v>
      </c>
      <c r="B26" s="14"/>
      <c r="C26" s="38" t="s">
        <v>21</v>
      </c>
      <c r="D26" s="38"/>
      <c r="E26" s="29" t="s">
        <v>190</v>
      </c>
      <c r="F26" s="17">
        <f>SUM(G26:H26)</f>
        <v>38200.870513916016</v>
      </c>
      <c r="G26" s="17">
        <f>SUM(I26:P26)</f>
        <v>30328.71792602539</v>
      </c>
      <c r="H26" s="263">
        <f t="shared" si="2"/>
        <v>7872.152587890625</v>
      </c>
      <c r="I26" s="32">
        <v>0</v>
      </c>
      <c r="J26" s="31">
        <v>0</v>
      </c>
      <c r="K26" s="31">
        <v>8680.98828125</v>
      </c>
      <c r="L26" s="31">
        <v>15623.705078125</v>
      </c>
      <c r="M26" s="31">
        <v>2828.545654296875</v>
      </c>
      <c r="N26" s="31">
        <v>2875.517822265625</v>
      </c>
      <c r="O26" s="31">
        <v>0</v>
      </c>
      <c r="P26" s="85">
        <v>319.9610900878906</v>
      </c>
      <c r="Q26" s="32">
        <v>0</v>
      </c>
      <c r="R26" s="31">
        <v>0</v>
      </c>
      <c r="S26" s="31">
        <v>0</v>
      </c>
      <c r="T26" s="31">
        <v>0</v>
      </c>
      <c r="U26" s="31">
        <v>6643.49658203125</v>
      </c>
      <c r="V26" s="31">
        <v>1228.656005859375</v>
      </c>
      <c r="W26" s="31">
        <v>0</v>
      </c>
      <c r="X26" s="85">
        <v>0</v>
      </c>
    </row>
    <row r="27" spans="1:24" s="11" customFormat="1" ht="15">
      <c r="A27" s="250" t="s">
        <v>96</v>
      </c>
      <c r="B27" s="14"/>
      <c r="C27" s="38" t="s">
        <v>22</v>
      </c>
      <c r="D27" s="38"/>
      <c r="E27" s="29" t="s">
        <v>192</v>
      </c>
      <c r="F27" s="17">
        <f t="shared" si="3"/>
        <v>2202.80859375</v>
      </c>
      <c r="G27" s="17">
        <f aca="true" t="shared" si="6" ref="G27:G43">SUM(I27:P27)</f>
        <v>2202.80859375</v>
      </c>
      <c r="H27" s="263">
        <f t="shared" si="2"/>
        <v>0</v>
      </c>
      <c r="I27" s="32">
        <v>0</v>
      </c>
      <c r="J27" s="31">
        <v>0</v>
      </c>
      <c r="K27" s="31">
        <v>2202.80859375</v>
      </c>
      <c r="L27" s="31">
        <v>0</v>
      </c>
      <c r="M27" s="31">
        <v>0</v>
      </c>
      <c r="N27" s="31">
        <v>0</v>
      </c>
      <c r="O27" s="31">
        <v>0</v>
      </c>
      <c r="P27" s="85">
        <v>0</v>
      </c>
      <c r="Q27" s="32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85">
        <v>0</v>
      </c>
    </row>
    <row r="28" spans="1:24" s="11" customFormat="1" ht="15">
      <c r="A28" s="250" t="s">
        <v>97</v>
      </c>
      <c r="B28" s="14"/>
      <c r="C28" s="37" t="s">
        <v>23</v>
      </c>
      <c r="D28" s="37"/>
      <c r="E28" s="29" t="s">
        <v>17</v>
      </c>
      <c r="F28" s="17">
        <f t="shared" si="3"/>
        <v>40735.18048095703</v>
      </c>
      <c r="G28" s="17">
        <f t="shared" si="6"/>
        <v>14659.769897460938</v>
      </c>
      <c r="H28" s="263">
        <f t="shared" si="2"/>
        <v>26075.410583496094</v>
      </c>
      <c r="I28" s="32">
        <v>0</v>
      </c>
      <c r="J28" s="31">
        <v>0</v>
      </c>
      <c r="K28" s="31">
        <v>3232.337646484375</v>
      </c>
      <c r="L28" s="31">
        <v>6463.7587890625</v>
      </c>
      <c r="M28" s="31">
        <v>3962.130859375</v>
      </c>
      <c r="N28" s="31">
        <v>1001.5426025390625</v>
      </c>
      <c r="O28" s="31">
        <v>0</v>
      </c>
      <c r="P28" s="85">
        <v>0</v>
      </c>
      <c r="Q28" s="32">
        <v>0</v>
      </c>
      <c r="R28" s="31">
        <v>0</v>
      </c>
      <c r="S28" s="31">
        <v>11772.474609375</v>
      </c>
      <c r="T28" s="31">
        <v>4228.40966796875</v>
      </c>
      <c r="U28" s="31">
        <v>4685.333984375</v>
      </c>
      <c r="V28" s="31">
        <v>4386.49267578125</v>
      </c>
      <c r="W28" s="31">
        <v>0</v>
      </c>
      <c r="X28" s="85">
        <v>1002.6996459960938</v>
      </c>
    </row>
    <row r="29" spans="1:24" s="11" customFormat="1" ht="15">
      <c r="A29" s="250" t="s">
        <v>98</v>
      </c>
      <c r="B29" s="14"/>
      <c r="C29" s="37" t="s">
        <v>45</v>
      </c>
      <c r="D29" s="37"/>
      <c r="E29" s="29" t="s">
        <v>18</v>
      </c>
      <c r="F29" s="17">
        <f t="shared" si="3"/>
        <v>31765.4287109375</v>
      </c>
      <c r="G29" s="17">
        <f t="shared" si="6"/>
        <v>30552.56640625</v>
      </c>
      <c r="H29" s="263">
        <f t="shared" si="2"/>
        <v>1212.8623046875</v>
      </c>
      <c r="I29" s="32">
        <v>0</v>
      </c>
      <c r="J29" s="31">
        <v>0</v>
      </c>
      <c r="K29" s="31">
        <v>3120.634033203125</v>
      </c>
      <c r="L29" s="31">
        <v>21369.904296875</v>
      </c>
      <c r="M29" s="31">
        <v>0</v>
      </c>
      <c r="N29" s="31">
        <v>3756.496826171875</v>
      </c>
      <c r="O29" s="31">
        <v>1460.08154296875</v>
      </c>
      <c r="P29" s="85">
        <v>845.44970703125</v>
      </c>
      <c r="Q29" s="32">
        <v>0</v>
      </c>
      <c r="R29" s="31">
        <v>0</v>
      </c>
      <c r="S29" s="31">
        <v>0</v>
      </c>
      <c r="T29" s="31">
        <v>0</v>
      </c>
      <c r="U29" s="31">
        <v>0</v>
      </c>
      <c r="V29" s="31">
        <v>1212.8623046875</v>
      </c>
      <c r="W29" s="31">
        <v>0</v>
      </c>
      <c r="X29" s="85">
        <v>0</v>
      </c>
    </row>
    <row r="30" spans="1:24" s="11" customFormat="1" ht="15">
      <c r="A30" s="250" t="s">
        <v>99</v>
      </c>
      <c r="B30" s="14"/>
      <c r="C30" s="37" t="s">
        <v>46</v>
      </c>
      <c r="D30" s="37"/>
      <c r="E30" s="29" t="s">
        <v>58</v>
      </c>
      <c r="F30" s="17">
        <f t="shared" si="3"/>
        <v>32933.2646484375</v>
      </c>
      <c r="G30" s="17">
        <f t="shared" si="6"/>
        <v>24904.10498046875</v>
      </c>
      <c r="H30" s="263">
        <f t="shared" si="2"/>
        <v>8029.15966796875</v>
      </c>
      <c r="I30" s="32">
        <v>0</v>
      </c>
      <c r="J30" s="31">
        <v>6068.16015625</v>
      </c>
      <c r="K30" s="31">
        <v>11697.16796875</v>
      </c>
      <c r="L30" s="31">
        <v>4558.11669921875</v>
      </c>
      <c r="M30" s="31">
        <v>0</v>
      </c>
      <c r="N30" s="31">
        <v>0</v>
      </c>
      <c r="O30" s="31">
        <v>2580.66015625</v>
      </c>
      <c r="P30" s="85">
        <v>0</v>
      </c>
      <c r="Q30" s="32">
        <v>0</v>
      </c>
      <c r="R30" s="31">
        <v>0</v>
      </c>
      <c r="S30" s="31">
        <v>0</v>
      </c>
      <c r="T30" s="31">
        <v>2152.396240234375</v>
      </c>
      <c r="U30" s="31">
        <v>0</v>
      </c>
      <c r="V30" s="31">
        <v>3252.425048828125</v>
      </c>
      <c r="W30" s="31">
        <v>2624.33837890625</v>
      </c>
      <c r="X30" s="85">
        <v>0</v>
      </c>
    </row>
    <row r="31" spans="1:24" s="11" customFormat="1" ht="15">
      <c r="A31" s="250" t="s">
        <v>100</v>
      </c>
      <c r="B31" s="14"/>
      <c r="C31" s="39" t="s">
        <v>47</v>
      </c>
      <c r="D31" s="39"/>
      <c r="E31" s="29" t="s">
        <v>19</v>
      </c>
      <c r="F31" s="17">
        <f t="shared" si="3"/>
        <v>27671.384521484375</v>
      </c>
      <c r="G31" s="17">
        <f t="shared" si="6"/>
        <v>4477.16748046875</v>
      </c>
      <c r="H31" s="263">
        <f t="shared" si="2"/>
        <v>23194.217041015625</v>
      </c>
      <c r="I31" s="32">
        <v>0</v>
      </c>
      <c r="J31" s="31">
        <v>0</v>
      </c>
      <c r="K31" s="31">
        <v>0</v>
      </c>
      <c r="L31" s="31">
        <v>4477.16748046875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0</v>
      </c>
      <c r="T31" s="31">
        <v>14694.02734375</v>
      </c>
      <c r="U31" s="31">
        <v>5955.9033203125</v>
      </c>
      <c r="V31" s="31">
        <v>2544.286376953125</v>
      </c>
      <c r="W31" s="31">
        <v>0</v>
      </c>
      <c r="X31" s="85">
        <v>0</v>
      </c>
    </row>
    <row r="32" spans="1:24" s="11" customFormat="1" ht="15">
      <c r="A32" s="250" t="s">
        <v>101</v>
      </c>
      <c r="B32" s="14"/>
      <c r="C32" s="39" t="s">
        <v>48</v>
      </c>
      <c r="D32" s="39"/>
      <c r="E32" s="29" t="s">
        <v>194</v>
      </c>
      <c r="F32" s="17">
        <f t="shared" si="3"/>
        <v>8808.775390625</v>
      </c>
      <c r="G32" s="17">
        <f t="shared" si="6"/>
        <v>0</v>
      </c>
      <c r="H32" s="263">
        <f t="shared" si="2"/>
        <v>8808.775390625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0</v>
      </c>
      <c r="T32" s="31">
        <v>4337.20263671875</v>
      </c>
      <c r="U32" s="31">
        <v>3117.906982421875</v>
      </c>
      <c r="V32" s="31">
        <v>0</v>
      </c>
      <c r="W32" s="31">
        <v>947.5555419921875</v>
      </c>
      <c r="X32" s="85">
        <v>406.1102294921875</v>
      </c>
    </row>
    <row r="33" spans="1:24" s="11" customFormat="1" ht="15">
      <c r="A33" s="250" t="s">
        <v>102</v>
      </c>
      <c r="B33" s="14"/>
      <c r="C33" s="37" t="s">
        <v>49</v>
      </c>
      <c r="D33" s="37"/>
      <c r="E33" s="29" t="s">
        <v>212</v>
      </c>
      <c r="F33" s="17">
        <f t="shared" si="3"/>
        <v>18113.929565429688</v>
      </c>
      <c r="G33" s="17">
        <f t="shared" si="6"/>
        <v>7961.4818115234375</v>
      </c>
      <c r="H33" s="263">
        <f>SUM(Q33:X33)</f>
        <v>10152.44775390625</v>
      </c>
      <c r="I33" s="32">
        <v>0</v>
      </c>
      <c r="J33" s="31">
        <v>0</v>
      </c>
      <c r="K33" s="31">
        <v>1558.3026123046875</v>
      </c>
      <c r="L33" s="31">
        <v>6403.17919921875</v>
      </c>
      <c r="M33" s="31">
        <v>0</v>
      </c>
      <c r="N33" s="31">
        <v>0</v>
      </c>
      <c r="O33" s="31">
        <v>0</v>
      </c>
      <c r="P33" s="85">
        <v>0</v>
      </c>
      <c r="Q33" s="32">
        <v>2734.335693359375</v>
      </c>
      <c r="R33" s="31">
        <v>0</v>
      </c>
      <c r="S33" s="31">
        <v>0</v>
      </c>
      <c r="T33" s="31">
        <v>5807.37060546875</v>
      </c>
      <c r="U33" s="31">
        <v>1610.741455078125</v>
      </c>
      <c r="V33" s="31">
        <v>0</v>
      </c>
      <c r="W33" s="31">
        <v>0</v>
      </c>
      <c r="X33" s="85">
        <v>0</v>
      </c>
    </row>
    <row r="34" spans="1:24" s="11" customFormat="1" ht="15">
      <c r="A34" s="250" t="s">
        <v>103</v>
      </c>
      <c r="B34" s="14"/>
      <c r="C34" s="38" t="s">
        <v>50</v>
      </c>
      <c r="D34" s="86" t="s">
        <v>59</v>
      </c>
      <c r="E34" s="255"/>
      <c r="F34" s="17">
        <f t="shared" si="3"/>
        <v>33150.745361328125</v>
      </c>
      <c r="G34" s="17">
        <f t="shared" si="6"/>
        <v>22316.159301757812</v>
      </c>
      <c r="H34" s="263">
        <f t="shared" si="2"/>
        <v>10834.586059570312</v>
      </c>
      <c r="I34" s="32">
        <v>0</v>
      </c>
      <c r="J34" s="31">
        <v>5611.3193359375</v>
      </c>
      <c r="K34" s="31">
        <v>1479.6715087890625</v>
      </c>
      <c r="L34" s="31">
        <v>0</v>
      </c>
      <c r="M34" s="31">
        <v>7701.9013671875</v>
      </c>
      <c r="N34" s="31">
        <v>3940.14501953125</v>
      </c>
      <c r="O34" s="31">
        <v>3583.1220703125</v>
      </c>
      <c r="P34" s="85">
        <v>0</v>
      </c>
      <c r="Q34" s="32">
        <v>0</v>
      </c>
      <c r="R34" s="31">
        <v>0</v>
      </c>
      <c r="S34" s="31">
        <v>0</v>
      </c>
      <c r="T34" s="31">
        <v>5843.80517578125</v>
      </c>
      <c r="U34" s="31">
        <v>1572.8746337890625</v>
      </c>
      <c r="V34" s="31">
        <v>3417.90625</v>
      </c>
      <c r="W34" s="31">
        <v>0</v>
      </c>
      <c r="X34" s="85">
        <v>0</v>
      </c>
    </row>
    <row r="35" spans="1:24" s="11" customFormat="1" ht="15">
      <c r="A35" s="250" t="s">
        <v>104</v>
      </c>
      <c r="B35" s="14"/>
      <c r="C35" s="38" t="s">
        <v>51</v>
      </c>
      <c r="D35" s="86" t="s">
        <v>213</v>
      </c>
      <c r="E35" s="255"/>
      <c r="F35" s="17">
        <f t="shared" si="3"/>
        <v>206307.6434326172</v>
      </c>
      <c r="G35" s="17">
        <f t="shared" si="6"/>
        <v>96006.98461914062</v>
      </c>
      <c r="H35" s="263">
        <f t="shared" si="2"/>
        <v>110300.65881347656</v>
      </c>
      <c r="I35" s="32">
        <v>0</v>
      </c>
      <c r="J35" s="31">
        <v>0</v>
      </c>
      <c r="K35" s="31">
        <v>0</v>
      </c>
      <c r="L35" s="31">
        <v>7318.19921875</v>
      </c>
      <c r="M35" s="31">
        <v>38606.453125</v>
      </c>
      <c r="N35" s="31">
        <v>36224.77734375</v>
      </c>
      <c r="O35" s="31">
        <v>10534.3447265625</v>
      </c>
      <c r="P35" s="85">
        <v>3323.210205078125</v>
      </c>
      <c r="Q35" s="32">
        <v>0</v>
      </c>
      <c r="R35" s="31">
        <v>0</v>
      </c>
      <c r="S35" s="31">
        <v>0</v>
      </c>
      <c r="T35" s="31">
        <v>41634.953125</v>
      </c>
      <c r="U35" s="31">
        <v>24969.80859375</v>
      </c>
      <c r="V35" s="31">
        <v>42172.4296875</v>
      </c>
      <c r="W35" s="31">
        <v>1523.4674072265625</v>
      </c>
      <c r="X35" s="85">
        <v>0</v>
      </c>
    </row>
    <row r="36" spans="1:24" s="77" customFormat="1" ht="15">
      <c r="A36" s="251"/>
      <c r="B36" s="253"/>
      <c r="C36" s="101"/>
      <c r="D36" s="101" t="s">
        <v>193</v>
      </c>
      <c r="E36" s="254"/>
      <c r="F36" s="78"/>
      <c r="G36" s="17"/>
      <c r="H36" s="264"/>
      <c r="I36" s="272"/>
      <c r="J36" s="253"/>
      <c r="K36" s="253"/>
      <c r="L36" s="253"/>
      <c r="M36" s="253"/>
      <c r="N36" s="253"/>
      <c r="O36" s="253"/>
      <c r="P36" s="254"/>
      <c r="Q36" s="102"/>
      <c r="R36" s="103"/>
      <c r="S36" s="103"/>
      <c r="T36" s="103"/>
      <c r="U36" s="103"/>
      <c r="V36" s="103"/>
      <c r="W36" s="103"/>
      <c r="X36" s="274"/>
    </row>
    <row r="37" spans="1:24" s="11" customFormat="1" ht="15">
      <c r="A37" s="250" t="s">
        <v>105</v>
      </c>
      <c r="B37" s="14"/>
      <c r="C37" s="38" t="s">
        <v>52</v>
      </c>
      <c r="D37" s="38"/>
      <c r="E37" s="29" t="s">
        <v>24</v>
      </c>
      <c r="F37" s="17">
        <f t="shared" si="3"/>
        <v>94218.3359375</v>
      </c>
      <c r="G37" s="17">
        <f t="shared" si="6"/>
        <v>59678.26171875</v>
      </c>
      <c r="H37" s="263">
        <f t="shared" si="2"/>
        <v>34540.07421875</v>
      </c>
      <c r="I37" s="32">
        <v>10650.8974609375</v>
      </c>
      <c r="J37" s="31">
        <v>19027.53515625</v>
      </c>
      <c r="K37" s="31">
        <v>2839.4345703125</v>
      </c>
      <c r="L37" s="31">
        <v>27160.39453125</v>
      </c>
      <c r="M37" s="31">
        <v>0</v>
      </c>
      <c r="N37" s="31">
        <v>0</v>
      </c>
      <c r="O37" s="31">
        <v>0</v>
      </c>
      <c r="P37" s="85">
        <v>0</v>
      </c>
      <c r="Q37" s="32">
        <v>9268.2890625</v>
      </c>
      <c r="R37" s="31">
        <v>0</v>
      </c>
      <c r="S37" s="31">
        <v>17009.466796875</v>
      </c>
      <c r="T37" s="31">
        <v>0</v>
      </c>
      <c r="U37" s="31">
        <v>8262.318359375</v>
      </c>
      <c r="V37" s="31">
        <v>0</v>
      </c>
      <c r="W37" s="31">
        <v>0</v>
      </c>
      <c r="X37" s="85">
        <v>0</v>
      </c>
    </row>
    <row r="38" spans="1:24" s="11" customFormat="1" ht="15">
      <c r="A38" s="250" t="s">
        <v>108</v>
      </c>
      <c r="B38" s="14"/>
      <c r="C38" s="37" t="s">
        <v>60</v>
      </c>
      <c r="D38" s="37"/>
      <c r="E38" s="29" t="s">
        <v>214</v>
      </c>
      <c r="F38" s="17">
        <f t="shared" si="3"/>
        <v>219521.75659179688</v>
      </c>
      <c r="G38" s="17">
        <f t="shared" si="6"/>
        <v>0</v>
      </c>
      <c r="H38" s="263">
        <f t="shared" si="2"/>
        <v>219521.75659179688</v>
      </c>
      <c r="I38" s="32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85">
        <v>0</v>
      </c>
      <c r="Q38" s="32">
        <v>0</v>
      </c>
      <c r="R38" s="31">
        <v>0</v>
      </c>
      <c r="S38" s="31">
        <v>0</v>
      </c>
      <c r="T38" s="31">
        <v>187192.5625</v>
      </c>
      <c r="U38" s="31">
        <v>29043.76171875</v>
      </c>
      <c r="V38" s="31">
        <v>0</v>
      </c>
      <c r="W38" s="31">
        <v>2034.4605712890625</v>
      </c>
      <c r="X38" s="85">
        <v>1250.9718017578125</v>
      </c>
    </row>
    <row r="39" spans="1:24" s="11" customFormat="1" ht="15">
      <c r="A39" s="250" t="s">
        <v>106</v>
      </c>
      <c r="B39" s="14"/>
      <c r="C39" s="37" t="s">
        <v>61</v>
      </c>
      <c r="D39" s="86" t="s">
        <v>191</v>
      </c>
      <c r="E39" s="256"/>
      <c r="F39" s="17">
        <f t="shared" si="3"/>
        <v>355175.359375</v>
      </c>
      <c r="G39" s="17">
        <f t="shared" si="6"/>
        <v>244363.046875</v>
      </c>
      <c r="H39" s="263">
        <f t="shared" si="2"/>
        <v>110812.3125</v>
      </c>
      <c r="I39" s="32">
        <v>0</v>
      </c>
      <c r="J39" s="31">
        <v>0</v>
      </c>
      <c r="K39" s="31">
        <v>0</v>
      </c>
      <c r="L39" s="31">
        <v>0</v>
      </c>
      <c r="M39" s="31">
        <v>0</v>
      </c>
      <c r="N39" s="31">
        <v>145516.3125</v>
      </c>
      <c r="O39" s="31">
        <v>0</v>
      </c>
      <c r="P39" s="85">
        <v>98846.734375</v>
      </c>
      <c r="Q39" s="32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110812.3125</v>
      </c>
      <c r="X39" s="85">
        <v>0</v>
      </c>
    </row>
    <row r="40" spans="1:24" s="11" customFormat="1" ht="15">
      <c r="A40" s="250" t="s">
        <v>109</v>
      </c>
      <c r="B40" s="14"/>
      <c r="C40" s="38" t="s">
        <v>62</v>
      </c>
      <c r="D40" s="86" t="s">
        <v>215</v>
      </c>
      <c r="E40" s="256"/>
      <c r="F40" s="17">
        <f t="shared" si="3"/>
        <v>130330.01586914062</v>
      </c>
      <c r="G40" s="17">
        <f t="shared" si="6"/>
        <v>47948.0390625</v>
      </c>
      <c r="H40" s="263">
        <f t="shared" si="2"/>
        <v>82381.97680664062</v>
      </c>
      <c r="I40" s="32">
        <v>0</v>
      </c>
      <c r="J40" s="31">
        <v>0</v>
      </c>
      <c r="K40" s="31">
        <v>0</v>
      </c>
      <c r="L40" s="31">
        <v>0</v>
      </c>
      <c r="M40" s="31">
        <v>0</v>
      </c>
      <c r="N40" s="31">
        <v>47948.0390625</v>
      </c>
      <c r="O40" s="31">
        <v>0</v>
      </c>
      <c r="P40" s="85">
        <v>0</v>
      </c>
      <c r="Q40" s="32">
        <v>0</v>
      </c>
      <c r="R40" s="31">
        <v>0</v>
      </c>
      <c r="S40" s="31">
        <v>0</v>
      </c>
      <c r="T40" s="31">
        <v>0</v>
      </c>
      <c r="U40" s="31">
        <v>51069.296875</v>
      </c>
      <c r="V40" s="31">
        <v>27365.552734375</v>
      </c>
      <c r="W40" s="31">
        <v>3947.127197265625</v>
      </c>
      <c r="X40" s="85">
        <v>0</v>
      </c>
    </row>
    <row r="41" spans="1:24" s="77" customFormat="1" ht="15">
      <c r="A41" s="251"/>
      <c r="B41" s="253"/>
      <c r="C41" s="253"/>
      <c r="D41" s="109" t="s">
        <v>25</v>
      </c>
      <c r="E41" s="254"/>
      <c r="F41" s="78"/>
      <c r="G41" s="17"/>
      <c r="H41" s="264"/>
      <c r="I41" s="272"/>
      <c r="J41" s="253"/>
      <c r="K41" s="253"/>
      <c r="L41" s="253"/>
      <c r="M41" s="253"/>
      <c r="N41" s="253"/>
      <c r="O41" s="253"/>
      <c r="P41" s="254"/>
      <c r="Q41" s="102"/>
      <c r="R41" s="103"/>
      <c r="S41" s="103"/>
      <c r="T41" s="103"/>
      <c r="U41" s="103"/>
      <c r="V41" s="103"/>
      <c r="W41" s="103"/>
      <c r="X41" s="274"/>
    </row>
    <row r="42" spans="1:24" s="11" customFormat="1" ht="15">
      <c r="A42" s="250" t="s">
        <v>107</v>
      </c>
      <c r="B42" s="14"/>
      <c r="C42" s="38" t="s">
        <v>63</v>
      </c>
      <c r="D42" s="14"/>
      <c r="E42" s="29" t="s">
        <v>216</v>
      </c>
      <c r="F42" s="17">
        <f t="shared" si="3"/>
        <v>7887.048828125</v>
      </c>
      <c r="G42" s="17">
        <f t="shared" si="6"/>
        <v>7887.048828125</v>
      </c>
      <c r="H42" s="263">
        <f t="shared" si="2"/>
        <v>0</v>
      </c>
      <c r="I42" s="32">
        <v>0</v>
      </c>
      <c r="J42" s="31">
        <v>7887.048828125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85">
        <v>0</v>
      </c>
      <c r="Q42" s="32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85">
        <v>0</v>
      </c>
    </row>
    <row r="43" spans="1:24" s="11" customFormat="1" ht="15">
      <c r="A43" s="250" t="s">
        <v>110</v>
      </c>
      <c r="B43" s="14"/>
      <c r="C43" s="38" t="s">
        <v>64</v>
      </c>
      <c r="D43" s="14"/>
      <c r="E43" s="29" t="s">
        <v>217</v>
      </c>
      <c r="F43" s="17">
        <f t="shared" si="3"/>
        <v>261607.64880371094</v>
      </c>
      <c r="G43" s="17">
        <f t="shared" si="6"/>
        <v>118924.54528808594</v>
      </c>
      <c r="H43" s="263">
        <f t="shared" si="2"/>
        <v>142683.103515625</v>
      </c>
      <c r="I43" s="32">
        <v>0</v>
      </c>
      <c r="J43" s="31">
        <v>2271.509521484375</v>
      </c>
      <c r="K43" s="31">
        <v>0</v>
      </c>
      <c r="L43" s="31">
        <v>21542.189453125</v>
      </c>
      <c r="M43" s="31">
        <v>36620.50390625</v>
      </c>
      <c r="N43" s="31">
        <v>36601.63671875</v>
      </c>
      <c r="O43" s="31">
        <v>20011.91015625</v>
      </c>
      <c r="P43" s="85">
        <v>1876.7955322265625</v>
      </c>
      <c r="Q43" s="32">
        <v>0</v>
      </c>
      <c r="R43" s="31">
        <v>0</v>
      </c>
      <c r="S43" s="31">
        <v>0</v>
      </c>
      <c r="T43" s="31">
        <v>11805.3193359375</v>
      </c>
      <c r="U43" s="31">
        <v>44714.88671875</v>
      </c>
      <c r="V43" s="31">
        <v>57173.60546875</v>
      </c>
      <c r="W43" s="31">
        <v>24364.8828125</v>
      </c>
      <c r="X43" s="85">
        <v>4624.4091796875</v>
      </c>
    </row>
    <row r="44" spans="1:24" s="11" customFormat="1" ht="15">
      <c r="A44" s="250" t="s">
        <v>111</v>
      </c>
      <c r="B44" s="14"/>
      <c r="C44" s="38" t="s">
        <v>65</v>
      </c>
      <c r="D44" s="14"/>
      <c r="E44" s="29" t="s">
        <v>218</v>
      </c>
      <c r="F44" s="17">
        <f t="shared" si="3"/>
        <v>745334.802734375</v>
      </c>
      <c r="G44" s="17">
        <f t="shared" si="4"/>
        <v>454937.283203125</v>
      </c>
      <c r="H44" s="263">
        <f t="shared" si="2"/>
        <v>290397.51953125</v>
      </c>
      <c r="I44" s="32">
        <v>0</v>
      </c>
      <c r="J44" s="31">
        <v>0</v>
      </c>
      <c r="K44" s="31">
        <v>15131.0166015625</v>
      </c>
      <c r="L44" s="31">
        <v>109559.421875</v>
      </c>
      <c r="M44" s="31">
        <v>166673.96875</v>
      </c>
      <c r="N44" s="31">
        <v>117628.5859375</v>
      </c>
      <c r="O44" s="31">
        <v>40972.4453125</v>
      </c>
      <c r="P44" s="85">
        <v>4971.8447265625</v>
      </c>
      <c r="Q44" s="32">
        <v>0</v>
      </c>
      <c r="R44" s="31">
        <v>0</v>
      </c>
      <c r="S44" s="31">
        <v>4977.82421875</v>
      </c>
      <c r="T44" s="31">
        <v>84049.546875</v>
      </c>
      <c r="U44" s="31">
        <v>70675.671875</v>
      </c>
      <c r="V44" s="31">
        <v>78710.8125</v>
      </c>
      <c r="W44" s="31">
        <v>36663.109375</v>
      </c>
      <c r="X44" s="85">
        <v>15320.5546875</v>
      </c>
    </row>
    <row r="45" spans="1:24" s="11" customFormat="1" ht="15">
      <c r="A45" s="250" t="s">
        <v>112</v>
      </c>
      <c r="B45" s="14"/>
      <c r="C45" s="38" t="s">
        <v>66</v>
      </c>
      <c r="D45" s="86" t="s">
        <v>219</v>
      </c>
      <c r="E45" s="255"/>
      <c r="F45" s="17">
        <f t="shared" si="3"/>
        <v>401054.169921875</v>
      </c>
      <c r="G45" s="17">
        <f t="shared" si="4"/>
        <v>197328.0029296875</v>
      </c>
      <c r="H45" s="263">
        <f t="shared" si="2"/>
        <v>203726.1669921875</v>
      </c>
      <c r="I45" s="32">
        <v>25954.171875</v>
      </c>
      <c r="J45" s="31">
        <v>0</v>
      </c>
      <c r="K45" s="31">
        <v>27242.892578125</v>
      </c>
      <c r="L45" s="31">
        <v>17990.599609375</v>
      </c>
      <c r="M45" s="31">
        <v>16083.767578125</v>
      </c>
      <c r="N45" s="31">
        <v>70354.1640625</v>
      </c>
      <c r="O45" s="31">
        <v>34303.43359375</v>
      </c>
      <c r="P45" s="85">
        <v>5398.9736328125</v>
      </c>
      <c r="Q45" s="32">
        <v>0</v>
      </c>
      <c r="R45" s="31">
        <v>0</v>
      </c>
      <c r="S45" s="31">
        <v>26854.541015625</v>
      </c>
      <c r="T45" s="31">
        <v>15649.966796875</v>
      </c>
      <c r="U45" s="31">
        <v>42614.1328125</v>
      </c>
      <c r="V45" s="31">
        <v>70528.5546875</v>
      </c>
      <c r="W45" s="31">
        <v>41532.875</v>
      </c>
      <c r="X45" s="85">
        <v>6546.0966796875</v>
      </c>
    </row>
    <row r="46" spans="1:24" s="77" customFormat="1" ht="15">
      <c r="A46" s="251"/>
      <c r="B46" s="253"/>
      <c r="C46" s="109"/>
      <c r="D46" s="109" t="s">
        <v>26</v>
      </c>
      <c r="E46" s="254"/>
      <c r="F46" s="78"/>
      <c r="G46" s="78"/>
      <c r="H46" s="264"/>
      <c r="I46" s="272">
        <v>0</v>
      </c>
      <c r="J46" s="253">
        <v>0</v>
      </c>
      <c r="K46" s="253">
        <v>0</v>
      </c>
      <c r="L46" s="253">
        <v>0</v>
      </c>
      <c r="M46" s="253">
        <v>0</v>
      </c>
      <c r="N46" s="253">
        <v>0</v>
      </c>
      <c r="O46" s="253">
        <v>0</v>
      </c>
      <c r="P46" s="254">
        <v>0</v>
      </c>
      <c r="Q46" s="102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v>0</v>
      </c>
      <c r="W46" s="103">
        <v>0</v>
      </c>
      <c r="X46" s="274">
        <v>0</v>
      </c>
    </row>
    <row r="47" spans="1:24" s="11" customFormat="1" ht="15">
      <c r="A47" s="250" t="s">
        <v>113</v>
      </c>
      <c r="B47" s="14"/>
      <c r="C47" s="38" t="s">
        <v>67</v>
      </c>
      <c r="D47" s="46"/>
      <c r="E47" s="29" t="s">
        <v>220</v>
      </c>
      <c r="F47" s="17">
        <f t="shared" si="3"/>
        <v>66139.95251464844</v>
      </c>
      <c r="G47" s="17">
        <f t="shared" si="4"/>
        <v>34109.75134277344</v>
      </c>
      <c r="H47" s="263">
        <f t="shared" si="2"/>
        <v>32030.201171875</v>
      </c>
      <c r="I47" s="32">
        <v>0</v>
      </c>
      <c r="J47" s="31">
        <v>0</v>
      </c>
      <c r="K47" s="31">
        <v>6146.63916015625</v>
      </c>
      <c r="L47" s="31">
        <v>13302.31640625</v>
      </c>
      <c r="M47" s="31">
        <v>0</v>
      </c>
      <c r="N47" s="31">
        <v>8816.890625</v>
      </c>
      <c r="O47" s="31">
        <v>4380.1484375</v>
      </c>
      <c r="P47" s="85">
        <v>1463.7567138671875</v>
      </c>
      <c r="Q47" s="32">
        <v>0</v>
      </c>
      <c r="R47" s="31">
        <v>0</v>
      </c>
      <c r="S47" s="31">
        <v>14490.6162109375</v>
      </c>
      <c r="T47" s="31">
        <v>6097.65185546875</v>
      </c>
      <c r="U47" s="31">
        <v>5378.029296875</v>
      </c>
      <c r="V47" s="31">
        <v>2530.926025390625</v>
      </c>
      <c r="W47" s="31">
        <v>3532.977783203125</v>
      </c>
      <c r="X47" s="85">
        <v>0</v>
      </c>
    </row>
    <row r="48" spans="1:24" s="11" customFormat="1" ht="15">
      <c r="A48" s="250" t="s">
        <v>114</v>
      </c>
      <c r="B48" s="14"/>
      <c r="C48" s="38" t="s">
        <v>68</v>
      </c>
      <c r="D48" s="46"/>
      <c r="E48" s="29" t="s">
        <v>221</v>
      </c>
      <c r="F48" s="17">
        <f t="shared" si="3"/>
        <v>440055.9764404297</v>
      </c>
      <c r="G48" s="17">
        <f t="shared" si="4"/>
        <v>281710.5576171875</v>
      </c>
      <c r="H48" s="263">
        <f t="shared" si="2"/>
        <v>158345.4188232422</v>
      </c>
      <c r="I48" s="32">
        <v>13214.7626953125</v>
      </c>
      <c r="J48" s="31">
        <v>20301.212890625</v>
      </c>
      <c r="K48" s="31">
        <v>63300.95703125</v>
      </c>
      <c r="L48" s="31">
        <v>107901.484375</v>
      </c>
      <c r="M48" s="31">
        <v>24189.767578125</v>
      </c>
      <c r="N48" s="31">
        <v>39054.80859375</v>
      </c>
      <c r="O48" s="31">
        <v>13747.564453125</v>
      </c>
      <c r="P48" s="85">
        <v>0</v>
      </c>
      <c r="Q48" s="32">
        <v>24213.447265625</v>
      </c>
      <c r="R48" s="31">
        <v>31149.1328125</v>
      </c>
      <c r="S48" s="31">
        <v>24126.869140625</v>
      </c>
      <c r="T48" s="31">
        <v>44530.5859375</v>
      </c>
      <c r="U48" s="31">
        <v>15747.7138671875</v>
      </c>
      <c r="V48" s="31">
        <v>13154.486328125</v>
      </c>
      <c r="W48" s="31">
        <v>4119.93212890625</v>
      </c>
      <c r="X48" s="85">
        <v>1303.2513427734375</v>
      </c>
    </row>
    <row r="49" spans="1:24" s="11" customFormat="1" ht="15">
      <c r="A49" s="250" t="s">
        <v>115</v>
      </c>
      <c r="B49" s="14"/>
      <c r="C49" s="38" t="s">
        <v>69</v>
      </c>
      <c r="D49" s="46"/>
      <c r="E49" s="29" t="s">
        <v>222</v>
      </c>
      <c r="F49" s="17">
        <f t="shared" si="3"/>
        <v>235939.40014648438</v>
      </c>
      <c r="G49" s="17">
        <f t="shared" si="4"/>
        <v>121794.88647460938</v>
      </c>
      <c r="H49" s="263">
        <f t="shared" si="2"/>
        <v>114144.513671875</v>
      </c>
      <c r="I49" s="32">
        <v>15064.3935546875</v>
      </c>
      <c r="J49" s="31">
        <v>0</v>
      </c>
      <c r="K49" s="31">
        <v>21425.505859375</v>
      </c>
      <c r="L49" s="31">
        <v>30822.69140625</v>
      </c>
      <c r="M49" s="31">
        <v>6918.14599609375</v>
      </c>
      <c r="N49" s="31">
        <v>37331.15234375</v>
      </c>
      <c r="O49" s="31">
        <v>7771.4140625</v>
      </c>
      <c r="P49" s="85">
        <v>2461.583251953125</v>
      </c>
      <c r="Q49" s="32">
        <v>0</v>
      </c>
      <c r="R49" s="31">
        <v>0</v>
      </c>
      <c r="S49" s="31">
        <v>38486.31640625</v>
      </c>
      <c r="T49" s="31">
        <v>0</v>
      </c>
      <c r="U49" s="31">
        <v>26753.0234375</v>
      </c>
      <c r="V49" s="31">
        <v>35060.38671875</v>
      </c>
      <c r="W49" s="31">
        <v>9427.6337890625</v>
      </c>
      <c r="X49" s="85">
        <v>4417.1533203125</v>
      </c>
    </row>
    <row r="50" spans="1:24" s="77" customFormat="1" ht="15">
      <c r="A50" s="251"/>
      <c r="B50" s="253"/>
      <c r="C50" s="109"/>
      <c r="D50" s="109" t="s">
        <v>27</v>
      </c>
      <c r="E50" s="254"/>
      <c r="F50" s="78"/>
      <c r="G50" s="78"/>
      <c r="H50" s="264"/>
      <c r="I50" s="272"/>
      <c r="J50" s="253"/>
      <c r="K50" s="253"/>
      <c r="L50" s="253"/>
      <c r="M50" s="253"/>
      <c r="N50" s="253"/>
      <c r="O50" s="253"/>
      <c r="P50" s="254"/>
      <c r="Q50" s="102"/>
      <c r="R50" s="103"/>
      <c r="S50" s="103"/>
      <c r="T50" s="103"/>
      <c r="U50" s="103"/>
      <c r="V50" s="103"/>
      <c r="W50" s="103"/>
      <c r="X50" s="274"/>
    </row>
    <row r="51" spans="1:24" s="11" customFormat="1" ht="15">
      <c r="A51" s="250" t="s">
        <v>116</v>
      </c>
      <c r="B51" s="14"/>
      <c r="C51" s="38" t="s">
        <v>70</v>
      </c>
      <c r="D51" s="46"/>
      <c r="E51" s="29" t="s">
        <v>223</v>
      </c>
      <c r="F51" s="17">
        <f t="shared" si="3"/>
        <v>162040.4569091797</v>
      </c>
      <c r="G51" s="17">
        <f t="shared" si="4"/>
        <v>112749.06677246094</v>
      </c>
      <c r="H51" s="263">
        <f t="shared" si="2"/>
        <v>49291.39013671875</v>
      </c>
      <c r="I51" s="32">
        <v>6005.91845703125</v>
      </c>
      <c r="J51" s="31">
        <v>2504.287109375</v>
      </c>
      <c r="K51" s="31">
        <v>14959.25390625</v>
      </c>
      <c r="L51" s="31">
        <v>24091.0625</v>
      </c>
      <c r="M51" s="31">
        <v>24604.29296875</v>
      </c>
      <c r="N51" s="31">
        <v>31048.03125</v>
      </c>
      <c r="O51" s="31">
        <v>8917.298828125</v>
      </c>
      <c r="P51" s="85">
        <v>618.9217529296875</v>
      </c>
      <c r="Q51" s="32">
        <v>0</v>
      </c>
      <c r="R51" s="31">
        <v>0</v>
      </c>
      <c r="S51" s="31">
        <v>0</v>
      </c>
      <c r="T51" s="31">
        <v>10846.544921875</v>
      </c>
      <c r="U51" s="31">
        <v>12049.498046875</v>
      </c>
      <c r="V51" s="31">
        <v>20688.916015625</v>
      </c>
      <c r="W51" s="31">
        <v>3724.5751953125</v>
      </c>
      <c r="X51" s="85">
        <v>1981.85595703125</v>
      </c>
    </row>
    <row r="52" spans="1:24" s="11" customFormat="1" ht="15">
      <c r="A52" s="250" t="s">
        <v>117</v>
      </c>
      <c r="B52" s="14"/>
      <c r="C52" s="37" t="s">
        <v>71</v>
      </c>
      <c r="D52" s="46"/>
      <c r="E52" s="28" t="s">
        <v>224</v>
      </c>
      <c r="F52" s="17">
        <f t="shared" si="3"/>
        <v>189273.0655517578</v>
      </c>
      <c r="G52" s="17">
        <f t="shared" si="4"/>
        <v>18300.069946289062</v>
      </c>
      <c r="H52" s="263">
        <f>SUM(Q52:X52)</f>
        <v>170972.99560546875</v>
      </c>
      <c r="I52" s="32">
        <v>0</v>
      </c>
      <c r="J52" s="31">
        <v>0</v>
      </c>
      <c r="K52" s="31">
        <v>0</v>
      </c>
      <c r="L52" s="31">
        <v>0</v>
      </c>
      <c r="M52" s="31">
        <v>11981.998046875</v>
      </c>
      <c r="N52" s="31">
        <v>0</v>
      </c>
      <c r="O52" s="31">
        <v>5949.66455078125</v>
      </c>
      <c r="P52" s="85">
        <v>368.4073486328125</v>
      </c>
      <c r="Q52" s="32">
        <v>0</v>
      </c>
      <c r="R52" s="31">
        <v>0</v>
      </c>
      <c r="S52" s="31">
        <v>102257.8984375</v>
      </c>
      <c r="T52" s="31">
        <v>47244.6015625</v>
      </c>
      <c r="U52" s="31">
        <v>9570.064453125</v>
      </c>
      <c r="V52" s="31">
        <v>5525.92626953125</v>
      </c>
      <c r="W52" s="31">
        <v>6374.5048828125</v>
      </c>
      <c r="X52" s="85">
        <v>0</v>
      </c>
    </row>
    <row r="53" spans="1:24" s="11" customFormat="1" ht="15">
      <c r="A53" s="250" t="s">
        <v>185</v>
      </c>
      <c r="B53" s="14"/>
      <c r="C53" s="37" t="s">
        <v>72</v>
      </c>
      <c r="D53" s="86" t="s">
        <v>183</v>
      </c>
      <c r="E53" s="256"/>
      <c r="F53" s="17">
        <f>SUM(G53:H53)</f>
        <v>13518.3935546875</v>
      </c>
      <c r="G53" s="17">
        <f>SUM(I53:P53)</f>
        <v>0</v>
      </c>
      <c r="H53" s="263">
        <f>SUM(Q53:X53)</f>
        <v>13518.3935546875</v>
      </c>
      <c r="I53" s="32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85">
        <v>0</v>
      </c>
      <c r="Q53" s="32">
        <v>13518.3935546875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49"/>
      <c r="B54" s="63" t="s">
        <v>57</v>
      </c>
      <c r="C54" s="63"/>
      <c r="D54" s="63"/>
      <c r="E54" s="64"/>
      <c r="F54" s="53">
        <f t="shared" si="3"/>
        <v>1746254.8513793945</v>
      </c>
      <c r="G54" s="54">
        <f>SUM(G55:G61)</f>
        <v>948311.1358032227</v>
      </c>
      <c r="H54" s="261">
        <f>SUM(H55:H61)</f>
        <v>797943.7155761719</v>
      </c>
      <c r="I54" s="55">
        <f>SUM(I55:I61)</f>
        <v>80043.24487304688</v>
      </c>
      <c r="J54" s="56">
        <f aca="true" t="shared" si="7" ref="J54:X54">SUM(J55:J61)</f>
        <v>121296.81762695312</v>
      </c>
      <c r="K54" s="56">
        <f t="shared" si="7"/>
        <v>301760.2819824219</v>
      </c>
      <c r="L54" s="56">
        <f t="shared" si="7"/>
        <v>264271.9130859375</v>
      </c>
      <c r="M54" s="56">
        <f>SUM(M55:M61)</f>
        <v>69421.15734863281</v>
      </c>
      <c r="N54" s="56">
        <f t="shared" si="7"/>
        <v>66470.4501953125</v>
      </c>
      <c r="O54" s="56">
        <f t="shared" si="7"/>
        <v>35993.265075683594</v>
      </c>
      <c r="P54" s="271">
        <f>SUM(P55:P61)</f>
        <v>9054.005615234375</v>
      </c>
      <c r="Q54" s="55">
        <f t="shared" si="7"/>
        <v>100020.283203125</v>
      </c>
      <c r="R54" s="56">
        <f t="shared" si="7"/>
        <v>77631.0888671875</v>
      </c>
      <c r="S54" s="56">
        <f t="shared" si="7"/>
        <v>200295.82080078125</v>
      </c>
      <c r="T54" s="56">
        <f t="shared" si="7"/>
        <v>222708.4169921875</v>
      </c>
      <c r="U54" s="56">
        <f t="shared" si="7"/>
        <v>87310.76538085938</v>
      </c>
      <c r="V54" s="56">
        <f t="shared" si="7"/>
        <v>73336.7265625</v>
      </c>
      <c r="W54" s="56">
        <f t="shared" si="7"/>
        <v>32072.7412109375</v>
      </c>
      <c r="X54" s="271">
        <f t="shared" si="7"/>
        <v>4567.87255859375</v>
      </c>
    </row>
    <row r="55" spans="1:24" ht="15">
      <c r="A55" s="250" t="s">
        <v>120</v>
      </c>
      <c r="B55" s="79"/>
      <c r="C55" s="38" t="s">
        <v>73</v>
      </c>
      <c r="D55" s="86" t="s">
        <v>227</v>
      </c>
      <c r="E55" s="257"/>
      <c r="F55" s="17">
        <f>SUM(G55:H55)</f>
        <v>440415.3151855469</v>
      </c>
      <c r="G55" s="17">
        <f t="shared" si="4"/>
        <v>327734.6472167969</v>
      </c>
      <c r="H55" s="263">
        <f t="shared" si="2"/>
        <v>112680.66796875</v>
      </c>
      <c r="I55" s="273">
        <v>0</v>
      </c>
      <c r="J55" s="33">
        <v>11000.158203125</v>
      </c>
      <c r="K55" s="33">
        <v>154370.09375</v>
      </c>
      <c r="L55" s="33">
        <v>123993.4765625</v>
      </c>
      <c r="M55" s="33">
        <v>19760.619140625</v>
      </c>
      <c r="N55" s="33">
        <v>16149.06640625</v>
      </c>
      <c r="O55" s="33">
        <v>2461.233154296875</v>
      </c>
      <c r="P55" s="85">
        <v>0</v>
      </c>
      <c r="Q55" s="273">
        <v>2760.4873046875</v>
      </c>
      <c r="R55" s="33">
        <v>23973.802734375</v>
      </c>
      <c r="S55" s="33">
        <v>32840.04296875</v>
      </c>
      <c r="T55" s="33">
        <v>25686.66796875</v>
      </c>
      <c r="U55" s="33">
        <v>9199.1669921875</v>
      </c>
      <c r="V55" s="33">
        <v>18220.5</v>
      </c>
      <c r="W55" s="33">
        <v>0</v>
      </c>
      <c r="X55" s="275">
        <v>0</v>
      </c>
    </row>
    <row r="56" spans="1:24" ht="15">
      <c r="A56" s="250" t="s">
        <v>121</v>
      </c>
      <c r="B56" s="79"/>
      <c r="C56" s="38" t="s">
        <v>74</v>
      </c>
      <c r="D56" s="86" t="s">
        <v>28</v>
      </c>
      <c r="E56" s="257"/>
      <c r="F56" s="17">
        <f t="shared" si="3"/>
        <v>535629.5283203125</v>
      </c>
      <c r="G56" s="17">
        <f t="shared" si="4"/>
        <v>239661.5498046875</v>
      </c>
      <c r="H56" s="263">
        <f t="shared" si="2"/>
        <v>295967.978515625</v>
      </c>
      <c r="I56" s="273">
        <v>31952.865234375</v>
      </c>
      <c r="J56" s="33">
        <v>33449.6875</v>
      </c>
      <c r="K56" s="33">
        <v>33827.859375</v>
      </c>
      <c r="L56" s="33">
        <v>53885.375</v>
      </c>
      <c r="M56" s="33">
        <v>22583.912109375</v>
      </c>
      <c r="N56" s="33">
        <v>32335.6875</v>
      </c>
      <c r="O56" s="33">
        <v>24852.75</v>
      </c>
      <c r="P56" s="85">
        <v>6773.4130859375</v>
      </c>
      <c r="Q56" s="273">
        <v>30795.19140625</v>
      </c>
      <c r="R56" s="33">
        <v>4213.873046875</v>
      </c>
      <c r="S56" s="33">
        <v>4543.66455078125</v>
      </c>
      <c r="T56" s="33">
        <v>103564.609375</v>
      </c>
      <c r="U56" s="33">
        <v>65450.609375</v>
      </c>
      <c r="V56" s="33">
        <v>55116.2265625</v>
      </c>
      <c r="W56" s="33">
        <v>27715.931640625</v>
      </c>
      <c r="X56" s="275">
        <v>4567.87255859375</v>
      </c>
    </row>
    <row r="57" spans="1:24" ht="15">
      <c r="A57" s="250" t="s">
        <v>122</v>
      </c>
      <c r="B57" s="79"/>
      <c r="C57" s="38" t="s">
        <v>75</v>
      </c>
      <c r="D57" s="86" t="s">
        <v>29</v>
      </c>
      <c r="E57" s="257"/>
      <c r="F57" s="17">
        <f t="shared" si="3"/>
        <v>128056.4116821289</v>
      </c>
      <c r="G57" s="17">
        <f t="shared" si="4"/>
        <v>47988.97540283203</v>
      </c>
      <c r="H57" s="263">
        <f t="shared" si="2"/>
        <v>80067.43627929688</v>
      </c>
      <c r="I57" s="273">
        <v>5862.9287109375</v>
      </c>
      <c r="J57" s="33">
        <v>26592.39453125</v>
      </c>
      <c r="K57" s="33">
        <v>1558.501708984375</v>
      </c>
      <c r="L57" s="33">
        <v>6581.7001953125</v>
      </c>
      <c r="M57" s="33">
        <v>1132.7423095703125</v>
      </c>
      <c r="N57" s="33">
        <v>5535.900390625</v>
      </c>
      <c r="O57" s="33">
        <v>724.8075561523438</v>
      </c>
      <c r="P57" s="85">
        <v>0</v>
      </c>
      <c r="Q57" s="273">
        <v>14755.2529296875</v>
      </c>
      <c r="R57" s="33">
        <v>22442.123046875</v>
      </c>
      <c r="S57" s="33">
        <v>27919.94921875</v>
      </c>
      <c r="T57" s="33">
        <v>11561.3955078125</v>
      </c>
      <c r="U57" s="33">
        <v>3388.715576171875</v>
      </c>
      <c r="V57" s="33">
        <v>0</v>
      </c>
      <c r="W57" s="33">
        <v>0</v>
      </c>
      <c r="X57" s="275">
        <v>0</v>
      </c>
    </row>
    <row r="58" spans="1:24" ht="15">
      <c r="A58" s="250" t="s">
        <v>123</v>
      </c>
      <c r="B58" s="79"/>
      <c r="C58" s="38" t="s">
        <v>76</v>
      </c>
      <c r="D58" s="86" t="s">
        <v>118</v>
      </c>
      <c r="E58" s="257"/>
      <c r="F58" s="17">
        <f t="shared" si="3"/>
        <v>163065.30786132812</v>
      </c>
      <c r="G58" s="17">
        <f t="shared" si="4"/>
        <v>65839.15795898438</v>
      </c>
      <c r="H58" s="263">
        <f t="shared" si="2"/>
        <v>97226.14990234375</v>
      </c>
      <c r="I58" s="273">
        <v>2545.352783203125</v>
      </c>
      <c r="J58" s="33">
        <v>32005.53125</v>
      </c>
      <c r="K58" s="33">
        <v>16062.263671875</v>
      </c>
      <c r="L58" s="33">
        <v>0</v>
      </c>
      <c r="M58" s="33">
        <v>11552.041015625</v>
      </c>
      <c r="N58" s="33">
        <v>0</v>
      </c>
      <c r="O58" s="33">
        <v>3673.96923828125</v>
      </c>
      <c r="P58" s="85">
        <v>0</v>
      </c>
      <c r="Q58" s="273">
        <v>30702.845703125</v>
      </c>
      <c r="R58" s="33">
        <v>12943.2109375</v>
      </c>
      <c r="S58" s="33">
        <v>18641.42578125</v>
      </c>
      <c r="T58" s="33">
        <v>31787.765625</v>
      </c>
      <c r="U58" s="33">
        <v>0</v>
      </c>
      <c r="V58" s="33">
        <v>0</v>
      </c>
      <c r="W58" s="33">
        <v>3150.90185546875</v>
      </c>
      <c r="X58" s="275">
        <v>0</v>
      </c>
    </row>
    <row r="59" spans="1:24" ht="15">
      <c r="A59" s="250" t="s">
        <v>124</v>
      </c>
      <c r="B59" s="79"/>
      <c r="C59" s="38" t="s">
        <v>77</v>
      </c>
      <c r="D59" s="86" t="s">
        <v>225</v>
      </c>
      <c r="E59" s="257"/>
      <c r="F59" s="17">
        <f t="shared" si="3"/>
        <v>166137.17602539062</v>
      </c>
      <c r="G59" s="17">
        <f t="shared" si="4"/>
        <v>75801.67797851562</v>
      </c>
      <c r="H59" s="263">
        <f t="shared" si="2"/>
        <v>90335.498046875</v>
      </c>
      <c r="I59" s="273">
        <v>0</v>
      </c>
      <c r="J59" s="33">
        <v>1958.784423828125</v>
      </c>
      <c r="K59" s="33">
        <v>42936.16015625</v>
      </c>
      <c r="L59" s="33">
        <v>25765.23828125</v>
      </c>
      <c r="M59" s="33">
        <v>5141.4951171875</v>
      </c>
      <c r="N59" s="33">
        <v>0</v>
      </c>
      <c r="O59" s="33">
        <v>0</v>
      </c>
      <c r="P59" s="85">
        <v>0</v>
      </c>
      <c r="Q59" s="273">
        <v>0</v>
      </c>
      <c r="R59" s="33">
        <v>0</v>
      </c>
      <c r="S59" s="33">
        <v>62083.265625</v>
      </c>
      <c r="T59" s="33">
        <v>28252.232421875</v>
      </c>
      <c r="U59" s="33">
        <v>0</v>
      </c>
      <c r="V59" s="33">
        <v>0</v>
      </c>
      <c r="W59" s="33">
        <v>0</v>
      </c>
      <c r="X59" s="275">
        <v>0</v>
      </c>
    </row>
    <row r="60" spans="1:24" ht="15">
      <c r="A60" s="250" t="s">
        <v>125</v>
      </c>
      <c r="B60" s="79"/>
      <c r="C60" s="38" t="s">
        <v>78</v>
      </c>
      <c r="D60" s="86" t="s">
        <v>30</v>
      </c>
      <c r="E60" s="257"/>
      <c r="F60" s="17">
        <f t="shared" si="3"/>
        <v>51243.63916015625</v>
      </c>
      <c r="G60" s="17">
        <f t="shared" si="4"/>
        <v>51243.63916015625</v>
      </c>
      <c r="H60" s="263">
        <f t="shared" si="2"/>
        <v>0</v>
      </c>
      <c r="I60" s="273">
        <v>6318.31298828125</v>
      </c>
      <c r="J60" s="33">
        <v>7398.41015625</v>
      </c>
      <c r="K60" s="33">
        <v>12978.7001953125</v>
      </c>
      <c r="L60" s="33">
        <v>16744.388671875</v>
      </c>
      <c r="M60" s="33">
        <v>0</v>
      </c>
      <c r="N60" s="33">
        <v>6866.73388671875</v>
      </c>
      <c r="O60" s="33">
        <v>937.09326171875</v>
      </c>
      <c r="P60" s="85">
        <v>0</v>
      </c>
      <c r="Q60" s="27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275">
        <v>0</v>
      </c>
    </row>
    <row r="61" spans="1:24" ht="15">
      <c r="A61" s="250" t="s">
        <v>126</v>
      </c>
      <c r="B61" s="79"/>
      <c r="C61" s="38" t="s">
        <v>79</v>
      </c>
      <c r="D61" s="86" t="s">
        <v>119</v>
      </c>
      <c r="E61" s="257"/>
      <c r="F61" s="17">
        <f t="shared" si="3"/>
        <v>261707.47314453125</v>
      </c>
      <c r="G61" s="17">
        <f t="shared" si="4"/>
        <v>140041.48828125</v>
      </c>
      <c r="H61" s="263">
        <f t="shared" si="2"/>
        <v>121665.98486328125</v>
      </c>
      <c r="I61" s="273">
        <v>33363.78515625</v>
      </c>
      <c r="J61" s="33">
        <v>8891.8515625</v>
      </c>
      <c r="K61" s="33">
        <v>40026.703125</v>
      </c>
      <c r="L61" s="33">
        <v>37301.734375</v>
      </c>
      <c r="M61" s="33">
        <v>9250.34765625</v>
      </c>
      <c r="N61" s="33">
        <v>5583.06201171875</v>
      </c>
      <c r="O61" s="33">
        <v>3343.411865234375</v>
      </c>
      <c r="P61" s="85">
        <v>2280.592529296875</v>
      </c>
      <c r="Q61" s="273">
        <v>21006.505859375</v>
      </c>
      <c r="R61" s="33">
        <v>14058.0791015625</v>
      </c>
      <c r="S61" s="33">
        <v>54267.47265625</v>
      </c>
      <c r="T61" s="33">
        <v>21855.74609375</v>
      </c>
      <c r="U61" s="33">
        <v>9272.2734375</v>
      </c>
      <c r="V61" s="33">
        <v>0</v>
      </c>
      <c r="W61" s="33">
        <v>1205.90771484375</v>
      </c>
      <c r="X61" s="275">
        <v>0</v>
      </c>
    </row>
    <row r="62" spans="1:24" s="99" customFormat="1" ht="15" customHeight="1" thickBot="1">
      <c r="A62" s="252" t="s">
        <v>81</v>
      </c>
      <c r="B62" s="93" t="s">
        <v>184</v>
      </c>
      <c r="C62" s="95" t="s">
        <v>80</v>
      </c>
      <c r="D62" s="98"/>
      <c r="E62" s="95"/>
      <c r="F62" s="96">
        <f t="shared" si="3"/>
        <v>951132.3295898438</v>
      </c>
      <c r="G62" s="97">
        <f t="shared" si="4"/>
        <v>375233.73291015625</v>
      </c>
      <c r="H62" s="265">
        <f>SUM(Q62:X62)</f>
        <v>575898.5966796875</v>
      </c>
      <c r="I62" s="98">
        <v>12161.275390625</v>
      </c>
      <c r="J62" s="94">
        <v>14490.193359375</v>
      </c>
      <c r="K62" s="94">
        <v>30413.439453125</v>
      </c>
      <c r="L62" s="94">
        <v>3157.80712890625</v>
      </c>
      <c r="M62" s="94">
        <v>20566.197265625</v>
      </c>
      <c r="N62" s="94">
        <v>98685.8984375</v>
      </c>
      <c r="O62" s="94">
        <v>154434.875</v>
      </c>
      <c r="P62" s="95">
        <v>41324.046875</v>
      </c>
      <c r="Q62" s="98">
        <v>0</v>
      </c>
      <c r="R62" s="94">
        <v>128027.0703125</v>
      </c>
      <c r="S62" s="94">
        <v>0</v>
      </c>
      <c r="T62" s="94">
        <v>48357.640625</v>
      </c>
      <c r="U62" s="94">
        <v>2557.7529296875</v>
      </c>
      <c r="V62" s="94">
        <v>167312.5625</v>
      </c>
      <c r="W62" s="94">
        <v>181012.875</v>
      </c>
      <c r="X62" s="95">
        <v>48630.6953125</v>
      </c>
    </row>
  </sheetData>
  <mergeCells count="3">
    <mergeCell ref="I4:P4"/>
    <mergeCell ref="Q4:X4"/>
    <mergeCell ref="F5:H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 topLeftCell="A1">
      <pane xSplit="5" ySplit="8" topLeftCell="F9" activePane="bottomRight" state="frozen"/>
      <selection pane="topLeft" activeCell="M13" sqref="M13"/>
      <selection pane="topRight" activeCell="M13" sqref="M13"/>
      <selection pane="bottomLeft" activeCell="M13" sqref="M13"/>
      <selection pane="bottomRight" activeCell="M13" sqref="M13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3.8515625" style="40" customWidth="1"/>
    <col min="5" max="5" width="33.7109375" style="6" customWidth="1"/>
    <col min="6" max="24" width="11.7109375" style="6" customWidth="1"/>
    <col min="25" max="16384" width="9.140625" style="6" customWidth="1"/>
  </cols>
  <sheetData>
    <row r="1" ht="15.6">
      <c r="A1" s="65" t="s">
        <v>226</v>
      </c>
    </row>
    <row r="2" ht="15.6">
      <c r="A2" s="110" t="s">
        <v>172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58" t="s">
        <v>33</v>
      </c>
      <c r="I4" s="297" t="s">
        <v>32</v>
      </c>
      <c r="J4" s="298"/>
      <c r="K4" s="298"/>
      <c r="L4" s="298"/>
      <c r="M4" s="298"/>
      <c r="N4" s="298"/>
      <c r="O4" s="298"/>
      <c r="P4" s="299"/>
      <c r="Q4" s="297" t="s">
        <v>33</v>
      </c>
      <c r="R4" s="298"/>
      <c r="S4" s="298"/>
      <c r="T4" s="298"/>
      <c r="U4" s="298"/>
      <c r="V4" s="298"/>
      <c r="W4" s="298"/>
      <c r="X4" s="299"/>
    </row>
    <row r="5" spans="1:24" s="8" customFormat="1" ht="13.8" thickBot="1">
      <c r="A5" s="68"/>
      <c r="B5" s="43"/>
      <c r="C5" s="43"/>
      <c r="D5" s="43"/>
      <c r="E5" s="21" t="s">
        <v>35</v>
      </c>
      <c r="F5" s="295" t="s">
        <v>53</v>
      </c>
      <c r="G5" s="296" t="s">
        <v>1</v>
      </c>
      <c r="H5" s="296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66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66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45615.027</v>
      </c>
      <c r="G6" s="60">
        <f>SUM(I6:P6)</f>
        <v>23262.781</v>
      </c>
      <c r="H6" s="259">
        <f>SUM(Q6:X6)</f>
        <v>22352.246</v>
      </c>
      <c r="I6" s="61">
        <v>2017.084</v>
      </c>
      <c r="J6" s="62">
        <v>4058.633</v>
      </c>
      <c r="K6" s="62">
        <v>5910.572</v>
      </c>
      <c r="L6" s="62">
        <v>6600.397</v>
      </c>
      <c r="M6" s="62">
        <v>2316.013</v>
      </c>
      <c r="N6" s="62">
        <v>1487.872</v>
      </c>
      <c r="O6" s="62">
        <v>653.925</v>
      </c>
      <c r="P6" s="267">
        <v>218.285</v>
      </c>
      <c r="Q6" s="61">
        <v>1853.66</v>
      </c>
      <c r="R6" s="62">
        <v>3848.817</v>
      </c>
      <c r="S6" s="62">
        <v>5779.45</v>
      </c>
      <c r="T6" s="62">
        <v>6296.083</v>
      </c>
      <c r="U6" s="62">
        <v>2212.693</v>
      </c>
      <c r="V6" s="62">
        <v>1424.9</v>
      </c>
      <c r="W6" s="62">
        <v>718.203</v>
      </c>
      <c r="X6" s="267">
        <v>218.44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68"/>
      <c r="Q7" s="36"/>
      <c r="R7" s="35"/>
      <c r="S7" s="35"/>
      <c r="T7" s="35"/>
      <c r="U7" s="35"/>
      <c r="V7" s="35"/>
      <c r="W7" s="35"/>
      <c r="X7" s="268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69"/>
      <c r="Q8" s="12"/>
      <c r="R8" s="13"/>
      <c r="S8" s="13"/>
      <c r="T8" s="13"/>
      <c r="U8" s="13"/>
      <c r="V8" s="13"/>
      <c r="W8" s="13"/>
      <c r="X8" s="269"/>
    </row>
    <row r="9" spans="1:24" s="15" customFormat="1" ht="14.4" thickTop="1">
      <c r="A9" s="248"/>
      <c r="B9" s="47" t="s">
        <v>2</v>
      </c>
      <c r="C9" s="47"/>
      <c r="D9" s="47"/>
      <c r="E9" s="48"/>
      <c r="F9" s="49">
        <f>SUM(G9:H9)</f>
        <v>21081021.560958862</v>
      </c>
      <c r="G9" s="50">
        <f>SUM(I9:P9)</f>
        <v>11925354.957855225</v>
      </c>
      <c r="H9" s="260">
        <f>SUM(Q9:X9)</f>
        <v>9155666.603103638</v>
      </c>
      <c r="I9" s="51">
        <f aca="true" t="shared" si="0" ref="I9:X9">I10+I24+I54+I62</f>
        <v>2325835.6323242188</v>
      </c>
      <c r="J9" s="52">
        <f t="shared" si="0"/>
        <v>921197.1142578125</v>
      </c>
      <c r="K9" s="52">
        <f t="shared" si="0"/>
        <v>1695079.1737060547</v>
      </c>
      <c r="L9" s="52">
        <f t="shared" si="0"/>
        <v>2712745.3248291016</v>
      </c>
      <c r="M9" s="52">
        <f t="shared" si="0"/>
        <v>1571971.8920898438</v>
      </c>
      <c r="N9" s="52">
        <f t="shared" si="0"/>
        <v>1494455.0604248047</v>
      </c>
      <c r="O9" s="52">
        <f t="shared" si="0"/>
        <v>933257.6637573242</v>
      </c>
      <c r="P9" s="270">
        <f t="shared" si="0"/>
        <v>270813.09646606445</v>
      </c>
      <c r="Q9" s="51">
        <f t="shared" si="0"/>
        <v>1921600.8448486328</v>
      </c>
      <c r="R9" s="52">
        <f t="shared" si="0"/>
        <v>768240.8984375</v>
      </c>
      <c r="S9" s="52">
        <f t="shared" si="0"/>
        <v>1450110.6674804688</v>
      </c>
      <c r="T9" s="52">
        <f t="shared" si="0"/>
        <v>1696511.6201171875</v>
      </c>
      <c r="U9" s="52">
        <f t="shared" si="0"/>
        <v>1043336.2317504883</v>
      </c>
      <c r="V9" s="52">
        <f t="shared" si="0"/>
        <v>1105881.401977539</v>
      </c>
      <c r="W9" s="52">
        <f t="shared" si="0"/>
        <v>993126.3670959473</v>
      </c>
      <c r="X9" s="270">
        <f t="shared" si="0"/>
        <v>176858.57139587402</v>
      </c>
    </row>
    <row r="10" spans="1:24" s="16" customFormat="1" ht="15" customHeight="1">
      <c r="A10" s="249"/>
      <c r="B10" s="63" t="s">
        <v>202</v>
      </c>
      <c r="C10" s="63"/>
      <c r="D10" s="63"/>
      <c r="E10" s="64"/>
      <c r="F10" s="53">
        <f>SUM(G10:H10)</f>
        <v>9594081.692962646</v>
      </c>
      <c r="G10" s="54">
        <f>SUM(I10:P10)</f>
        <v>5118405.506591797</v>
      </c>
      <c r="H10" s="261">
        <f>SUM(Q10:X10)</f>
        <v>4475676.18637085</v>
      </c>
      <c r="I10" s="55">
        <f>SUM(I11:I23)</f>
        <v>1961914.1181640625</v>
      </c>
      <c r="J10" s="56">
        <f>SUM(J11:J23)</f>
        <v>613218.7602539062</v>
      </c>
      <c r="K10" s="56">
        <f>SUM(K11:K23)</f>
        <v>541823.6018066406</v>
      </c>
      <c r="L10" s="56">
        <f aca="true" t="shared" si="1" ref="L10:X10">SUM(L11:L23)</f>
        <v>709524.5400390625</v>
      </c>
      <c r="M10" s="56">
        <f t="shared" si="1"/>
        <v>402652.5827636719</v>
      </c>
      <c r="N10" s="56">
        <f t="shared" si="1"/>
        <v>475852.2501220703</v>
      </c>
      <c r="O10" s="56">
        <f t="shared" si="1"/>
        <v>330978.98693847656</v>
      </c>
      <c r="P10" s="271">
        <f t="shared" si="1"/>
        <v>82440.66650390625</v>
      </c>
      <c r="Q10" s="55">
        <f t="shared" si="1"/>
        <v>1676048.88671875</v>
      </c>
      <c r="R10" s="56">
        <f t="shared" si="1"/>
        <v>493359.74755859375</v>
      </c>
      <c r="S10" s="56">
        <f t="shared" si="1"/>
        <v>714314.5454101562</v>
      </c>
      <c r="T10" s="56">
        <f t="shared" si="1"/>
        <v>530326.3010253906</v>
      </c>
      <c r="U10" s="56">
        <f t="shared" si="1"/>
        <v>240279.91021728516</v>
      </c>
      <c r="V10" s="56">
        <f t="shared" si="1"/>
        <v>395916.7390136719</v>
      </c>
      <c r="W10" s="56">
        <f t="shared" si="1"/>
        <v>349685.35888671875</v>
      </c>
      <c r="X10" s="271">
        <f t="shared" si="1"/>
        <v>75744.6975402832</v>
      </c>
    </row>
    <row r="11" spans="1:24" s="11" customFormat="1" ht="15">
      <c r="A11" s="250" t="s">
        <v>82</v>
      </c>
      <c r="B11" s="14"/>
      <c r="C11" s="38" t="s">
        <v>3</v>
      </c>
      <c r="D11" s="86" t="s">
        <v>4</v>
      </c>
      <c r="E11" s="29"/>
      <c r="F11" s="246">
        <f>SUM(G11:H11)</f>
        <v>726382.634765625</v>
      </c>
      <c r="G11" s="19">
        <f>SUM(I11:P11)</f>
        <v>498043.0283203125</v>
      </c>
      <c r="H11" s="262">
        <f aca="true" t="shared" si="2" ref="H11:H61">SUM(Q11:X11)</f>
        <v>228339.6064453125</v>
      </c>
      <c r="I11" s="18">
        <v>6688.056640625</v>
      </c>
      <c r="J11" s="31">
        <v>7689.669921875</v>
      </c>
      <c r="K11" s="31">
        <v>24025.9921875</v>
      </c>
      <c r="L11" s="31">
        <v>172265.6875</v>
      </c>
      <c r="M11" s="31">
        <v>122994.1328125</v>
      </c>
      <c r="N11" s="31">
        <v>109847.140625</v>
      </c>
      <c r="O11" s="31">
        <v>45933.078125</v>
      </c>
      <c r="P11" s="85">
        <v>8599.2705078125</v>
      </c>
      <c r="Q11" s="32">
        <v>5038.880859375</v>
      </c>
      <c r="R11" s="31">
        <v>7391.13525390625</v>
      </c>
      <c r="S11" s="31">
        <v>48243.8125</v>
      </c>
      <c r="T11" s="31">
        <v>72079.109375</v>
      </c>
      <c r="U11" s="31">
        <v>45287.87109375</v>
      </c>
      <c r="V11" s="31">
        <v>25243.81640625</v>
      </c>
      <c r="W11" s="31">
        <v>22654.791015625</v>
      </c>
      <c r="X11" s="85">
        <v>2400.18994140625</v>
      </c>
    </row>
    <row r="12" spans="1:24" s="11" customFormat="1" ht="15">
      <c r="A12" s="250" t="s">
        <v>83</v>
      </c>
      <c r="B12" s="14"/>
      <c r="C12" s="38" t="s">
        <v>5</v>
      </c>
      <c r="D12" s="86" t="s">
        <v>203</v>
      </c>
      <c r="E12" s="29"/>
      <c r="F12" s="246">
        <f aca="true" t="shared" si="3" ref="F12:F62">SUM(G12:H12)</f>
        <v>26187.241271972656</v>
      </c>
      <c r="G12" s="19">
        <f aca="true" t="shared" si="4" ref="G12:G62">SUM(I12:P12)</f>
        <v>15989.933349609375</v>
      </c>
      <c r="H12" s="262">
        <f t="shared" si="2"/>
        <v>10197.307922363281</v>
      </c>
      <c r="I12" s="18">
        <v>0</v>
      </c>
      <c r="J12" s="31">
        <v>0</v>
      </c>
      <c r="K12" s="31">
        <v>2543.030517578125</v>
      </c>
      <c r="L12" s="31">
        <v>11674.1923828125</v>
      </c>
      <c r="M12" s="31">
        <v>0</v>
      </c>
      <c r="N12" s="31">
        <v>0</v>
      </c>
      <c r="O12" s="31">
        <v>1772.71044921875</v>
      </c>
      <c r="P12" s="85">
        <v>0</v>
      </c>
      <c r="Q12" s="32">
        <v>0</v>
      </c>
      <c r="R12" s="31">
        <v>0</v>
      </c>
      <c r="S12" s="31">
        <v>2201.96533203125</v>
      </c>
      <c r="T12" s="31">
        <v>5572.140625</v>
      </c>
      <c r="U12" s="31">
        <v>0</v>
      </c>
      <c r="V12" s="31">
        <v>2103.25830078125</v>
      </c>
      <c r="W12" s="31">
        <v>0</v>
      </c>
      <c r="X12" s="85">
        <v>319.94366455078125</v>
      </c>
    </row>
    <row r="13" spans="1:24" s="11" customFormat="1" ht="15">
      <c r="A13" s="250" t="s">
        <v>84</v>
      </c>
      <c r="B13" s="14"/>
      <c r="C13" s="37" t="s">
        <v>6</v>
      </c>
      <c r="D13" s="245" t="s">
        <v>204</v>
      </c>
      <c r="E13" s="29"/>
      <c r="F13" s="246">
        <f t="shared" si="3"/>
        <v>1546769.78125</v>
      </c>
      <c r="G13" s="19">
        <f t="shared" si="4"/>
        <v>756809.94921875</v>
      </c>
      <c r="H13" s="262">
        <f t="shared" si="2"/>
        <v>789959.83203125</v>
      </c>
      <c r="I13" s="18">
        <v>130180.6171875</v>
      </c>
      <c r="J13" s="31">
        <v>24836.44921875</v>
      </c>
      <c r="K13" s="31">
        <v>65001.2734375</v>
      </c>
      <c r="L13" s="31">
        <v>96118.6953125</v>
      </c>
      <c r="M13" s="31">
        <v>73984.890625</v>
      </c>
      <c r="N13" s="31">
        <v>157762.953125</v>
      </c>
      <c r="O13" s="31">
        <v>158463.78125</v>
      </c>
      <c r="P13" s="85">
        <v>50461.2890625</v>
      </c>
      <c r="Q13" s="32">
        <v>139071.296875</v>
      </c>
      <c r="R13" s="31">
        <v>47729.375</v>
      </c>
      <c r="S13" s="31">
        <v>59993.81640625</v>
      </c>
      <c r="T13" s="31">
        <v>65259.4609375</v>
      </c>
      <c r="U13" s="31">
        <v>79943.765625</v>
      </c>
      <c r="V13" s="31">
        <v>157439.453125</v>
      </c>
      <c r="W13" s="31">
        <v>190505.453125</v>
      </c>
      <c r="X13" s="85">
        <v>50017.2109375</v>
      </c>
    </row>
    <row r="14" spans="1:24" s="11" customFormat="1" ht="15">
      <c r="A14" s="250" t="s">
        <v>85</v>
      </c>
      <c r="B14" s="14"/>
      <c r="C14" s="37" t="s">
        <v>7</v>
      </c>
      <c r="D14" s="245" t="s">
        <v>205</v>
      </c>
      <c r="E14" s="29"/>
      <c r="F14" s="246">
        <f t="shared" si="3"/>
        <v>56174.41424560547</v>
      </c>
      <c r="G14" s="19">
        <f t="shared" si="4"/>
        <v>26174.461181640625</v>
      </c>
      <c r="H14" s="262">
        <f t="shared" si="2"/>
        <v>29999.953063964844</v>
      </c>
      <c r="I14" s="18">
        <v>11734.2509765625</v>
      </c>
      <c r="J14" s="31">
        <v>4547.60205078125</v>
      </c>
      <c r="K14" s="31">
        <v>0</v>
      </c>
      <c r="L14" s="31">
        <v>6172.82275390625</v>
      </c>
      <c r="M14" s="31">
        <v>0</v>
      </c>
      <c r="N14" s="31">
        <v>1750.5977783203125</v>
      </c>
      <c r="O14" s="31">
        <v>1969.1876220703125</v>
      </c>
      <c r="P14" s="85">
        <v>0</v>
      </c>
      <c r="Q14" s="32">
        <v>24012.025390625</v>
      </c>
      <c r="R14" s="31">
        <v>0</v>
      </c>
      <c r="S14" s="31">
        <v>3559.89599609375</v>
      </c>
      <c r="T14" s="31">
        <v>0</v>
      </c>
      <c r="U14" s="31">
        <v>1008.7224731445312</v>
      </c>
      <c r="V14" s="31">
        <v>1419.3092041015625</v>
      </c>
      <c r="W14" s="31">
        <v>0</v>
      </c>
      <c r="X14" s="85">
        <v>0</v>
      </c>
    </row>
    <row r="15" spans="1:24" s="11" customFormat="1" ht="15">
      <c r="A15" s="250" t="s">
        <v>86</v>
      </c>
      <c r="B15" s="14"/>
      <c r="C15" s="37" t="s">
        <v>8</v>
      </c>
      <c r="D15" s="245" t="s">
        <v>54</v>
      </c>
      <c r="E15" s="29"/>
      <c r="F15" s="246">
        <f t="shared" si="3"/>
        <v>55234.72985839844</v>
      </c>
      <c r="G15" s="17">
        <f t="shared" si="4"/>
        <v>36165.772216796875</v>
      </c>
      <c r="H15" s="263">
        <f t="shared" si="2"/>
        <v>19068.957641601562</v>
      </c>
      <c r="I15" s="18">
        <v>14114.126953125</v>
      </c>
      <c r="J15" s="31">
        <v>8245.0546875</v>
      </c>
      <c r="K15" s="31">
        <v>2636.12451171875</v>
      </c>
      <c r="L15" s="31">
        <v>4807.36181640625</v>
      </c>
      <c r="M15" s="31">
        <v>1833.705810546875</v>
      </c>
      <c r="N15" s="31">
        <v>4529.3984375</v>
      </c>
      <c r="O15" s="31">
        <v>0</v>
      </c>
      <c r="P15" s="85">
        <v>0</v>
      </c>
      <c r="Q15" s="32">
        <v>0</v>
      </c>
      <c r="R15" s="31">
        <v>9368.3359375</v>
      </c>
      <c r="S15" s="31">
        <v>5777.99267578125</v>
      </c>
      <c r="T15" s="31">
        <v>1664.184326171875</v>
      </c>
      <c r="U15" s="31">
        <v>1333.965576171875</v>
      </c>
      <c r="V15" s="31">
        <v>924.4791259765625</v>
      </c>
      <c r="W15" s="31">
        <v>0</v>
      </c>
      <c r="X15" s="85">
        <v>0</v>
      </c>
    </row>
    <row r="16" spans="1:24" s="11" customFormat="1" ht="15">
      <c r="A16" s="250" t="s">
        <v>87</v>
      </c>
      <c r="B16" s="14"/>
      <c r="C16" s="39" t="s">
        <v>9</v>
      </c>
      <c r="D16" s="245" t="s">
        <v>44</v>
      </c>
      <c r="E16" s="29"/>
      <c r="F16" s="246">
        <f t="shared" si="3"/>
        <v>245858.96530151367</v>
      </c>
      <c r="G16" s="17">
        <f t="shared" si="4"/>
        <v>125336.01037597656</v>
      </c>
      <c r="H16" s="263">
        <f t="shared" si="2"/>
        <v>120522.95492553711</v>
      </c>
      <c r="I16" s="18">
        <v>20987.08203125</v>
      </c>
      <c r="J16" s="31">
        <v>17130.322265625</v>
      </c>
      <c r="K16" s="31">
        <v>29378.478515625</v>
      </c>
      <c r="L16" s="31">
        <v>26473.509765625</v>
      </c>
      <c r="M16" s="31">
        <v>13044.5888671875</v>
      </c>
      <c r="N16" s="31">
        <v>11132.607421875</v>
      </c>
      <c r="O16" s="31">
        <v>6501.2421875</v>
      </c>
      <c r="P16" s="85">
        <v>688.1793212890625</v>
      </c>
      <c r="Q16" s="32">
        <v>42726.29296875</v>
      </c>
      <c r="R16" s="31">
        <v>19678.408203125</v>
      </c>
      <c r="S16" s="31">
        <v>18553.833984375</v>
      </c>
      <c r="T16" s="31">
        <v>21327.724609375</v>
      </c>
      <c r="U16" s="31">
        <v>5196.2265625</v>
      </c>
      <c r="V16" s="31">
        <v>6725.890625</v>
      </c>
      <c r="W16" s="31">
        <v>5905.28662109375</v>
      </c>
      <c r="X16" s="85">
        <v>409.2913513183594</v>
      </c>
    </row>
    <row r="17" spans="1:24" s="11" customFormat="1" ht="15">
      <c r="A17" s="250" t="s">
        <v>88</v>
      </c>
      <c r="B17" s="14"/>
      <c r="C17" s="39" t="s">
        <v>10</v>
      </c>
      <c r="D17" s="245" t="s">
        <v>14</v>
      </c>
      <c r="E17" s="29"/>
      <c r="F17" s="246">
        <f t="shared" si="3"/>
        <v>1399924.5493164062</v>
      </c>
      <c r="G17" s="17">
        <f t="shared" si="4"/>
        <v>758470.3388671875</v>
      </c>
      <c r="H17" s="263">
        <f t="shared" si="2"/>
        <v>641454.2104492188</v>
      </c>
      <c r="I17" s="18">
        <v>122087.75</v>
      </c>
      <c r="J17" s="31">
        <v>74014.7421875</v>
      </c>
      <c r="K17" s="31">
        <v>146344.828125</v>
      </c>
      <c r="L17" s="31">
        <v>179702.09375</v>
      </c>
      <c r="M17" s="31">
        <v>102279.53125</v>
      </c>
      <c r="N17" s="31">
        <v>85725.3828125</v>
      </c>
      <c r="O17" s="31">
        <v>41075.86328125</v>
      </c>
      <c r="P17" s="85">
        <v>7240.1474609375</v>
      </c>
      <c r="Q17" s="32">
        <v>106186.4453125</v>
      </c>
      <c r="R17" s="31">
        <v>77928.1484375</v>
      </c>
      <c r="S17" s="31">
        <v>135361.46875</v>
      </c>
      <c r="T17" s="31">
        <v>135071.171875</v>
      </c>
      <c r="U17" s="31">
        <v>62899.1796875</v>
      </c>
      <c r="V17" s="31">
        <v>79685.0625</v>
      </c>
      <c r="W17" s="31">
        <v>39157.265625</v>
      </c>
      <c r="X17" s="85">
        <v>5165.46826171875</v>
      </c>
    </row>
    <row r="18" spans="1:24" s="11" customFormat="1" ht="15">
      <c r="A18" s="250" t="s">
        <v>89</v>
      </c>
      <c r="B18" s="14"/>
      <c r="C18" s="37" t="s">
        <v>11</v>
      </c>
      <c r="D18" s="245" t="s">
        <v>55</v>
      </c>
      <c r="E18" s="29"/>
      <c r="F18" s="246">
        <f>SUM(G18:H18)</f>
        <v>619334.3959960938</v>
      </c>
      <c r="G18" s="17">
        <f>SUM(I18:P18)</f>
        <v>360067.79248046875</v>
      </c>
      <c r="H18" s="263">
        <f t="shared" si="2"/>
        <v>259266.603515625</v>
      </c>
      <c r="I18" s="18">
        <v>217259.671875</v>
      </c>
      <c r="J18" s="31">
        <v>36814.5234375</v>
      </c>
      <c r="K18" s="31">
        <v>4471.34619140625</v>
      </c>
      <c r="L18" s="31">
        <v>13585.3798828125</v>
      </c>
      <c r="M18" s="31">
        <v>25362.947265625</v>
      </c>
      <c r="N18" s="31">
        <v>32492.76171875</v>
      </c>
      <c r="O18" s="31">
        <v>23996.728515625</v>
      </c>
      <c r="P18" s="85">
        <v>6084.43359375</v>
      </c>
      <c r="Q18" s="32">
        <v>180359.875</v>
      </c>
      <c r="R18" s="31">
        <v>12234.046875</v>
      </c>
      <c r="S18" s="31">
        <v>11531.19921875</v>
      </c>
      <c r="T18" s="31">
        <v>1589.10498046875</v>
      </c>
      <c r="U18" s="31">
        <v>7617.77783203125</v>
      </c>
      <c r="V18" s="31">
        <v>18377.42578125</v>
      </c>
      <c r="W18" s="31">
        <v>22674.5</v>
      </c>
      <c r="X18" s="85">
        <v>4882.673828125</v>
      </c>
    </row>
    <row r="19" spans="1:24" s="11" customFormat="1" ht="15">
      <c r="A19" s="250" t="s">
        <v>90</v>
      </c>
      <c r="B19" s="14"/>
      <c r="C19" s="38" t="s">
        <v>12</v>
      </c>
      <c r="D19" s="86" t="s">
        <v>206</v>
      </c>
      <c r="E19" s="29"/>
      <c r="F19" s="246">
        <f t="shared" si="3"/>
        <v>507087.1473388672</v>
      </c>
      <c r="G19" s="17">
        <f t="shared" si="4"/>
        <v>283352.0983886719</v>
      </c>
      <c r="H19" s="263">
        <f t="shared" si="2"/>
        <v>223735.0489501953</v>
      </c>
      <c r="I19" s="18">
        <v>158191.359375</v>
      </c>
      <c r="J19" s="31">
        <v>16630.291015625</v>
      </c>
      <c r="K19" s="31">
        <v>11760.1669921875</v>
      </c>
      <c r="L19" s="31">
        <v>38939.7421875</v>
      </c>
      <c r="M19" s="31">
        <v>18466.681640625</v>
      </c>
      <c r="N19" s="31">
        <v>26790.51953125</v>
      </c>
      <c r="O19" s="31">
        <v>10061.5302734375</v>
      </c>
      <c r="P19" s="85">
        <v>2511.807373046875</v>
      </c>
      <c r="Q19" s="32">
        <v>125938.0703125</v>
      </c>
      <c r="R19" s="31">
        <v>20452.701171875</v>
      </c>
      <c r="S19" s="31">
        <v>15221.58984375</v>
      </c>
      <c r="T19" s="31">
        <v>23507.505859375</v>
      </c>
      <c r="U19" s="31">
        <v>8004.4248046875</v>
      </c>
      <c r="V19" s="31">
        <v>15483.5244140625</v>
      </c>
      <c r="W19" s="31">
        <v>13157.900390625</v>
      </c>
      <c r="X19" s="85">
        <v>1969.3321533203125</v>
      </c>
    </row>
    <row r="20" spans="1:24" s="11" customFormat="1" ht="15">
      <c r="A20" s="250" t="s">
        <v>91</v>
      </c>
      <c r="B20" s="14"/>
      <c r="C20" s="38" t="s">
        <v>13</v>
      </c>
      <c r="D20" s="86" t="s">
        <v>208</v>
      </c>
      <c r="E20" s="29"/>
      <c r="F20" s="246">
        <f t="shared" si="3"/>
        <v>76664.9921875</v>
      </c>
      <c r="G20" s="17">
        <f t="shared" si="4"/>
        <v>0</v>
      </c>
      <c r="H20" s="263">
        <f t="shared" si="2"/>
        <v>76664.9921875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54340.9140625</v>
      </c>
      <c r="T20" s="31">
        <v>22324.078125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0" t="s">
        <v>92</v>
      </c>
      <c r="B21" s="14"/>
      <c r="C21" s="38" t="s">
        <v>15</v>
      </c>
      <c r="D21" s="86" t="s">
        <v>209</v>
      </c>
      <c r="E21" s="29"/>
      <c r="F21" s="246">
        <f t="shared" si="3"/>
        <v>1867999.9375</v>
      </c>
      <c r="G21" s="17">
        <f t="shared" si="4"/>
        <v>989514.9375</v>
      </c>
      <c r="H21" s="263">
        <f t="shared" si="2"/>
        <v>878485</v>
      </c>
      <c r="I21" s="18">
        <v>989514.9375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878485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0" t="s">
        <v>93</v>
      </c>
      <c r="B22" s="14"/>
      <c r="C22" s="37" t="s">
        <v>16</v>
      </c>
      <c r="D22" s="245" t="s">
        <v>210</v>
      </c>
      <c r="E22" s="29"/>
      <c r="F22" s="246">
        <f t="shared" si="3"/>
        <v>2065430.3150634766</v>
      </c>
      <c r="G22" s="17">
        <f t="shared" si="4"/>
        <v>1064562.6524658203</v>
      </c>
      <c r="H22" s="263">
        <f t="shared" si="2"/>
        <v>1000867.6625976562</v>
      </c>
      <c r="I22" s="18">
        <v>250311.296875</v>
      </c>
      <c r="J22" s="31">
        <v>410391.125</v>
      </c>
      <c r="K22" s="31">
        <v>238497.359375</v>
      </c>
      <c r="L22" s="31">
        <v>126239.03125</v>
      </c>
      <c r="M22" s="31">
        <v>13469.2333984375</v>
      </c>
      <c r="N22" s="31">
        <v>15135.40234375</v>
      </c>
      <c r="O22" s="31">
        <v>9142.9609375</v>
      </c>
      <c r="P22" s="85">
        <v>1376.2432861328125</v>
      </c>
      <c r="Q22" s="32">
        <v>146503.4375</v>
      </c>
      <c r="R22" s="31">
        <v>284781.75</v>
      </c>
      <c r="S22" s="31">
        <v>335628.84375</v>
      </c>
      <c r="T22" s="31">
        <v>153016.4375</v>
      </c>
      <c r="U22" s="31">
        <v>11186.16015625</v>
      </c>
      <c r="V22" s="31">
        <v>48167.27734375</v>
      </c>
      <c r="W22" s="31">
        <v>19870.115234375</v>
      </c>
      <c r="X22" s="85">
        <v>1713.64111328125</v>
      </c>
    </row>
    <row r="23" spans="1:24" s="11" customFormat="1" ht="15">
      <c r="A23" s="250" t="s">
        <v>94</v>
      </c>
      <c r="B23" s="14"/>
      <c r="C23" s="37" t="s">
        <v>20</v>
      </c>
      <c r="D23" s="245" t="s">
        <v>56</v>
      </c>
      <c r="E23" s="29"/>
      <c r="F23" s="246">
        <f t="shared" si="3"/>
        <v>401032.5888671875</v>
      </c>
      <c r="G23" s="17">
        <f>SUM(I23:P23)</f>
        <v>203918.5322265625</v>
      </c>
      <c r="H23" s="263">
        <f t="shared" si="2"/>
        <v>197114.056640625</v>
      </c>
      <c r="I23" s="18">
        <v>40844.96875</v>
      </c>
      <c r="J23" s="31">
        <v>12918.98046875</v>
      </c>
      <c r="K23" s="31">
        <v>17165.001953125</v>
      </c>
      <c r="L23" s="31">
        <v>33546.0234375</v>
      </c>
      <c r="M23" s="31">
        <v>31216.87109375</v>
      </c>
      <c r="N23" s="31">
        <v>30685.486328125</v>
      </c>
      <c r="O23" s="31">
        <v>32061.904296875</v>
      </c>
      <c r="P23" s="85">
        <v>5479.2958984375</v>
      </c>
      <c r="Q23" s="32">
        <v>27727.5625</v>
      </c>
      <c r="R23" s="31">
        <v>13795.8466796875</v>
      </c>
      <c r="S23" s="31">
        <v>23899.212890625</v>
      </c>
      <c r="T23" s="31">
        <v>28915.3828125</v>
      </c>
      <c r="U23" s="31">
        <v>17801.81640625</v>
      </c>
      <c r="V23" s="31">
        <v>40347.2421875</v>
      </c>
      <c r="W23" s="31">
        <v>35760.046875</v>
      </c>
      <c r="X23" s="85">
        <v>8866.9462890625</v>
      </c>
    </row>
    <row r="24" spans="1:24" s="16" customFormat="1" ht="15" customHeight="1">
      <c r="A24" s="249"/>
      <c r="B24" s="63" t="s">
        <v>211</v>
      </c>
      <c r="C24" s="63"/>
      <c r="D24" s="63"/>
      <c r="E24" s="64"/>
      <c r="F24" s="53">
        <f>SUM(G24:H24)</f>
        <v>9137877.061981201</v>
      </c>
      <c r="G24" s="54">
        <f>SUM(I24:P24)</f>
        <v>5326569.210174561</v>
      </c>
      <c r="H24" s="261">
        <f>SUM(Q24:X24)</f>
        <v>3811307.8518066406</v>
      </c>
      <c r="I24" s="55">
        <f>SUM(I25:I53)</f>
        <v>272716.4431152344</v>
      </c>
      <c r="J24" s="56">
        <f aca="true" t="shared" si="5" ref="J24:X24">SUM(J25:J53)</f>
        <v>173591.58447265625</v>
      </c>
      <c r="K24" s="56">
        <f t="shared" si="5"/>
        <v>752322.8385009766</v>
      </c>
      <c r="L24" s="56">
        <f t="shared" si="5"/>
        <v>1584282.9224853516</v>
      </c>
      <c r="M24" s="56">
        <f t="shared" si="5"/>
        <v>1034487.322265625</v>
      </c>
      <c r="N24" s="56">
        <f t="shared" si="5"/>
        <v>894228.9372558594</v>
      </c>
      <c r="O24" s="56">
        <f t="shared" si="5"/>
        <v>477560.7360839844</v>
      </c>
      <c r="P24" s="271">
        <f t="shared" si="5"/>
        <v>137378.42599487305</v>
      </c>
      <c r="Q24" s="55">
        <f t="shared" si="5"/>
        <v>171212.52795410156</v>
      </c>
      <c r="R24" s="56">
        <f t="shared" si="5"/>
        <v>194861.78857421875</v>
      </c>
      <c r="S24" s="56">
        <f>SUM(S25:S53)</f>
        <v>505152.37158203125</v>
      </c>
      <c r="T24" s="56">
        <f t="shared" si="5"/>
        <v>1013233.0104980469</v>
      </c>
      <c r="U24" s="56">
        <f t="shared" si="5"/>
        <v>748691.7497558594</v>
      </c>
      <c r="V24" s="56">
        <f t="shared" si="5"/>
        <v>608200.2399902344</v>
      </c>
      <c r="W24" s="56">
        <f t="shared" si="5"/>
        <v>516828.2254638672</v>
      </c>
      <c r="X24" s="271">
        <f t="shared" si="5"/>
        <v>53127.93798828125</v>
      </c>
    </row>
    <row r="25" spans="1:24" s="77" customFormat="1" ht="15">
      <c r="A25" s="251"/>
      <c r="B25" s="253"/>
      <c r="C25" s="253"/>
      <c r="D25" s="101" t="s">
        <v>189</v>
      </c>
      <c r="E25" s="254"/>
      <c r="F25" s="78"/>
      <c r="G25" s="78"/>
      <c r="H25" s="264"/>
      <c r="I25" s="272"/>
      <c r="J25" s="253"/>
      <c r="K25" s="253"/>
      <c r="L25" s="253"/>
      <c r="M25" s="253"/>
      <c r="N25" s="253"/>
      <c r="O25" s="253"/>
      <c r="P25" s="254"/>
      <c r="Q25" s="102"/>
      <c r="R25" s="103"/>
      <c r="S25" s="103"/>
      <c r="T25" s="103"/>
      <c r="U25" s="103"/>
      <c r="V25" s="103"/>
      <c r="W25" s="103"/>
      <c r="X25" s="274"/>
    </row>
    <row r="26" spans="1:24" s="11" customFormat="1" ht="15">
      <c r="A26" s="250" t="s">
        <v>95</v>
      </c>
      <c r="B26" s="14"/>
      <c r="C26" s="38" t="s">
        <v>21</v>
      </c>
      <c r="D26" s="38"/>
      <c r="E26" s="29" t="s">
        <v>190</v>
      </c>
      <c r="F26" s="17">
        <f>SUM(G26:H26)</f>
        <v>94931.79595947266</v>
      </c>
      <c r="G26" s="17">
        <f>SUM(I26:P26)</f>
        <v>54134.26916503906</v>
      </c>
      <c r="H26" s="263">
        <f t="shared" si="2"/>
        <v>40797.526794433594</v>
      </c>
      <c r="I26" s="32">
        <v>0</v>
      </c>
      <c r="J26" s="31">
        <v>0</v>
      </c>
      <c r="K26" s="31">
        <v>1953.8231201171875</v>
      </c>
      <c r="L26" s="31">
        <v>17619.455078125</v>
      </c>
      <c r="M26" s="31">
        <v>19454.080078125</v>
      </c>
      <c r="N26" s="31">
        <v>9675.740234375</v>
      </c>
      <c r="O26" s="31">
        <v>4161.35400390625</v>
      </c>
      <c r="P26" s="85">
        <v>1269.816650390625</v>
      </c>
      <c r="Q26" s="32">
        <v>0</v>
      </c>
      <c r="R26" s="31">
        <v>0</v>
      </c>
      <c r="S26" s="31">
        <v>2687.392822265625</v>
      </c>
      <c r="T26" s="31">
        <v>13813.6005859375</v>
      </c>
      <c r="U26" s="31">
        <v>11204.4892578125</v>
      </c>
      <c r="V26" s="31">
        <v>6962.38427734375</v>
      </c>
      <c r="W26" s="31">
        <v>5511.82666015625</v>
      </c>
      <c r="X26" s="85">
        <v>617.8331909179688</v>
      </c>
    </row>
    <row r="27" spans="1:24" s="11" customFormat="1" ht="15">
      <c r="A27" s="250" t="s">
        <v>96</v>
      </c>
      <c r="B27" s="14"/>
      <c r="C27" s="38" t="s">
        <v>22</v>
      </c>
      <c r="D27" s="38"/>
      <c r="E27" s="29" t="s">
        <v>192</v>
      </c>
      <c r="F27" s="17">
        <f t="shared" si="3"/>
        <v>19108.51544189453</v>
      </c>
      <c r="G27" s="17">
        <f aca="true" t="shared" si="6" ref="G27:G43">SUM(I27:P27)</f>
        <v>12196.283264160156</v>
      </c>
      <c r="H27" s="263">
        <f t="shared" si="2"/>
        <v>6912.232177734375</v>
      </c>
      <c r="I27" s="32">
        <v>0</v>
      </c>
      <c r="J27" s="31">
        <v>0</v>
      </c>
      <c r="K27" s="31">
        <v>1962.18896484375</v>
      </c>
      <c r="L27" s="31">
        <v>1434.3394775390625</v>
      </c>
      <c r="M27" s="31">
        <v>6415.0068359375</v>
      </c>
      <c r="N27" s="31">
        <v>2109.374755859375</v>
      </c>
      <c r="O27" s="31">
        <v>0</v>
      </c>
      <c r="P27" s="85">
        <v>275.37322998046875</v>
      </c>
      <c r="Q27" s="32">
        <v>0</v>
      </c>
      <c r="R27" s="31">
        <v>0</v>
      </c>
      <c r="S27" s="31">
        <v>0</v>
      </c>
      <c r="T27" s="31">
        <v>2305.760986328125</v>
      </c>
      <c r="U27" s="31">
        <v>3540.146240234375</v>
      </c>
      <c r="V27" s="31">
        <v>0</v>
      </c>
      <c r="W27" s="31">
        <v>1066.324951171875</v>
      </c>
      <c r="X27" s="85">
        <v>0</v>
      </c>
    </row>
    <row r="28" spans="1:24" s="11" customFormat="1" ht="15">
      <c r="A28" s="250" t="s">
        <v>97</v>
      </c>
      <c r="B28" s="14"/>
      <c r="C28" s="37" t="s">
        <v>23</v>
      </c>
      <c r="D28" s="37"/>
      <c r="E28" s="29" t="s">
        <v>17</v>
      </c>
      <c r="F28" s="17">
        <f t="shared" si="3"/>
        <v>45024.87808227539</v>
      </c>
      <c r="G28" s="17">
        <f t="shared" si="6"/>
        <v>13027.814453125</v>
      </c>
      <c r="H28" s="263">
        <f t="shared" si="2"/>
        <v>31997.06362915039</v>
      </c>
      <c r="I28" s="32">
        <v>0</v>
      </c>
      <c r="J28" s="31">
        <v>0</v>
      </c>
      <c r="K28" s="31">
        <v>0</v>
      </c>
      <c r="L28" s="31">
        <v>4462.18017578125</v>
      </c>
      <c r="M28" s="31">
        <v>6928.947265625</v>
      </c>
      <c r="N28" s="31">
        <v>1636.68701171875</v>
      </c>
      <c r="O28" s="31">
        <v>0</v>
      </c>
      <c r="P28" s="85">
        <v>0</v>
      </c>
      <c r="Q28" s="32">
        <v>0</v>
      </c>
      <c r="R28" s="31">
        <v>0</v>
      </c>
      <c r="S28" s="31">
        <v>3438.787353515625</v>
      </c>
      <c r="T28" s="31">
        <v>12709.9677734375</v>
      </c>
      <c r="U28" s="31">
        <v>7007.595703125</v>
      </c>
      <c r="V28" s="31">
        <v>4420.79443359375</v>
      </c>
      <c r="W28" s="31">
        <v>4233.9111328125</v>
      </c>
      <c r="X28" s="85">
        <v>186.00723266601562</v>
      </c>
    </row>
    <row r="29" spans="1:24" s="11" customFormat="1" ht="15">
      <c r="A29" s="250" t="s">
        <v>98</v>
      </c>
      <c r="B29" s="14"/>
      <c r="C29" s="37" t="s">
        <v>45</v>
      </c>
      <c r="D29" s="37"/>
      <c r="E29" s="29" t="s">
        <v>18</v>
      </c>
      <c r="F29" s="17">
        <f t="shared" si="3"/>
        <v>62930.64276123047</v>
      </c>
      <c r="G29" s="17">
        <f t="shared" si="6"/>
        <v>38921.549255371094</v>
      </c>
      <c r="H29" s="263">
        <f t="shared" si="2"/>
        <v>24009.093505859375</v>
      </c>
      <c r="I29" s="32">
        <v>0</v>
      </c>
      <c r="J29" s="31">
        <v>0</v>
      </c>
      <c r="K29" s="31">
        <v>0</v>
      </c>
      <c r="L29" s="31">
        <v>15997.6884765625</v>
      </c>
      <c r="M29" s="31">
        <v>11501.45703125</v>
      </c>
      <c r="N29" s="31">
        <v>8657.353515625</v>
      </c>
      <c r="O29" s="31">
        <v>2211.78173828125</v>
      </c>
      <c r="P29" s="85">
        <v>553.2684936523438</v>
      </c>
      <c r="Q29" s="32">
        <v>0</v>
      </c>
      <c r="R29" s="31">
        <v>0</v>
      </c>
      <c r="S29" s="31">
        <v>4921.64892578125</v>
      </c>
      <c r="T29" s="31">
        <v>7766.650390625</v>
      </c>
      <c r="U29" s="31">
        <v>4971.67333984375</v>
      </c>
      <c r="V29" s="31">
        <v>5917.24658203125</v>
      </c>
      <c r="W29" s="31">
        <v>431.874267578125</v>
      </c>
      <c r="X29" s="85">
        <v>0</v>
      </c>
    </row>
    <row r="30" spans="1:24" s="11" customFormat="1" ht="15">
      <c r="A30" s="250" t="s">
        <v>99</v>
      </c>
      <c r="B30" s="14"/>
      <c r="C30" s="37" t="s">
        <v>46</v>
      </c>
      <c r="D30" s="37"/>
      <c r="E30" s="29" t="s">
        <v>58</v>
      </c>
      <c r="F30" s="17">
        <f t="shared" si="3"/>
        <v>160207.4282836914</v>
      </c>
      <c r="G30" s="17">
        <f t="shared" si="6"/>
        <v>85117.98754882812</v>
      </c>
      <c r="H30" s="263">
        <f t="shared" si="2"/>
        <v>75089.44073486328</v>
      </c>
      <c r="I30" s="32">
        <v>6937.4267578125</v>
      </c>
      <c r="J30" s="31">
        <v>0</v>
      </c>
      <c r="K30" s="31">
        <v>5215.28955078125</v>
      </c>
      <c r="L30" s="31">
        <v>24767.98828125</v>
      </c>
      <c r="M30" s="31">
        <v>20816.7265625</v>
      </c>
      <c r="N30" s="31">
        <v>21136.359375</v>
      </c>
      <c r="O30" s="31">
        <v>5368.58544921875</v>
      </c>
      <c r="P30" s="85">
        <v>875.611572265625</v>
      </c>
      <c r="Q30" s="32">
        <v>2005.6400146484375</v>
      </c>
      <c r="R30" s="31">
        <v>5016.4501953125</v>
      </c>
      <c r="S30" s="31">
        <v>8570.7646484375</v>
      </c>
      <c r="T30" s="31">
        <v>26443.796875</v>
      </c>
      <c r="U30" s="31">
        <v>17326.59375</v>
      </c>
      <c r="V30" s="31">
        <v>11254.744140625</v>
      </c>
      <c r="W30" s="31">
        <v>4070.178955078125</v>
      </c>
      <c r="X30" s="85">
        <v>401.27215576171875</v>
      </c>
    </row>
    <row r="31" spans="1:24" s="11" customFormat="1" ht="15">
      <c r="A31" s="250" t="s">
        <v>100</v>
      </c>
      <c r="B31" s="14"/>
      <c r="C31" s="39" t="s">
        <v>47</v>
      </c>
      <c r="D31" s="39"/>
      <c r="E31" s="29" t="s">
        <v>19</v>
      </c>
      <c r="F31" s="17">
        <f t="shared" si="3"/>
        <v>27785.850952148438</v>
      </c>
      <c r="G31" s="17">
        <f t="shared" si="6"/>
        <v>0</v>
      </c>
      <c r="H31" s="263">
        <f t="shared" si="2"/>
        <v>27785.850952148438</v>
      </c>
      <c r="I31" s="32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3205.909423828125</v>
      </c>
      <c r="T31" s="31">
        <v>13631.4365234375</v>
      </c>
      <c r="U31" s="31">
        <v>5209.2890625</v>
      </c>
      <c r="V31" s="31">
        <v>4711.17529296875</v>
      </c>
      <c r="W31" s="31">
        <v>1028.0406494140625</v>
      </c>
      <c r="X31" s="85">
        <v>0</v>
      </c>
    </row>
    <row r="32" spans="1:24" s="11" customFormat="1" ht="15">
      <c r="A32" s="250" t="s">
        <v>101</v>
      </c>
      <c r="B32" s="14"/>
      <c r="C32" s="39" t="s">
        <v>48</v>
      </c>
      <c r="D32" s="39"/>
      <c r="E32" s="29" t="s">
        <v>194</v>
      </c>
      <c r="F32" s="17">
        <f t="shared" si="3"/>
        <v>16718.183990478516</v>
      </c>
      <c r="G32" s="17">
        <f t="shared" si="6"/>
        <v>0</v>
      </c>
      <c r="H32" s="263">
        <f t="shared" si="2"/>
        <v>16718.183990478516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2460.89990234375</v>
      </c>
      <c r="S32" s="31">
        <v>0</v>
      </c>
      <c r="T32" s="31">
        <v>5617.22802734375</v>
      </c>
      <c r="U32" s="31">
        <v>3846.097412109375</v>
      </c>
      <c r="V32" s="31">
        <v>3803.313232421875</v>
      </c>
      <c r="W32" s="31">
        <v>539.6712646484375</v>
      </c>
      <c r="X32" s="85">
        <v>450.9741516113281</v>
      </c>
    </row>
    <row r="33" spans="1:24" s="11" customFormat="1" ht="15">
      <c r="A33" s="250" t="s">
        <v>102</v>
      </c>
      <c r="B33" s="14"/>
      <c r="C33" s="37" t="s">
        <v>49</v>
      </c>
      <c r="D33" s="37"/>
      <c r="E33" s="29" t="s">
        <v>212</v>
      </c>
      <c r="F33" s="17">
        <f t="shared" si="3"/>
        <v>64278.59323120117</v>
      </c>
      <c r="G33" s="17">
        <f t="shared" si="6"/>
        <v>22055.24429321289</v>
      </c>
      <c r="H33" s="263">
        <f>SUM(Q33:X33)</f>
        <v>42223.34893798828</v>
      </c>
      <c r="I33" s="32">
        <v>3754.332275390625</v>
      </c>
      <c r="J33" s="31">
        <v>0</v>
      </c>
      <c r="K33" s="31">
        <v>9968.7880859375</v>
      </c>
      <c r="L33" s="31">
        <v>3006.392578125</v>
      </c>
      <c r="M33" s="31">
        <v>4520.9423828125</v>
      </c>
      <c r="N33" s="31">
        <v>0</v>
      </c>
      <c r="O33" s="31">
        <v>565.787109375</v>
      </c>
      <c r="P33" s="85">
        <v>239.00186157226562</v>
      </c>
      <c r="Q33" s="32">
        <v>2431.116943359375</v>
      </c>
      <c r="R33" s="31">
        <v>10725.431640625</v>
      </c>
      <c r="S33" s="31">
        <v>1615.090087890625</v>
      </c>
      <c r="T33" s="31">
        <v>21302.283203125</v>
      </c>
      <c r="U33" s="31">
        <v>1187.949951171875</v>
      </c>
      <c r="V33" s="31">
        <v>3850.25439453125</v>
      </c>
      <c r="W33" s="31">
        <v>547.8095703125</v>
      </c>
      <c r="X33" s="85">
        <v>563.4131469726562</v>
      </c>
    </row>
    <row r="34" spans="1:24" s="11" customFormat="1" ht="15">
      <c r="A34" s="250" t="s">
        <v>103</v>
      </c>
      <c r="B34" s="14"/>
      <c r="C34" s="38" t="s">
        <v>50</v>
      </c>
      <c r="D34" s="86" t="s">
        <v>59</v>
      </c>
      <c r="E34" s="255"/>
      <c r="F34" s="17">
        <f t="shared" si="3"/>
        <v>141439.0639038086</v>
      </c>
      <c r="G34" s="17">
        <f t="shared" si="6"/>
        <v>70895.3916015625</v>
      </c>
      <c r="H34" s="263">
        <f t="shared" si="2"/>
        <v>70543.6723022461</v>
      </c>
      <c r="I34" s="32">
        <v>7043.58740234375</v>
      </c>
      <c r="J34" s="31">
        <v>2494.014404296875</v>
      </c>
      <c r="K34" s="31">
        <v>3917.344482421875</v>
      </c>
      <c r="L34" s="31">
        <v>16269.9873046875</v>
      </c>
      <c r="M34" s="31">
        <v>24545.265625</v>
      </c>
      <c r="N34" s="31">
        <v>12603.7763671875</v>
      </c>
      <c r="O34" s="31">
        <v>4021.416015625</v>
      </c>
      <c r="P34" s="85">
        <v>0</v>
      </c>
      <c r="Q34" s="32">
        <v>2505.0771484375</v>
      </c>
      <c r="R34" s="31">
        <v>5902.572265625</v>
      </c>
      <c r="S34" s="31">
        <v>16567.45703125</v>
      </c>
      <c r="T34" s="31">
        <v>19112.845703125</v>
      </c>
      <c r="U34" s="31">
        <v>13321.728515625</v>
      </c>
      <c r="V34" s="31">
        <v>10270.0576171875</v>
      </c>
      <c r="W34" s="31">
        <v>2171.359619140625</v>
      </c>
      <c r="X34" s="85">
        <v>692.5744018554688</v>
      </c>
    </row>
    <row r="35" spans="1:24" s="11" customFormat="1" ht="15">
      <c r="A35" s="250" t="s">
        <v>104</v>
      </c>
      <c r="B35" s="14"/>
      <c r="C35" s="38" t="s">
        <v>51</v>
      </c>
      <c r="D35" s="86" t="s">
        <v>213</v>
      </c>
      <c r="E35" s="255"/>
      <c r="F35" s="17">
        <f t="shared" si="3"/>
        <v>456202.9130859375</v>
      </c>
      <c r="G35" s="17">
        <f t="shared" si="6"/>
        <v>252342.7744140625</v>
      </c>
      <c r="H35" s="263">
        <f t="shared" si="2"/>
        <v>203860.138671875</v>
      </c>
      <c r="I35" s="32">
        <v>19193.0390625</v>
      </c>
      <c r="J35" s="31">
        <v>46790.1796875</v>
      </c>
      <c r="K35" s="31">
        <v>32273.80859375</v>
      </c>
      <c r="L35" s="31">
        <v>49952.859375</v>
      </c>
      <c r="M35" s="31">
        <v>39378.46484375</v>
      </c>
      <c r="N35" s="31">
        <v>40266.80859375</v>
      </c>
      <c r="O35" s="31">
        <v>19367.708984375</v>
      </c>
      <c r="P35" s="85">
        <v>5119.9052734375</v>
      </c>
      <c r="Q35" s="32">
        <v>16431.50390625</v>
      </c>
      <c r="R35" s="31">
        <v>43939.47265625</v>
      </c>
      <c r="S35" s="31">
        <v>42867.45703125</v>
      </c>
      <c r="T35" s="31">
        <v>34646.6171875</v>
      </c>
      <c r="U35" s="31">
        <v>27330.78515625</v>
      </c>
      <c r="V35" s="31">
        <v>27474.087890625</v>
      </c>
      <c r="W35" s="31">
        <v>9741.08984375</v>
      </c>
      <c r="X35" s="85">
        <v>1429.125</v>
      </c>
    </row>
    <row r="36" spans="1:24" s="77" customFormat="1" ht="15">
      <c r="A36" s="251"/>
      <c r="B36" s="253"/>
      <c r="C36" s="101"/>
      <c r="D36" s="101" t="s">
        <v>193</v>
      </c>
      <c r="E36" s="254"/>
      <c r="F36" s="78"/>
      <c r="G36" s="17"/>
      <c r="H36" s="264"/>
      <c r="I36" s="272"/>
      <c r="J36" s="253"/>
      <c r="K36" s="253"/>
      <c r="L36" s="253"/>
      <c r="M36" s="253"/>
      <c r="N36" s="253"/>
      <c r="O36" s="253"/>
      <c r="P36" s="254"/>
      <c r="Q36" s="102"/>
      <c r="R36" s="103"/>
      <c r="S36" s="103"/>
      <c r="T36" s="103"/>
      <c r="U36" s="103"/>
      <c r="V36" s="103"/>
      <c r="W36" s="103"/>
      <c r="X36" s="274"/>
    </row>
    <row r="37" spans="1:24" s="11" customFormat="1" ht="15">
      <c r="A37" s="250" t="s">
        <v>105</v>
      </c>
      <c r="B37" s="14"/>
      <c r="C37" s="38" t="s">
        <v>52</v>
      </c>
      <c r="D37" s="38"/>
      <c r="E37" s="29" t="s">
        <v>24</v>
      </c>
      <c r="F37" s="17">
        <f t="shared" si="3"/>
        <v>168810.38555908203</v>
      </c>
      <c r="G37" s="17">
        <f t="shared" si="6"/>
        <v>82943.66998291016</v>
      </c>
      <c r="H37" s="263">
        <f t="shared" si="2"/>
        <v>85866.71557617188</v>
      </c>
      <c r="I37" s="32">
        <v>23218.71875</v>
      </c>
      <c r="J37" s="31">
        <v>12578.87109375</v>
      </c>
      <c r="K37" s="31">
        <v>18023.14453125</v>
      </c>
      <c r="L37" s="31">
        <v>3016.92041015625</v>
      </c>
      <c r="M37" s="31">
        <v>14933.4921875</v>
      </c>
      <c r="N37" s="31">
        <v>5765.85693359375</v>
      </c>
      <c r="O37" s="31">
        <v>4774.11572265625</v>
      </c>
      <c r="P37" s="85">
        <v>632.5503540039062</v>
      </c>
      <c r="Q37" s="32">
        <v>8353</v>
      </c>
      <c r="R37" s="31">
        <v>5027.71875</v>
      </c>
      <c r="S37" s="31">
        <v>31917.203125</v>
      </c>
      <c r="T37" s="31">
        <v>6664.1044921875</v>
      </c>
      <c r="U37" s="31">
        <v>11167.0830078125</v>
      </c>
      <c r="V37" s="31">
        <v>18696.205078125</v>
      </c>
      <c r="W37" s="31">
        <v>2579.815673828125</v>
      </c>
      <c r="X37" s="85">
        <v>1461.58544921875</v>
      </c>
    </row>
    <row r="38" spans="1:24" s="11" customFormat="1" ht="15">
      <c r="A38" s="250" t="s">
        <v>108</v>
      </c>
      <c r="B38" s="14"/>
      <c r="C38" s="37" t="s">
        <v>60</v>
      </c>
      <c r="D38" s="37"/>
      <c r="E38" s="29" t="s">
        <v>214</v>
      </c>
      <c r="F38" s="17">
        <f t="shared" si="3"/>
        <v>922838.9946594238</v>
      </c>
      <c r="G38" s="17">
        <f t="shared" si="6"/>
        <v>407371.22119140625</v>
      </c>
      <c r="H38" s="263">
        <f t="shared" si="2"/>
        <v>515467.7734680176</v>
      </c>
      <c r="I38" s="32">
        <v>36314.125</v>
      </c>
      <c r="J38" s="31">
        <v>24660.72265625</v>
      </c>
      <c r="K38" s="31">
        <v>110235.5390625</v>
      </c>
      <c r="L38" s="31">
        <v>139061.375</v>
      </c>
      <c r="M38" s="31">
        <v>37526.6171875</v>
      </c>
      <c r="N38" s="31">
        <v>56307.2734375</v>
      </c>
      <c r="O38" s="31">
        <v>2448.480224609375</v>
      </c>
      <c r="P38" s="85">
        <v>817.088623046875</v>
      </c>
      <c r="Q38" s="32">
        <v>6409.7568359375</v>
      </c>
      <c r="R38" s="31">
        <v>60543.62890625</v>
      </c>
      <c r="S38" s="31">
        <v>72211.5703125</v>
      </c>
      <c r="T38" s="31">
        <v>279568.71875</v>
      </c>
      <c r="U38" s="31">
        <v>42818.2734375</v>
      </c>
      <c r="V38" s="31">
        <v>48076.73046875</v>
      </c>
      <c r="W38" s="31">
        <v>5552.7783203125</v>
      </c>
      <c r="X38" s="85">
        <v>286.3164367675781</v>
      </c>
    </row>
    <row r="39" spans="1:24" s="11" customFormat="1" ht="15">
      <c r="A39" s="250" t="s">
        <v>106</v>
      </c>
      <c r="B39" s="14"/>
      <c r="C39" s="37" t="s">
        <v>61</v>
      </c>
      <c r="D39" s="86" t="s">
        <v>191</v>
      </c>
      <c r="E39" s="256"/>
      <c r="F39" s="17">
        <f t="shared" si="3"/>
        <v>1323794.8991699219</v>
      </c>
      <c r="G39" s="17">
        <f t="shared" si="6"/>
        <v>762414.1062011719</v>
      </c>
      <c r="H39" s="263">
        <f t="shared" si="2"/>
        <v>561380.79296875</v>
      </c>
      <c r="I39" s="32">
        <v>23858.95703125</v>
      </c>
      <c r="J39" s="31">
        <v>2509.949951171875</v>
      </c>
      <c r="K39" s="31">
        <v>0</v>
      </c>
      <c r="L39" s="31">
        <v>183711.453125</v>
      </c>
      <c r="M39" s="31">
        <v>240731.1875</v>
      </c>
      <c r="N39" s="31">
        <v>173924.515625</v>
      </c>
      <c r="O39" s="31">
        <v>85233.1328125</v>
      </c>
      <c r="P39" s="85">
        <v>52444.91015625</v>
      </c>
      <c r="Q39" s="32">
        <v>8902.87890625</v>
      </c>
      <c r="R39" s="31">
        <v>0</v>
      </c>
      <c r="S39" s="31">
        <v>142040.53125</v>
      </c>
      <c r="T39" s="31">
        <v>0</v>
      </c>
      <c r="U39" s="31">
        <v>167057.59375</v>
      </c>
      <c r="V39" s="31">
        <v>47514.5859375</v>
      </c>
      <c r="W39" s="31">
        <v>195865.203125</v>
      </c>
      <c r="X39" s="85">
        <v>0</v>
      </c>
    </row>
    <row r="40" spans="1:24" s="11" customFormat="1" ht="15">
      <c r="A40" s="250" t="s">
        <v>109</v>
      </c>
      <c r="B40" s="14"/>
      <c r="C40" s="38" t="s">
        <v>62</v>
      </c>
      <c r="D40" s="86" t="s">
        <v>215</v>
      </c>
      <c r="E40" s="256"/>
      <c r="F40" s="17">
        <f t="shared" si="3"/>
        <v>1704087.5317382812</v>
      </c>
      <c r="G40" s="17">
        <f t="shared" si="6"/>
        <v>1210169.5141601562</v>
      </c>
      <c r="H40" s="263">
        <f t="shared" si="2"/>
        <v>493918.017578125</v>
      </c>
      <c r="I40" s="32">
        <v>0</v>
      </c>
      <c r="J40" s="31">
        <v>0</v>
      </c>
      <c r="K40" s="31">
        <v>395978.3125</v>
      </c>
      <c r="L40" s="31">
        <v>557893.8125</v>
      </c>
      <c r="M40" s="31">
        <v>148255.796875</v>
      </c>
      <c r="N40" s="31">
        <v>71183.234375</v>
      </c>
      <c r="O40" s="31">
        <v>29451.466796875</v>
      </c>
      <c r="P40" s="85">
        <v>7406.89111328125</v>
      </c>
      <c r="Q40" s="32">
        <v>0</v>
      </c>
      <c r="R40" s="31">
        <v>0</v>
      </c>
      <c r="S40" s="31">
        <v>0</v>
      </c>
      <c r="T40" s="31">
        <v>204446.984375</v>
      </c>
      <c r="U40" s="31">
        <v>146602.0625</v>
      </c>
      <c r="V40" s="31">
        <v>90713.1953125</v>
      </c>
      <c r="W40" s="31">
        <v>43923.2265625</v>
      </c>
      <c r="X40" s="85">
        <v>8232.548828125</v>
      </c>
    </row>
    <row r="41" spans="1:24" s="77" customFormat="1" ht="15">
      <c r="A41" s="251"/>
      <c r="B41" s="253"/>
      <c r="C41" s="253"/>
      <c r="D41" s="109" t="s">
        <v>25</v>
      </c>
      <c r="E41" s="254"/>
      <c r="F41" s="78"/>
      <c r="G41" s="17"/>
      <c r="H41" s="264"/>
      <c r="I41" s="272"/>
      <c r="J41" s="253"/>
      <c r="K41" s="253"/>
      <c r="L41" s="253"/>
      <c r="M41" s="253"/>
      <c r="N41" s="253"/>
      <c r="O41" s="253"/>
      <c r="P41" s="254"/>
      <c r="Q41" s="102"/>
      <c r="R41" s="103"/>
      <c r="S41" s="103"/>
      <c r="T41" s="103"/>
      <c r="U41" s="103"/>
      <c r="V41" s="103"/>
      <c r="W41" s="103"/>
      <c r="X41" s="274"/>
    </row>
    <row r="42" spans="1:24" s="11" customFormat="1" ht="15">
      <c r="A42" s="250" t="s">
        <v>107</v>
      </c>
      <c r="B42" s="14"/>
      <c r="C42" s="38" t="s">
        <v>63</v>
      </c>
      <c r="D42" s="14"/>
      <c r="E42" s="29" t="s">
        <v>216</v>
      </c>
      <c r="F42" s="17">
        <f t="shared" si="3"/>
        <v>275.3181457519531</v>
      </c>
      <c r="G42" s="17">
        <f t="shared" si="6"/>
        <v>0</v>
      </c>
      <c r="H42" s="263">
        <f t="shared" si="2"/>
        <v>275.3181457519531</v>
      </c>
      <c r="I42" s="32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85">
        <v>0</v>
      </c>
      <c r="Q42" s="32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85">
        <v>275.3181457519531</v>
      </c>
    </row>
    <row r="43" spans="1:24" s="11" customFormat="1" ht="15">
      <c r="A43" s="250" t="s">
        <v>110</v>
      </c>
      <c r="B43" s="14"/>
      <c r="C43" s="38" t="s">
        <v>64</v>
      </c>
      <c r="D43" s="14"/>
      <c r="E43" s="29" t="s">
        <v>217</v>
      </c>
      <c r="F43" s="17">
        <f t="shared" si="3"/>
        <v>925262.2841796875</v>
      </c>
      <c r="G43" s="17">
        <f t="shared" si="6"/>
        <v>490136.4638671875</v>
      </c>
      <c r="H43" s="263">
        <f t="shared" si="2"/>
        <v>435125.8203125</v>
      </c>
      <c r="I43" s="32">
        <v>0</v>
      </c>
      <c r="J43" s="31">
        <v>0</v>
      </c>
      <c r="K43" s="31">
        <v>14314.3583984375</v>
      </c>
      <c r="L43" s="31">
        <v>84277.1328125</v>
      </c>
      <c r="M43" s="31">
        <v>101372.2109375</v>
      </c>
      <c r="N43" s="31">
        <v>147113.984375</v>
      </c>
      <c r="O43" s="31">
        <v>115547.390625</v>
      </c>
      <c r="P43" s="85">
        <v>27511.38671875</v>
      </c>
      <c r="Q43" s="32">
        <v>0</v>
      </c>
      <c r="R43" s="31">
        <v>3204.6953125</v>
      </c>
      <c r="S43" s="31">
        <v>9951.6875</v>
      </c>
      <c r="T43" s="31">
        <v>59871.1875</v>
      </c>
      <c r="U43" s="31">
        <v>105825.921875</v>
      </c>
      <c r="V43" s="31">
        <v>130582.546875</v>
      </c>
      <c r="W43" s="31">
        <v>105251.71875</v>
      </c>
      <c r="X43" s="85">
        <v>20438.0625</v>
      </c>
    </row>
    <row r="44" spans="1:24" s="11" customFormat="1" ht="15">
      <c r="A44" s="250" t="s">
        <v>111</v>
      </c>
      <c r="B44" s="14"/>
      <c r="C44" s="38" t="s">
        <v>65</v>
      </c>
      <c r="D44" s="14"/>
      <c r="E44" s="29" t="s">
        <v>218</v>
      </c>
      <c r="F44" s="17">
        <f t="shared" si="3"/>
        <v>838980.794921875</v>
      </c>
      <c r="G44" s="17">
        <f t="shared" si="4"/>
        <v>538430.4565429688</v>
      </c>
      <c r="H44" s="263">
        <f t="shared" si="2"/>
        <v>300550.33837890625</v>
      </c>
      <c r="I44" s="32">
        <v>4720.64697265625</v>
      </c>
      <c r="J44" s="31">
        <v>13101.4443359375</v>
      </c>
      <c r="K44" s="31">
        <v>25243.533203125</v>
      </c>
      <c r="L44" s="31">
        <v>134663.84375</v>
      </c>
      <c r="M44" s="31">
        <v>122068.375</v>
      </c>
      <c r="N44" s="31">
        <v>145447.5625</v>
      </c>
      <c r="O44" s="31">
        <v>76721.90625</v>
      </c>
      <c r="P44" s="85">
        <v>16463.14453125</v>
      </c>
      <c r="Q44" s="32">
        <v>5020.28076171875</v>
      </c>
      <c r="R44" s="31">
        <v>0</v>
      </c>
      <c r="S44" s="31">
        <v>26165.7265625</v>
      </c>
      <c r="T44" s="31">
        <v>78373.5</v>
      </c>
      <c r="U44" s="31">
        <v>54729.640625</v>
      </c>
      <c r="V44" s="31">
        <v>77730.3359375</v>
      </c>
      <c r="W44" s="31">
        <v>53173.9140625</v>
      </c>
      <c r="X44" s="85">
        <v>5356.9404296875</v>
      </c>
    </row>
    <row r="45" spans="1:24" s="11" customFormat="1" ht="15">
      <c r="A45" s="250" t="s">
        <v>112</v>
      </c>
      <c r="B45" s="14"/>
      <c r="C45" s="38" t="s">
        <v>66</v>
      </c>
      <c r="D45" s="86" t="s">
        <v>219</v>
      </c>
      <c r="E45" s="255"/>
      <c r="F45" s="17">
        <f t="shared" si="3"/>
        <v>450787.00244140625</v>
      </c>
      <c r="G45" s="17">
        <f t="shared" si="4"/>
        <v>267938.162109375</v>
      </c>
      <c r="H45" s="263">
        <f t="shared" si="2"/>
        <v>182848.84033203125</v>
      </c>
      <c r="I45" s="32">
        <v>30282.3046875</v>
      </c>
      <c r="J45" s="31">
        <v>35360.859375</v>
      </c>
      <c r="K45" s="31">
        <v>23423.072265625</v>
      </c>
      <c r="L45" s="31">
        <v>39843.0625</v>
      </c>
      <c r="M45" s="31">
        <v>30795.25390625</v>
      </c>
      <c r="N45" s="31">
        <v>57940.65625</v>
      </c>
      <c r="O45" s="31">
        <v>39698.8359375</v>
      </c>
      <c r="P45" s="85">
        <v>10594.1171875</v>
      </c>
      <c r="Q45" s="32">
        <v>27174.8515625</v>
      </c>
      <c r="R45" s="31">
        <v>18128.70703125</v>
      </c>
      <c r="S45" s="31">
        <v>17535.04296875</v>
      </c>
      <c r="T45" s="31">
        <v>20518.455078125</v>
      </c>
      <c r="U45" s="31">
        <v>24114.81640625</v>
      </c>
      <c r="V45" s="31">
        <v>33083.8828125</v>
      </c>
      <c r="W45" s="31">
        <v>36568.0859375</v>
      </c>
      <c r="X45" s="85">
        <v>5724.99853515625</v>
      </c>
    </row>
    <row r="46" spans="1:24" s="77" customFormat="1" ht="15">
      <c r="A46" s="251"/>
      <c r="B46" s="253"/>
      <c r="C46" s="109"/>
      <c r="D46" s="109" t="s">
        <v>26</v>
      </c>
      <c r="E46" s="254"/>
      <c r="F46" s="78"/>
      <c r="G46" s="78"/>
      <c r="H46" s="264"/>
      <c r="I46" s="272">
        <v>0</v>
      </c>
      <c r="J46" s="253">
        <v>0</v>
      </c>
      <c r="K46" s="253">
        <v>0</v>
      </c>
      <c r="L46" s="253">
        <v>0</v>
      </c>
      <c r="M46" s="253">
        <v>0</v>
      </c>
      <c r="N46" s="253">
        <v>0</v>
      </c>
      <c r="O46" s="253">
        <v>0</v>
      </c>
      <c r="P46" s="254">
        <v>0</v>
      </c>
      <c r="Q46" s="102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v>0</v>
      </c>
      <c r="W46" s="103">
        <v>0</v>
      </c>
      <c r="X46" s="274">
        <v>0</v>
      </c>
    </row>
    <row r="47" spans="1:24" s="11" customFormat="1" ht="15">
      <c r="A47" s="250" t="s">
        <v>113</v>
      </c>
      <c r="B47" s="14"/>
      <c r="C47" s="38" t="s">
        <v>67</v>
      </c>
      <c r="D47" s="46"/>
      <c r="E47" s="29" t="s">
        <v>220</v>
      </c>
      <c r="F47" s="17">
        <f t="shared" si="3"/>
        <v>213424.65161132812</v>
      </c>
      <c r="G47" s="17">
        <f t="shared" si="4"/>
        <v>91155.86083984375</v>
      </c>
      <c r="H47" s="263">
        <f t="shared" si="2"/>
        <v>122268.79077148438</v>
      </c>
      <c r="I47" s="32">
        <v>0</v>
      </c>
      <c r="J47" s="31">
        <v>0</v>
      </c>
      <c r="K47" s="31">
        <v>7754.91748046875</v>
      </c>
      <c r="L47" s="31">
        <v>30371.056640625</v>
      </c>
      <c r="M47" s="31">
        <v>11733.703125</v>
      </c>
      <c r="N47" s="31">
        <v>24611.654296875</v>
      </c>
      <c r="O47" s="31">
        <v>14529.40234375</v>
      </c>
      <c r="P47" s="85">
        <v>2155.126953125</v>
      </c>
      <c r="Q47" s="32">
        <v>2669.9931640625</v>
      </c>
      <c r="R47" s="31">
        <v>0</v>
      </c>
      <c r="S47" s="31">
        <v>21727.376953125</v>
      </c>
      <c r="T47" s="31">
        <v>37532.0234375</v>
      </c>
      <c r="U47" s="31">
        <v>17785.724609375</v>
      </c>
      <c r="V47" s="31">
        <v>22615.169921875</v>
      </c>
      <c r="W47" s="31">
        <v>18122.85546875</v>
      </c>
      <c r="X47" s="85">
        <v>1815.647216796875</v>
      </c>
    </row>
    <row r="48" spans="1:24" s="11" customFormat="1" ht="15">
      <c r="A48" s="250" t="s">
        <v>114</v>
      </c>
      <c r="B48" s="14"/>
      <c r="C48" s="38" t="s">
        <v>68</v>
      </c>
      <c r="D48" s="46"/>
      <c r="E48" s="29" t="s">
        <v>221</v>
      </c>
      <c r="F48" s="17">
        <f t="shared" si="3"/>
        <v>299383.31494140625</v>
      </c>
      <c r="G48" s="17">
        <f t="shared" si="4"/>
        <v>220281.42150878906</v>
      </c>
      <c r="H48" s="263">
        <f t="shared" si="2"/>
        <v>79101.89343261719</v>
      </c>
      <c r="I48" s="32">
        <v>20071.296875</v>
      </c>
      <c r="J48" s="31">
        <v>2821.115234375</v>
      </c>
      <c r="K48" s="31">
        <v>11429.96875</v>
      </c>
      <c r="L48" s="31">
        <v>92456.7578125</v>
      </c>
      <c r="M48" s="31">
        <v>59234.2734375</v>
      </c>
      <c r="N48" s="31">
        <v>20528.083984375</v>
      </c>
      <c r="O48" s="31">
        <v>11831.794921875</v>
      </c>
      <c r="P48" s="85">
        <v>1908.1304931640625</v>
      </c>
      <c r="Q48" s="32">
        <v>18155.404296875</v>
      </c>
      <c r="R48" s="31">
        <v>5789.208984375</v>
      </c>
      <c r="S48" s="31">
        <v>8663.9384765625</v>
      </c>
      <c r="T48" s="31">
        <v>19202.7734375</v>
      </c>
      <c r="U48" s="31">
        <v>18101.4765625</v>
      </c>
      <c r="V48" s="31">
        <v>7075.01416015625</v>
      </c>
      <c r="W48" s="31">
        <v>1028.0494384765625</v>
      </c>
      <c r="X48" s="85">
        <v>1086.028076171875</v>
      </c>
    </row>
    <row r="49" spans="1:24" s="11" customFormat="1" ht="15">
      <c r="A49" s="250" t="s">
        <v>115</v>
      </c>
      <c r="B49" s="14"/>
      <c r="C49" s="38" t="s">
        <v>69</v>
      </c>
      <c r="D49" s="46"/>
      <c r="E49" s="29" t="s">
        <v>222</v>
      </c>
      <c r="F49" s="17">
        <f t="shared" si="3"/>
        <v>307968.9287109375</v>
      </c>
      <c r="G49" s="17">
        <f t="shared" si="4"/>
        <v>180532.60571289062</v>
      </c>
      <c r="H49" s="263">
        <f t="shared" si="2"/>
        <v>127436.32299804688</v>
      </c>
      <c r="I49" s="32">
        <v>29625.6640625</v>
      </c>
      <c r="J49" s="31">
        <v>8401.4296875</v>
      </c>
      <c r="K49" s="31">
        <v>24230.3359375</v>
      </c>
      <c r="L49" s="31">
        <v>45215.171875</v>
      </c>
      <c r="M49" s="31">
        <v>31840.080078125</v>
      </c>
      <c r="N49" s="31">
        <v>22938.037109375</v>
      </c>
      <c r="O49" s="31">
        <v>16048.630859375</v>
      </c>
      <c r="P49" s="85">
        <v>2233.256103515625</v>
      </c>
      <c r="Q49" s="32">
        <v>23093.291015625</v>
      </c>
      <c r="R49" s="31">
        <v>24075.779296875</v>
      </c>
      <c r="S49" s="31">
        <v>16584.68359375</v>
      </c>
      <c r="T49" s="31">
        <v>21943.173828125</v>
      </c>
      <c r="U49" s="31">
        <v>15306.0703125</v>
      </c>
      <c r="V49" s="31">
        <v>15981.541015625</v>
      </c>
      <c r="W49" s="31">
        <v>8506.5390625</v>
      </c>
      <c r="X49" s="85">
        <v>1945.244873046875</v>
      </c>
    </row>
    <row r="50" spans="1:24" s="77" customFormat="1" ht="15">
      <c r="A50" s="251"/>
      <c r="B50" s="253"/>
      <c r="C50" s="109"/>
      <c r="D50" s="109" t="s">
        <v>27</v>
      </c>
      <c r="E50" s="254"/>
      <c r="F50" s="78"/>
      <c r="G50" s="78"/>
      <c r="H50" s="264"/>
      <c r="I50" s="272"/>
      <c r="J50" s="253"/>
      <c r="K50" s="253"/>
      <c r="L50" s="253"/>
      <c r="M50" s="253"/>
      <c r="N50" s="253"/>
      <c r="O50" s="253"/>
      <c r="P50" s="254"/>
      <c r="Q50" s="102"/>
      <c r="R50" s="103"/>
      <c r="S50" s="103"/>
      <c r="T50" s="103"/>
      <c r="U50" s="103"/>
      <c r="V50" s="103"/>
      <c r="W50" s="103"/>
      <c r="X50" s="274"/>
    </row>
    <row r="51" spans="1:24" s="11" customFormat="1" ht="15">
      <c r="A51" s="250" t="s">
        <v>116</v>
      </c>
      <c r="B51" s="14"/>
      <c r="C51" s="38" t="s">
        <v>70</v>
      </c>
      <c r="D51" s="46"/>
      <c r="E51" s="29" t="s">
        <v>223</v>
      </c>
      <c r="F51" s="17">
        <f t="shared" si="3"/>
        <v>408627.90576171875</v>
      </c>
      <c r="G51" s="17">
        <f t="shared" si="4"/>
        <v>278986.16796875</v>
      </c>
      <c r="H51" s="263">
        <f t="shared" si="2"/>
        <v>129641.73779296875</v>
      </c>
      <c r="I51" s="32">
        <v>9343.76953125</v>
      </c>
      <c r="J51" s="31">
        <v>8105.4931640625</v>
      </c>
      <c r="K51" s="31">
        <v>36222.890625</v>
      </c>
      <c r="L51" s="31">
        <v>79877.296875</v>
      </c>
      <c r="M51" s="31">
        <v>57736.85546875</v>
      </c>
      <c r="N51" s="31">
        <v>50451.40234375</v>
      </c>
      <c r="O51" s="31">
        <v>31580.060546875</v>
      </c>
      <c r="P51" s="85">
        <v>5668.3994140625</v>
      </c>
      <c r="Q51" s="32">
        <v>4986.4482421875</v>
      </c>
      <c r="R51" s="31">
        <v>2993.48193359375</v>
      </c>
      <c r="S51" s="31">
        <v>15555.962890625</v>
      </c>
      <c r="T51" s="31">
        <v>36080.64453125</v>
      </c>
      <c r="U51" s="31">
        <v>30468.5859375</v>
      </c>
      <c r="V51" s="31">
        <v>27026.384765625</v>
      </c>
      <c r="W51" s="31">
        <v>11119.3056640625</v>
      </c>
      <c r="X51" s="85">
        <v>1410.923828125</v>
      </c>
    </row>
    <row r="52" spans="1:24" s="11" customFormat="1" ht="15">
      <c r="A52" s="250" t="s">
        <v>117</v>
      </c>
      <c r="B52" s="14"/>
      <c r="C52" s="37" t="s">
        <v>71</v>
      </c>
      <c r="D52" s="46"/>
      <c r="E52" s="28" t="s">
        <v>224</v>
      </c>
      <c r="F52" s="17">
        <f t="shared" si="3"/>
        <v>319469.3494873047</v>
      </c>
      <c r="G52" s="17">
        <f t="shared" si="4"/>
        <v>132107.43798828125</v>
      </c>
      <c r="H52" s="263">
        <f>SUM(Q52:X52)</f>
        <v>187361.91149902344</v>
      </c>
      <c r="I52" s="32">
        <v>2380.50439453125</v>
      </c>
      <c r="J52" s="31">
        <v>4383.5712890625</v>
      </c>
      <c r="K52" s="31">
        <v>23982.30859375</v>
      </c>
      <c r="L52" s="31">
        <v>19522.55859375</v>
      </c>
      <c r="M52" s="31">
        <v>44698.5859375</v>
      </c>
      <c r="N52" s="31">
        <v>21930.576171875</v>
      </c>
      <c r="O52" s="31">
        <v>13998.8857421875</v>
      </c>
      <c r="P52" s="85">
        <v>1210.447265625</v>
      </c>
      <c r="Q52" s="32">
        <v>0</v>
      </c>
      <c r="R52" s="31">
        <v>0</v>
      </c>
      <c r="S52" s="31">
        <v>58924.140625</v>
      </c>
      <c r="T52" s="31">
        <v>91681.2578125</v>
      </c>
      <c r="U52" s="31">
        <v>19768.15234375</v>
      </c>
      <c r="V52" s="31">
        <v>10440.58984375</v>
      </c>
      <c r="W52" s="31">
        <v>5794.646484375</v>
      </c>
      <c r="X52" s="85">
        <v>753.1243896484375</v>
      </c>
    </row>
    <row r="53" spans="1:24" s="11" customFormat="1" ht="15">
      <c r="A53" s="250" t="s">
        <v>185</v>
      </c>
      <c r="B53" s="14"/>
      <c r="C53" s="37" t="s">
        <v>72</v>
      </c>
      <c r="D53" s="86" t="s">
        <v>183</v>
      </c>
      <c r="E53" s="256"/>
      <c r="F53" s="17">
        <f>SUM(G53:H53)</f>
        <v>165537.8349609375</v>
      </c>
      <c r="G53" s="17">
        <f>SUM(I53:P53)</f>
        <v>115410.80810546875</v>
      </c>
      <c r="H53" s="263">
        <f>SUM(Q53:X53)</f>
        <v>50127.02685546875</v>
      </c>
      <c r="I53" s="32">
        <v>55972.0703125</v>
      </c>
      <c r="J53" s="31">
        <v>12383.93359375</v>
      </c>
      <c r="K53" s="31">
        <v>6193.21435546875</v>
      </c>
      <c r="L53" s="31">
        <v>40861.58984375</v>
      </c>
      <c r="M53" s="31">
        <v>0</v>
      </c>
      <c r="N53" s="31">
        <v>0</v>
      </c>
      <c r="O53" s="31">
        <v>0</v>
      </c>
      <c r="P53" s="85">
        <v>0</v>
      </c>
      <c r="Q53" s="32">
        <v>43073.28515625</v>
      </c>
      <c r="R53" s="31">
        <v>7053.74169921875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49"/>
      <c r="B54" s="63" t="s">
        <v>57</v>
      </c>
      <c r="C54" s="63"/>
      <c r="D54" s="63"/>
      <c r="E54" s="64"/>
      <c r="F54" s="53">
        <f t="shared" si="3"/>
        <v>1740175.0228118896</v>
      </c>
      <c r="G54" s="54">
        <f>SUM(G55:G61)</f>
        <v>1157710.2156982422</v>
      </c>
      <c r="H54" s="261">
        <f>SUM(H55:H61)</f>
        <v>582464.8071136475</v>
      </c>
      <c r="I54" s="55">
        <f>SUM(I55:I61)</f>
        <v>72245.93237304688</v>
      </c>
      <c r="J54" s="56">
        <f aca="true" t="shared" si="7" ref="J54:X54">SUM(J55:J61)</f>
        <v>108608.701171875</v>
      </c>
      <c r="K54" s="56">
        <f t="shared" si="7"/>
        <v>330827.5302734375</v>
      </c>
      <c r="L54" s="56">
        <f t="shared" si="7"/>
        <v>369331.4404296875</v>
      </c>
      <c r="M54" s="56">
        <f>SUM(M55:M61)</f>
        <v>112274.05541992188</v>
      </c>
      <c r="N54" s="56">
        <f t="shared" si="7"/>
        <v>95661.615234375</v>
      </c>
      <c r="O54" s="56">
        <f t="shared" si="7"/>
        <v>52015.94073486328</v>
      </c>
      <c r="P54" s="271">
        <f>SUM(P55:P61)</f>
        <v>16745.000061035156</v>
      </c>
      <c r="Q54" s="55">
        <f t="shared" si="7"/>
        <v>46822.19970703125</v>
      </c>
      <c r="R54" s="56">
        <f t="shared" si="7"/>
        <v>61934.3525390625</v>
      </c>
      <c r="S54" s="56">
        <f t="shared" si="7"/>
        <v>191470.32470703125</v>
      </c>
      <c r="T54" s="56">
        <f t="shared" si="7"/>
        <v>135413.46875</v>
      </c>
      <c r="U54" s="56">
        <f t="shared" si="7"/>
        <v>38053.07763671875</v>
      </c>
      <c r="V54" s="56">
        <f t="shared" si="7"/>
        <v>51412.49719238281</v>
      </c>
      <c r="W54" s="56">
        <f t="shared" si="7"/>
        <v>44482.78274536133</v>
      </c>
      <c r="X54" s="271">
        <f t="shared" si="7"/>
        <v>12876.10383605957</v>
      </c>
    </row>
    <row r="55" spans="1:24" ht="15">
      <c r="A55" s="250" t="s">
        <v>120</v>
      </c>
      <c r="B55" s="79"/>
      <c r="C55" s="38" t="s">
        <v>73</v>
      </c>
      <c r="D55" s="86" t="s">
        <v>227</v>
      </c>
      <c r="E55" s="257"/>
      <c r="F55" s="17">
        <f>SUM(G55:H55)</f>
        <v>400258.0295410156</v>
      </c>
      <c r="G55" s="17">
        <f t="shared" si="4"/>
        <v>349969.046875</v>
      </c>
      <c r="H55" s="263">
        <f t="shared" si="2"/>
        <v>50288.982666015625</v>
      </c>
      <c r="I55" s="273">
        <v>2286.459228515625</v>
      </c>
      <c r="J55" s="33">
        <v>21991.94921875</v>
      </c>
      <c r="K55" s="33">
        <v>134570.984375</v>
      </c>
      <c r="L55" s="33">
        <v>133418.640625</v>
      </c>
      <c r="M55" s="33">
        <v>21817.4375</v>
      </c>
      <c r="N55" s="33">
        <v>24514.349609375</v>
      </c>
      <c r="O55" s="33">
        <v>9437.4423828125</v>
      </c>
      <c r="P55" s="85">
        <v>1931.783935546875</v>
      </c>
      <c r="Q55" s="273">
        <v>4909.6396484375</v>
      </c>
      <c r="R55" s="33">
        <v>4998.078125</v>
      </c>
      <c r="S55" s="33">
        <v>15289.962890625</v>
      </c>
      <c r="T55" s="33">
        <v>14477</v>
      </c>
      <c r="U55" s="33">
        <v>1228.310791015625</v>
      </c>
      <c r="V55" s="33">
        <v>7531.3427734375</v>
      </c>
      <c r="W55" s="33">
        <v>589.6326904296875</v>
      </c>
      <c r="X55" s="275">
        <v>1265.0157470703125</v>
      </c>
    </row>
    <row r="56" spans="1:24" ht="15">
      <c r="A56" s="250" t="s">
        <v>121</v>
      </c>
      <c r="B56" s="79"/>
      <c r="C56" s="38" t="s">
        <v>74</v>
      </c>
      <c r="D56" s="86" t="s">
        <v>28</v>
      </c>
      <c r="E56" s="257"/>
      <c r="F56" s="17">
        <f t="shared" si="3"/>
        <v>263411.6416015625</v>
      </c>
      <c r="G56" s="17">
        <f t="shared" si="4"/>
        <v>156482.4814453125</v>
      </c>
      <c r="H56" s="263">
        <f t="shared" si="2"/>
        <v>106929.16015625</v>
      </c>
      <c r="I56" s="273">
        <v>0</v>
      </c>
      <c r="J56" s="33">
        <v>5924.66015625</v>
      </c>
      <c r="K56" s="33">
        <v>17195.49609375</v>
      </c>
      <c r="L56" s="33">
        <v>38627.16796875</v>
      </c>
      <c r="M56" s="33">
        <v>24609.59375</v>
      </c>
      <c r="N56" s="33">
        <v>35431.8203125</v>
      </c>
      <c r="O56" s="33">
        <v>25529.94140625</v>
      </c>
      <c r="P56" s="85">
        <v>9163.8017578125</v>
      </c>
      <c r="Q56" s="273">
        <v>0</v>
      </c>
      <c r="R56" s="33">
        <v>4512.82080078125</v>
      </c>
      <c r="S56" s="33">
        <v>3149.57080078125</v>
      </c>
      <c r="T56" s="33">
        <v>26354.4296875</v>
      </c>
      <c r="U56" s="33">
        <v>15162.0244140625</v>
      </c>
      <c r="V56" s="33">
        <v>22568.84375</v>
      </c>
      <c r="W56" s="33">
        <v>27082.984375</v>
      </c>
      <c r="X56" s="275">
        <v>8098.486328125</v>
      </c>
    </row>
    <row r="57" spans="1:24" ht="15">
      <c r="A57" s="250" t="s">
        <v>122</v>
      </c>
      <c r="B57" s="79"/>
      <c r="C57" s="38" t="s">
        <v>75</v>
      </c>
      <c r="D57" s="86" t="s">
        <v>29</v>
      </c>
      <c r="E57" s="257"/>
      <c r="F57" s="17">
        <f t="shared" si="3"/>
        <v>150140.873046875</v>
      </c>
      <c r="G57" s="17">
        <f t="shared" si="4"/>
        <v>110189.24206542969</v>
      </c>
      <c r="H57" s="263">
        <f t="shared" si="2"/>
        <v>39951.63098144531</v>
      </c>
      <c r="I57" s="273">
        <v>22371.890625</v>
      </c>
      <c r="J57" s="33">
        <v>26367.634765625</v>
      </c>
      <c r="K57" s="33">
        <v>30829.33984375</v>
      </c>
      <c r="L57" s="33">
        <v>20695.9765625</v>
      </c>
      <c r="M57" s="33">
        <v>5891.06494140625</v>
      </c>
      <c r="N57" s="33">
        <v>1621.638671875</v>
      </c>
      <c r="O57" s="33">
        <v>1160.9398193359375</v>
      </c>
      <c r="P57" s="85">
        <v>1250.7568359375</v>
      </c>
      <c r="Q57" s="273">
        <v>8555.9755859375</v>
      </c>
      <c r="R57" s="33">
        <v>7982.7744140625</v>
      </c>
      <c r="S57" s="33">
        <v>10731.8671875</v>
      </c>
      <c r="T57" s="33">
        <v>3037.1279296875</v>
      </c>
      <c r="U57" s="33">
        <v>3457.897216796875</v>
      </c>
      <c r="V57" s="33">
        <v>3798.938720703125</v>
      </c>
      <c r="W57" s="33">
        <v>1853.0780029296875</v>
      </c>
      <c r="X57" s="275">
        <v>533.971923828125</v>
      </c>
    </row>
    <row r="58" spans="1:24" ht="15">
      <c r="A58" s="250" t="s">
        <v>123</v>
      </c>
      <c r="B58" s="79"/>
      <c r="C58" s="38" t="s">
        <v>76</v>
      </c>
      <c r="D58" s="86" t="s">
        <v>118</v>
      </c>
      <c r="E58" s="257"/>
      <c r="F58" s="17">
        <f t="shared" si="3"/>
        <v>143317.14581298828</v>
      </c>
      <c r="G58" s="17">
        <f t="shared" si="4"/>
        <v>74995.3021850586</v>
      </c>
      <c r="H58" s="263">
        <f t="shared" si="2"/>
        <v>68321.84362792969</v>
      </c>
      <c r="I58" s="273">
        <v>7959.85986328125</v>
      </c>
      <c r="J58" s="33">
        <v>22183.0546875</v>
      </c>
      <c r="K58" s="33">
        <v>16274.8720703125</v>
      </c>
      <c r="L58" s="33">
        <v>15045.5400390625</v>
      </c>
      <c r="M58" s="33">
        <v>11177.06640625</v>
      </c>
      <c r="N58" s="33">
        <v>1371.27783203125</v>
      </c>
      <c r="O58" s="33">
        <v>983.6312866210938</v>
      </c>
      <c r="P58" s="85">
        <v>0</v>
      </c>
      <c r="Q58" s="273">
        <v>5439.09814453125</v>
      </c>
      <c r="R58" s="33">
        <v>10512.9384765625</v>
      </c>
      <c r="S58" s="33">
        <v>17280.291015625</v>
      </c>
      <c r="T58" s="33">
        <v>29562.296875</v>
      </c>
      <c r="U58" s="33">
        <v>3086.611328125</v>
      </c>
      <c r="V58" s="33">
        <v>0</v>
      </c>
      <c r="W58" s="33">
        <v>1865.104736328125</v>
      </c>
      <c r="X58" s="275">
        <v>575.5030517578125</v>
      </c>
    </row>
    <row r="59" spans="1:24" ht="15">
      <c r="A59" s="250" t="s">
        <v>124</v>
      </c>
      <c r="B59" s="79"/>
      <c r="C59" s="38" t="s">
        <v>77</v>
      </c>
      <c r="D59" s="86" t="s">
        <v>225</v>
      </c>
      <c r="E59" s="257"/>
      <c r="F59" s="17">
        <f t="shared" si="3"/>
        <v>288061.9041595459</v>
      </c>
      <c r="G59" s="17">
        <f t="shared" si="4"/>
        <v>138081.79760742188</v>
      </c>
      <c r="H59" s="263">
        <f t="shared" si="2"/>
        <v>149980.10655212402</v>
      </c>
      <c r="I59" s="273">
        <v>0</v>
      </c>
      <c r="J59" s="33">
        <v>4223.404296875</v>
      </c>
      <c r="K59" s="33">
        <v>64084.11328125</v>
      </c>
      <c r="L59" s="33">
        <v>60812.1640625</v>
      </c>
      <c r="M59" s="33">
        <v>3621.254638671875</v>
      </c>
      <c r="N59" s="33">
        <v>5340.861328125</v>
      </c>
      <c r="O59" s="33">
        <v>0</v>
      </c>
      <c r="P59" s="85">
        <v>0</v>
      </c>
      <c r="Q59" s="273">
        <v>0</v>
      </c>
      <c r="R59" s="33">
        <v>7512.63916015625</v>
      </c>
      <c r="S59" s="33">
        <v>101616.8359375</v>
      </c>
      <c r="T59" s="33">
        <v>34548.5390625</v>
      </c>
      <c r="U59" s="33">
        <v>4117.36865234375</v>
      </c>
      <c r="V59" s="33">
        <v>1533.2222900390625</v>
      </c>
      <c r="W59" s="33">
        <v>424.8546447753906</v>
      </c>
      <c r="X59" s="275">
        <v>226.6468048095703</v>
      </c>
    </row>
    <row r="60" spans="1:24" ht="15">
      <c r="A60" s="250" t="s">
        <v>125</v>
      </c>
      <c r="B60" s="79"/>
      <c r="C60" s="38" t="s">
        <v>78</v>
      </c>
      <c r="D60" s="86" t="s">
        <v>30</v>
      </c>
      <c r="E60" s="257"/>
      <c r="F60" s="17">
        <f t="shared" si="3"/>
        <v>60157.62615966797</v>
      </c>
      <c r="G60" s="17">
        <f t="shared" si="4"/>
        <v>43445.855041503906</v>
      </c>
      <c r="H60" s="263">
        <f t="shared" si="2"/>
        <v>16711.771118164062</v>
      </c>
      <c r="I60" s="273">
        <v>2457.4453125</v>
      </c>
      <c r="J60" s="33">
        <v>0</v>
      </c>
      <c r="K60" s="33">
        <v>10186.232421875</v>
      </c>
      <c r="L60" s="33">
        <v>23257.115234375</v>
      </c>
      <c r="M60" s="33">
        <v>4103.83740234375</v>
      </c>
      <c r="N60" s="33">
        <v>2150.13037109375</v>
      </c>
      <c r="O60" s="33">
        <v>750.35888671875</v>
      </c>
      <c r="P60" s="85">
        <v>540.7354125976562</v>
      </c>
      <c r="Q60" s="273">
        <v>0</v>
      </c>
      <c r="R60" s="33">
        <v>0</v>
      </c>
      <c r="S60" s="33">
        <v>6769.203125</v>
      </c>
      <c r="T60" s="33">
        <v>7571.0185546875</v>
      </c>
      <c r="U60" s="33">
        <v>0</v>
      </c>
      <c r="V60" s="33">
        <v>994.050048828125</v>
      </c>
      <c r="W60" s="33">
        <v>1377.4993896484375</v>
      </c>
      <c r="X60" s="275">
        <v>0</v>
      </c>
    </row>
    <row r="61" spans="1:24" ht="15">
      <c r="A61" s="250" t="s">
        <v>126</v>
      </c>
      <c r="B61" s="79"/>
      <c r="C61" s="38" t="s">
        <v>79</v>
      </c>
      <c r="D61" s="86" t="s">
        <v>119</v>
      </c>
      <c r="E61" s="257"/>
      <c r="F61" s="17">
        <f t="shared" si="3"/>
        <v>434827.8024902344</v>
      </c>
      <c r="G61" s="17">
        <f t="shared" si="4"/>
        <v>284546.4904785156</v>
      </c>
      <c r="H61" s="263">
        <f t="shared" si="2"/>
        <v>150281.31201171875</v>
      </c>
      <c r="I61" s="273">
        <v>37170.27734375</v>
      </c>
      <c r="J61" s="33">
        <v>27917.998046875</v>
      </c>
      <c r="K61" s="33">
        <v>57686.4921875</v>
      </c>
      <c r="L61" s="33">
        <v>77474.8359375</v>
      </c>
      <c r="M61" s="33">
        <v>41053.80078125</v>
      </c>
      <c r="N61" s="33">
        <v>25231.537109375</v>
      </c>
      <c r="O61" s="33">
        <v>14153.626953125</v>
      </c>
      <c r="P61" s="85">
        <v>3857.922119140625</v>
      </c>
      <c r="Q61" s="273">
        <v>27917.486328125</v>
      </c>
      <c r="R61" s="33">
        <v>26415.1015625</v>
      </c>
      <c r="S61" s="33">
        <v>36632.59375</v>
      </c>
      <c r="T61" s="33">
        <v>19863.056640625</v>
      </c>
      <c r="U61" s="33">
        <v>11000.865234375</v>
      </c>
      <c r="V61" s="33">
        <v>14986.099609375</v>
      </c>
      <c r="W61" s="33">
        <v>11289.62890625</v>
      </c>
      <c r="X61" s="275">
        <v>2176.47998046875</v>
      </c>
    </row>
    <row r="62" spans="1:24" s="99" customFormat="1" ht="15" customHeight="1" thickBot="1">
      <c r="A62" s="252" t="s">
        <v>81</v>
      </c>
      <c r="B62" s="93" t="s">
        <v>184</v>
      </c>
      <c r="C62" s="95" t="s">
        <v>80</v>
      </c>
      <c r="D62" s="98"/>
      <c r="E62" s="95"/>
      <c r="F62" s="96">
        <f t="shared" si="3"/>
        <v>608887.783203125</v>
      </c>
      <c r="G62" s="97">
        <f t="shared" si="4"/>
        <v>322670.025390625</v>
      </c>
      <c r="H62" s="265">
        <f>SUM(Q62:X62)</f>
        <v>286217.7578125</v>
      </c>
      <c r="I62" s="98">
        <v>18959.138671875</v>
      </c>
      <c r="J62" s="94">
        <v>25778.068359375</v>
      </c>
      <c r="K62" s="94">
        <v>70105.203125</v>
      </c>
      <c r="L62" s="94">
        <v>49606.421875</v>
      </c>
      <c r="M62" s="94">
        <v>22557.931640625</v>
      </c>
      <c r="N62" s="94">
        <v>28712.2578125</v>
      </c>
      <c r="O62" s="94">
        <v>72702</v>
      </c>
      <c r="P62" s="95">
        <v>34249.00390625</v>
      </c>
      <c r="Q62" s="98">
        <v>27517.23046875</v>
      </c>
      <c r="R62" s="94">
        <v>18085.009765625</v>
      </c>
      <c r="S62" s="94">
        <v>39173.42578125</v>
      </c>
      <c r="T62" s="94">
        <v>17538.83984375</v>
      </c>
      <c r="U62" s="94">
        <v>16311.494140625</v>
      </c>
      <c r="V62" s="94">
        <v>50351.92578125</v>
      </c>
      <c r="W62" s="94">
        <v>82130</v>
      </c>
      <c r="X62" s="95">
        <v>35109.83203125</v>
      </c>
    </row>
  </sheetData>
  <mergeCells count="3">
    <mergeCell ref="I4:P4"/>
    <mergeCell ref="Q4:X4"/>
    <mergeCell ref="F5:H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 topLeftCell="A1">
      <pane xSplit="5" ySplit="8" topLeftCell="F9" activePane="bottomRight" state="frozen"/>
      <selection pane="topLeft" activeCell="M13" sqref="M13"/>
      <selection pane="topRight" activeCell="M13" sqref="M13"/>
      <selection pane="bottomLeft" activeCell="M13" sqref="M13"/>
      <selection pane="bottomRight" activeCell="M13" sqref="M13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3.8515625" style="40" customWidth="1"/>
    <col min="5" max="5" width="33.7109375" style="6" customWidth="1"/>
    <col min="6" max="24" width="11.7109375" style="6" customWidth="1"/>
    <col min="25" max="16384" width="9.140625" style="6" customWidth="1"/>
  </cols>
  <sheetData>
    <row r="1" ht="15.6">
      <c r="A1" s="65" t="s">
        <v>226</v>
      </c>
    </row>
    <row r="2" ht="15.6">
      <c r="A2" s="110" t="s">
        <v>171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58" t="s">
        <v>33</v>
      </c>
      <c r="I4" s="297" t="s">
        <v>32</v>
      </c>
      <c r="J4" s="298"/>
      <c r="K4" s="298"/>
      <c r="L4" s="298"/>
      <c r="M4" s="298"/>
      <c r="N4" s="298"/>
      <c r="O4" s="298"/>
      <c r="P4" s="299"/>
      <c r="Q4" s="297" t="s">
        <v>33</v>
      </c>
      <c r="R4" s="298"/>
      <c r="S4" s="298"/>
      <c r="T4" s="298"/>
      <c r="U4" s="298"/>
      <c r="V4" s="298"/>
      <c r="W4" s="298"/>
      <c r="X4" s="299"/>
    </row>
    <row r="5" spans="1:24" s="8" customFormat="1" ht="13.8" thickBot="1">
      <c r="A5" s="68"/>
      <c r="B5" s="43"/>
      <c r="C5" s="43"/>
      <c r="D5" s="43"/>
      <c r="E5" s="21" t="s">
        <v>35</v>
      </c>
      <c r="F5" s="295" t="s">
        <v>53</v>
      </c>
      <c r="G5" s="296" t="s">
        <v>1</v>
      </c>
      <c r="H5" s="296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66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66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28930.259</v>
      </c>
      <c r="G6" s="60">
        <f>SUM(I6:P6)</f>
        <v>14693.702</v>
      </c>
      <c r="H6" s="259">
        <f>SUM(Q6:X6)</f>
        <v>14236.556999999999</v>
      </c>
      <c r="I6" s="61">
        <v>1387.632</v>
      </c>
      <c r="J6" s="62">
        <v>2881.111</v>
      </c>
      <c r="K6" s="62">
        <v>4105.664</v>
      </c>
      <c r="L6" s="62">
        <v>4021.024</v>
      </c>
      <c r="M6" s="62">
        <v>1193.252</v>
      </c>
      <c r="N6" s="62">
        <v>714.364</v>
      </c>
      <c r="O6" s="62">
        <v>298.138</v>
      </c>
      <c r="P6" s="267">
        <v>92.517</v>
      </c>
      <c r="Q6" s="61">
        <v>1325.912</v>
      </c>
      <c r="R6" s="62">
        <v>2740.306</v>
      </c>
      <c r="S6" s="62">
        <v>3909.741</v>
      </c>
      <c r="T6" s="62">
        <v>3812.983</v>
      </c>
      <c r="U6" s="62">
        <v>1159.492</v>
      </c>
      <c r="V6" s="62">
        <v>805.604</v>
      </c>
      <c r="W6" s="62">
        <v>367.742</v>
      </c>
      <c r="X6" s="267">
        <v>114.777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68"/>
      <c r="Q7" s="36"/>
      <c r="R7" s="35"/>
      <c r="S7" s="35"/>
      <c r="T7" s="35"/>
      <c r="U7" s="35"/>
      <c r="V7" s="35"/>
      <c r="W7" s="35"/>
      <c r="X7" s="268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69"/>
      <c r="Q8" s="12"/>
      <c r="R8" s="13"/>
      <c r="S8" s="13"/>
      <c r="T8" s="13"/>
      <c r="U8" s="13"/>
      <c r="V8" s="13"/>
      <c r="W8" s="13"/>
      <c r="X8" s="269"/>
    </row>
    <row r="9" spans="1:24" s="15" customFormat="1" ht="14.4" thickTop="1">
      <c r="A9" s="248"/>
      <c r="B9" s="47" t="s">
        <v>2</v>
      </c>
      <c r="C9" s="47"/>
      <c r="D9" s="47"/>
      <c r="E9" s="48"/>
      <c r="F9" s="49">
        <f>SUM(G9:H9)</f>
        <v>13081674.215881348</v>
      </c>
      <c r="G9" s="50">
        <f>SUM(I9:P9)</f>
        <v>7198852.700531006</v>
      </c>
      <c r="H9" s="260">
        <f>SUM(Q9:X9)</f>
        <v>5882821.515350342</v>
      </c>
      <c r="I9" s="51">
        <f aca="true" t="shared" si="0" ref="I9:X9">I10+I24+I54+I62</f>
        <v>1328300.921875</v>
      </c>
      <c r="J9" s="52">
        <f t="shared" si="0"/>
        <v>450202.05895996094</v>
      </c>
      <c r="K9" s="52">
        <f t="shared" si="0"/>
        <v>875248.6158447266</v>
      </c>
      <c r="L9" s="52">
        <f t="shared" si="0"/>
        <v>1511260.955078125</v>
      </c>
      <c r="M9" s="52">
        <f t="shared" si="0"/>
        <v>877349.3165283203</v>
      </c>
      <c r="N9" s="52">
        <f t="shared" si="0"/>
        <v>1166222.8279418945</v>
      </c>
      <c r="O9" s="52">
        <f t="shared" si="0"/>
        <v>599719.4633178711</v>
      </c>
      <c r="P9" s="270">
        <f t="shared" si="0"/>
        <v>390548.5409851074</v>
      </c>
      <c r="Q9" s="51">
        <f t="shared" si="0"/>
        <v>1272886.2286376953</v>
      </c>
      <c r="R9" s="52">
        <f t="shared" si="0"/>
        <v>499213.72521972656</v>
      </c>
      <c r="S9" s="52">
        <f t="shared" si="0"/>
        <v>1173111.9838867188</v>
      </c>
      <c r="T9" s="52">
        <f t="shared" si="0"/>
        <v>1071346.0825195312</v>
      </c>
      <c r="U9" s="52">
        <f t="shared" si="0"/>
        <v>458786.07904052734</v>
      </c>
      <c r="V9" s="52">
        <f t="shared" si="0"/>
        <v>696976.664855957</v>
      </c>
      <c r="W9" s="52">
        <f t="shared" si="0"/>
        <v>554547.1384887695</v>
      </c>
      <c r="X9" s="270">
        <f t="shared" si="0"/>
        <v>155953.61270141602</v>
      </c>
    </row>
    <row r="10" spans="1:24" s="16" customFormat="1" ht="15" customHeight="1">
      <c r="A10" s="249"/>
      <c r="B10" s="63" t="s">
        <v>202</v>
      </c>
      <c r="C10" s="63"/>
      <c r="D10" s="63"/>
      <c r="E10" s="64"/>
      <c r="F10" s="53">
        <f>SUM(G10:H10)</f>
        <v>5034113.379272461</v>
      </c>
      <c r="G10" s="54">
        <f>SUM(I10:P10)</f>
        <v>2333182.7598876953</v>
      </c>
      <c r="H10" s="261">
        <f>SUM(Q10:X10)</f>
        <v>2700930.6193847656</v>
      </c>
      <c r="I10" s="55">
        <f>SUM(I11:I23)</f>
        <v>1106156.6281738281</v>
      </c>
      <c r="J10" s="56">
        <f>SUM(J11:J23)</f>
        <v>82233.90808105469</v>
      </c>
      <c r="K10" s="56">
        <f>SUM(K11:K23)</f>
        <v>281929.69677734375</v>
      </c>
      <c r="L10" s="56">
        <f aca="true" t="shared" si="1" ref="L10:X10">SUM(L11:L23)</f>
        <v>291717.18798828125</v>
      </c>
      <c r="M10" s="56">
        <f t="shared" si="1"/>
        <v>182317.56176757812</v>
      </c>
      <c r="N10" s="56">
        <f t="shared" si="1"/>
        <v>205532.72900390625</v>
      </c>
      <c r="O10" s="56">
        <f t="shared" si="1"/>
        <v>137631.2685546875</v>
      </c>
      <c r="P10" s="271">
        <f t="shared" si="1"/>
        <v>45663.779541015625</v>
      </c>
      <c r="Q10" s="55">
        <f t="shared" si="1"/>
        <v>1141745.5131835938</v>
      </c>
      <c r="R10" s="56">
        <f t="shared" si="1"/>
        <v>249246.26806640625</v>
      </c>
      <c r="S10" s="56">
        <f t="shared" si="1"/>
        <v>425207.24560546875</v>
      </c>
      <c r="T10" s="56">
        <f t="shared" si="1"/>
        <v>333178.94677734375</v>
      </c>
      <c r="U10" s="56">
        <f t="shared" si="1"/>
        <v>120432.083984375</v>
      </c>
      <c r="V10" s="56">
        <f t="shared" si="1"/>
        <v>217890.70123291016</v>
      </c>
      <c r="W10" s="56">
        <f t="shared" si="1"/>
        <v>180525.5302734375</v>
      </c>
      <c r="X10" s="271">
        <f t="shared" si="1"/>
        <v>32704.33026123047</v>
      </c>
    </row>
    <row r="11" spans="1:24" s="11" customFormat="1" ht="15">
      <c r="A11" s="250" t="s">
        <v>82</v>
      </c>
      <c r="B11" s="14"/>
      <c r="C11" s="38" t="s">
        <v>3</v>
      </c>
      <c r="D11" s="86" t="s">
        <v>4</v>
      </c>
      <c r="E11" s="29"/>
      <c r="F11" s="246">
        <f>SUM(G11:H11)</f>
        <v>382257.9133605957</v>
      </c>
      <c r="G11" s="19">
        <f>SUM(I11:P11)</f>
        <v>257493.7469482422</v>
      </c>
      <c r="H11" s="262">
        <f aca="true" t="shared" si="2" ref="H11:H61">SUM(Q11:X11)</f>
        <v>124764.16641235352</v>
      </c>
      <c r="I11" s="18">
        <v>0</v>
      </c>
      <c r="J11" s="31">
        <v>1651.1995849609375</v>
      </c>
      <c r="K11" s="31">
        <v>35300.28125</v>
      </c>
      <c r="L11" s="31">
        <v>93897.796875</v>
      </c>
      <c r="M11" s="31">
        <v>58458.6015625</v>
      </c>
      <c r="N11" s="31">
        <v>36347.9296875</v>
      </c>
      <c r="O11" s="31">
        <v>27223.638671875</v>
      </c>
      <c r="P11" s="85">
        <v>4614.29931640625</v>
      </c>
      <c r="Q11" s="32">
        <v>8224.2099609375</v>
      </c>
      <c r="R11" s="31">
        <v>0</v>
      </c>
      <c r="S11" s="31">
        <v>15449.41015625</v>
      </c>
      <c r="T11" s="31">
        <v>73458.5078125</v>
      </c>
      <c r="U11" s="31">
        <v>12089.4775390625</v>
      </c>
      <c r="V11" s="31">
        <v>9139.5478515625</v>
      </c>
      <c r="W11" s="31">
        <v>6078.74658203125</v>
      </c>
      <c r="X11" s="85">
        <v>324.2665100097656</v>
      </c>
    </row>
    <row r="12" spans="1:24" s="11" customFormat="1" ht="15">
      <c r="A12" s="250" t="s">
        <v>83</v>
      </c>
      <c r="B12" s="14"/>
      <c r="C12" s="38" t="s">
        <v>5</v>
      </c>
      <c r="D12" s="86" t="s">
        <v>203</v>
      </c>
      <c r="E12" s="29"/>
      <c r="F12" s="246">
        <f aca="true" t="shared" si="3" ref="F12:F62">SUM(G12:H12)</f>
        <v>25368.813049316406</v>
      </c>
      <c r="G12" s="19">
        <f aca="true" t="shared" si="4" ref="G12:G62">SUM(I12:P12)</f>
        <v>16841.705200195312</v>
      </c>
      <c r="H12" s="262">
        <f t="shared" si="2"/>
        <v>8527.107849121094</v>
      </c>
      <c r="I12" s="18">
        <v>0</v>
      </c>
      <c r="J12" s="31">
        <v>0</v>
      </c>
      <c r="K12" s="31">
        <v>8911.0107421875</v>
      </c>
      <c r="L12" s="31">
        <v>1516.9342041015625</v>
      </c>
      <c r="M12" s="31">
        <v>0</v>
      </c>
      <c r="N12" s="31">
        <v>6413.76025390625</v>
      </c>
      <c r="O12" s="31">
        <v>0</v>
      </c>
      <c r="P12" s="85">
        <v>0</v>
      </c>
      <c r="Q12" s="32">
        <v>0</v>
      </c>
      <c r="R12" s="31">
        <v>0</v>
      </c>
      <c r="S12" s="31">
        <v>0</v>
      </c>
      <c r="T12" s="31">
        <v>6743.74609375</v>
      </c>
      <c r="U12" s="31">
        <v>877.268798828125</v>
      </c>
      <c r="V12" s="31">
        <v>906.0929565429688</v>
      </c>
      <c r="W12" s="31">
        <v>0</v>
      </c>
      <c r="X12" s="85">
        <v>0</v>
      </c>
    </row>
    <row r="13" spans="1:24" s="11" customFormat="1" ht="15">
      <c r="A13" s="250" t="s">
        <v>84</v>
      </c>
      <c r="B13" s="14"/>
      <c r="C13" s="37" t="s">
        <v>6</v>
      </c>
      <c r="D13" s="245" t="s">
        <v>204</v>
      </c>
      <c r="E13" s="29"/>
      <c r="F13" s="246">
        <f t="shared" si="3"/>
        <v>477289.5361328125</v>
      </c>
      <c r="G13" s="19">
        <f t="shared" si="4"/>
        <v>202432.001953125</v>
      </c>
      <c r="H13" s="262">
        <f t="shared" si="2"/>
        <v>274857.5341796875</v>
      </c>
      <c r="I13" s="18">
        <v>53017.0234375</v>
      </c>
      <c r="J13" s="31">
        <v>10576.8486328125</v>
      </c>
      <c r="K13" s="31">
        <v>20704.3671875</v>
      </c>
      <c r="L13" s="31">
        <v>35558.80859375</v>
      </c>
      <c r="M13" s="31">
        <v>17097.18359375</v>
      </c>
      <c r="N13" s="31">
        <v>25176.171875</v>
      </c>
      <c r="O13" s="31">
        <v>29311.0234375</v>
      </c>
      <c r="P13" s="85">
        <v>10990.5751953125</v>
      </c>
      <c r="Q13" s="32">
        <v>79667.1875</v>
      </c>
      <c r="R13" s="31">
        <v>15760.55859375</v>
      </c>
      <c r="S13" s="31">
        <v>36294.1015625</v>
      </c>
      <c r="T13" s="31">
        <v>47391.8671875</v>
      </c>
      <c r="U13" s="31">
        <v>11504.3447265625</v>
      </c>
      <c r="V13" s="31">
        <v>26664.109375</v>
      </c>
      <c r="W13" s="31">
        <v>54262.6640625</v>
      </c>
      <c r="X13" s="85">
        <v>3312.701171875</v>
      </c>
    </row>
    <row r="14" spans="1:24" s="11" customFormat="1" ht="15">
      <c r="A14" s="250" t="s">
        <v>85</v>
      </c>
      <c r="B14" s="14"/>
      <c r="C14" s="37" t="s">
        <v>7</v>
      </c>
      <c r="D14" s="245" t="s">
        <v>205</v>
      </c>
      <c r="E14" s="29"/>
      <c r="F14" s="246">
        <f t="shared" si="3"/>
        <v>44105.97692871094</v>
      </c>
      <c r="G14" s="19">
        <f t="shared" si="4"/>
        <v>17403.591186523438</v>
      </c>
      <c r="H14" s="262">
        <f t="shared" si="2"/>
        <v>26702.3857421875</v>
      </c>
      <c r="I14" s="18">
        <v>6166.50634765625</v>
      </c>
      <c r="J14" s="31">
        <v>9474.82421875</v>
      </c>
      <c r="K14" s="31">
        <v>0</v>
      </c>
      <c r="L14" s="31">
        <v>1762.2606201171875</v>
      </c>
      <c r="M14" s="31">
        <v>0</v>
      </c>
      <c r="N14" s="31">
        <v>0</v>
      </c>
      <c r="O14" s="31">
        <v>0</v>
      </c>
      <c r="P14" s="85">
        <v>0</v>
      </c>
      <c r="Q14" s="32">
        <v>18071.908203125</v>
      </c>
      <c r="R14" s="31">
        <v>1525.66748046875</v>
      </c>
      <c r="S14" s="31">
        <v>0</v>
      </c>
      <c r="T14" s="31">
        <v>7104.81005859375</v>
      </c>
      <c r="U14" s="31">
        <v>0</v>
      </c>
      <c r="V14" s="31">
        <v>0</v>
      </c>
      <c r="W14" s="31">
        <v>0</v>
      </c>
      <c r="X14" s="85">
        <v>0</v>
      </c>
    </row>
    <row r="15" spans="1:24" s="11" customFormat="1" ht="15">
      <c r="A15" s="250" t="s">
        <v>86</v>
      </c>
      <c r="B15" s="14"/>
      <c r="C15" s="37" t="s">
        <v>8</v>
      </c>
      <c r="D15" s="245" t="s">
        <v>54</v>
      </c>
      <c r="E15" s="29"/>
      <c r="F15" s="246">
        <f t="shared" si="3"/>
        <v>37562.10009765625</v>
      </c>
      <c r="G15" s="17">
        <f t="shared" si="4"/>
        <v>22462.9951171875</v>
      </c>
      <c r="H15" s="263">
        <f t="shared" si="2"/>
        <v>15099.10498046875</v>
      </c>
      <c r="I15" s="18">
        <v>1348.051513671875</v>
      </c>
      <c r="J15" s="31">
        <v>10284.205078125</v>
      </c>
      <c r="K15" s="31">
        <v>3663.00341796875</v>
      </c>
      <c r="L15" s="31">
        <v>6000.166015625</v>
      </c>
      <c r="M15" s="31">
        <v>1167.569091796875</v>
      </c>
      <c r="N15" s="31">
        <v>0</v>
      </c>
      <c r="O15" s="31">
        <v>0</v>
      </c>
      <c r="P15" s="85">
        <v>0</v>
      </c>
      <c r="Q15" s="32">
        <v>7159.47998046875</v>
      </c>
      <c r="R15" s="31">
        <v>7939.625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85">
        <v>0</v>
      </c>
    </row>
    <row r="16" spans="1:24" s="11" customFormat="1" ht="15">
      <c r="A16" s="250" t="s">
        <v>87</v>
      </c>
      <c r="B16" s="14"/>
      <c r="C16" s="39" t="s">
        <v>9</v>
      </c>
      <c r="D16" s="245" t="s">
        <v>44</v>
      </c>
      <c r="E16" s="29"/>
      <c r="F16" s="246">
        <f t="shared" si="3"/>
        <v>124504.23364257812</v>
      </c>
      <c r="G16" s="17">
        <f t="shared" si="4"/>
        <v>82047.59619140625</v>
      </c>
      <c r="H16" s="263">
        <f t="shared" si="2"/>
        <v>42456.637451171875</v>
      </c>
      <c r="I16" s="18">
        <v>31765.021484375</v>
      </c>
      <c r="J16" s="31">
        <v>14387.5205078125</v>
      </c>
      <c r="K16" s="31">
        <v>20161.001953125</v>
      </c>
      <c r="L16" s="31">
        <v>2405.57763671875</v>
      </c>
      <c r="M16" s="31">
        <v>8815.9462890625</v>
      </c>
      <c r="N16" s="31">
        <v>0</v>
      </c>
      <c r="O16" s="31">
        <v>4512.5283203125</v>
      </c>
      <c r="P16" s="85">
        <v>0</v>
      </c>
      <c r="Q16" s="32">
        <v>10131.8642578125</v>
      </c>
      <c r="R16" s="31">
        <v>8504.67578125</v>
      </c>
      <c r="S16" s="31">
        <v>3018.72412109375</v>
      </c>
      <c r="T16" s="31">
        <v>15769.5654296875</v>
      </c>
      <c r="U16" s="31">
        <v>1460.666259765625</v>
      </c>
      <c r="V16" s="31">
        <v>3571.1416015625</v>
      </c>
      <c r="W16" s="31">
        <v>0</v>
      </c>
      <c r="X16" s="85">
        <v>0</v>
      </c>
    </row>
    <row r="17" spans="1:24" s="11" customFormat="1" ht="15">
      <c r="A17" s="250" t="s">
        <v>88</v>
      </c>
      <c r="B17" s="14"/>
      <c r="C17" s="39" t="s">
        <v>10</v>
      </c>
      <c r="D17" s="245" t="s">
        <v>14</v>
      </c>
      <c r="E17" s="29"/>
      <c r="F17" s="246">
        <f t="shared" si="3"/>
        <v>341969.9304199219</v>
      </c>
      <c r="G17" s="17">
        <f t="shared" si="4"/>
        <v>188343.78637695312</v>
      </c>
      <c r="H17" s="263">
        <f t="shared" si="2"/>
        <v>153626.14404296875</v>
      </c>
      <c r="I17" s="18">
        <v>44388.06640625</v>
      </c>
      <c r="J17" s="31">
        <v>18849.205078125</v>
      </c>
      <c r="K17" s="31">
        <v>5045.32861328125</v>
      </c>
      <c r="L17" s="31">
        <v>59897.6640625</v>
      </c>
      <c r="M17" s="31">
        <v>29596.5546875</v>
      </c>
      <c r="N17" s="31">
        <v>18148.8203125</v>
      </c>
      <c r="O17" s="31">
        <v>9353.2880859375</v>
      </c>
      <c r="P17" s="85">
        <v>3064.859130859375</v>
      </c>
      <c r="Q17" s="32">
        <v>36134.359375</v>
      </c>
      <c r="R17" s="31">
        <v>12558.7158203125</v>
      </c>
      <c r="S17" s="31">
        <v>19139.26953125</v>
      </c>
      <c r="T17" s="31">
        <v>19428.84375</v>
      </c>
      <c r="U17" s="31">
        <v>14546.390625</v>
      </c>
      <c r="V17" s="31">
        <v>26563.134765625</v>
      </c>
      <c r="W17" s="31">
        <v>21525.388671875</v>
      </c>
      <c r="X17" s="85">
        <v>3730.04150390625</v>
      </c>
    </row>
    <row r="18" spans="1:24" s="11" customFormat="1" ht="15">
      <c r="A18" s="250" t="s">
        <v>89</v>
      </c>
      <c r="B18" s="14"/>
      <c r="C18" s="37" t="s">
        <v>11</v>
      </c>
      <c r="D18" s="245" t="s">
        <v>55</v>
      </c>
      <c r="E18" s="29"/>
      <c r="F18" s="246">
        <f>SUM(G18:H18)</f>
        <v>497265.75427246094</v>
      </c>
      <c r="G18" s="17">
        <f>SUM(I18:P18)</f>
        <v>264598.32958984375</v>
      </c>
      <c r="H18" s="263">
        <f t="shared" si="2"/>
        <v>232667.4246826172</v>
      </c>
      <c r="I18" s="18">
        <v>212205.109375</v>
      </c>
      <c r="J18" s="31">
        <v>0</v>
      </c>
      <c r="K18" s="31">
        <v>16353.580078125</v>
      </c>
      <c r="L18" s="31">
        <v>0</v>
      </c>
      <c r="M18" s="31">
        <v>4485.39794921875</v>
      </c>
      <c r="N18" s="31">
        <v>11904.962890625</v>
      </c>
      <c r="O18" s="31">
        <v>15603.52734375</v>
      </c>
      <c r="P18" s="85">
        <v>4045.751953125</v>
      </c>
      <c r="Q18" s="32">
        <v>202224.90625</v>
      </c>
      <c r="R18" s="31">
        <v>3883.2294921875</v>
      </c>
      <c r="S18" s="31">
        <v>9746.353515625</v>
      </c>
      <c r="T18" s="31">
        <v>0</v>
      </c>
      <c r="U18" s="31">
        <v>0</v>
      </c>
      <c r="V18" s="31">
        <v>780.9119873046875</v>
      </c>
      <c r="W18" s="31">
        <v>12036.109375</v>
      </c>
      <c r="X18" s="85">
        <v>3995.9140625</v>
      </c>
    </row>
    <row r="19" spans="1:24" s="11" customFormat="1" ht="15">
      <c r="A19" s="250" t="s">
        <v>90</v>
      </c>
      <c r="B19" s="14"/>
      <c r="C19" s="38" t="s">
        <v>12</v>
      </c>
      <c r="D19" s="86" t="s">
        <v>206</v>
      </c>
      <c r="E19" s="29"/>
      <c r="F19" s="246">
        <f t="shared" si="3"/>
        <v>183055.9533996582</v>
      </c>
      <c r="G19" s="17">
        <f t="shared" si="4"/>
        <v>69915.58740234375</v>
      </c>
      <c r="H19" s="263">
        <f t="shared" si="2"/>
        <v>113140.36599731445</v>
      </c>
      <c r="I19" s="18">
        <v>26629.4375</v>
      </c>
      <c r="J19" s="31">
        <v>5379.11669921875</v>
      </c>
      <c r="K19" s="31">
        <v>5150.38427734375</v>
      </c>
      <c r="L19" s="31">
        <v>6833.35498046875</v>
      </c>
      <c r="M19" s="31">
        <v>8694.119140625</v>
      </c>
      <c r="N19" s="31">
        <v>7181.248046875</v>
      </c>
      <c r="O19" s="31">
        <v>6521.0869140625</v>
      </c>
      <c r="P19" s="85">
        <v>3526.83984375</v>
      </c>
      <c r="Q19" s="32">
        <v>61328.69921875</v>
      </c>
      <c r="R19" s="31">
        <v>15154.025390625</v>
      </c>
      <c r="S19" s="31">
        <v>20636.25390625</v>
      </c>
      <c r="T19" s="31">
        <v>0</v>
      </c>
      <c r="U19" s="31">
        <v>5805.61181640625</v>
      </c>
      <c r="V19" s="31">
        <v>5090.4423828125</v>
      </c>
      <c r="W19" s="31">
        <v>4667.64501953125</v>
      </c>
      <c r="X19" s="85">
        <v>457.6882629394531</v>
      </c>
    </row>
    <row r="20" spans="1:24" s="11" customFormat="1" ht="15">
      <c r="A20" s="250" t="s">
        <v>91</v>
      </c>
      <c r="B20" s="14"/>
      <c r="C20" s="38" t="s">
        <v>13</v>
      </c>
      <c r="D20" s="86" t="s">
        <v>208</v>
      </c>
      <c r="E20" s="29"/>
      <c r="F20" s="246">
        <f t="shared" si="3"/>
        <v>66000.2314453125</v>
      </c>
      <c r="G20" s="17">
        <f t="shared" si="4"/>
        <v>0</v>
      </c>
      <c r="H20" s="263">
        <f t="shared" si="2"/>
        <v>66000.2314453125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55367.66015625</v>
      </c>
      <c r="T20" s="31">
        <v>10632.5712890625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0" t="s">
        <v>92</v>
      </c>
      <c r="B21" s="14"/>
      <c r="C21" s="38" t="s">
        <v>15</v>
      </c>
      <c r="D21" s="86" t="s">
        <v>209</v>
      </c>
      <c r="E21" s="29"/>
      <c r="F21" s="246">
        <f t="shared" si="3"/>
        <v>1123457.125</v>
      </c>
      <c r="G21" s="17">
        <f t="shared" si="4"/>
        <v>561079.9375</v>
      </c>
      <c r="H21" s="263">
        <f t="shared" si="2"/>
        <v>562377.1875</v>
      </c>
      <c r="I21" s="18">
        <v>561079.9375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562377.1875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0" t="s">
        <v>93</v>
      </c>
      <c r="B22" s="14"/>
      <c r="C22" s="37" t="s">
        <v>16</v>
      </c>
      <c r="D22" s="245" t="s">
        <v>210</v>
      </c>
      <c r="E22" s="29"/>
      <c r="F22" s="246">
        <f t="shared" si="3"/>
        <v>1310742.9365234375</v>
      </c>
      <c r="G22" s="17">
        <f t="shared" si="4"/>
        <v>482693.0107421875</v>
      </c>
      <c r="H22" s="263">
        <f t="shared" si="2"/>
        <v>828049.92578125</v>
      </c>
      <c r="I22" s="18">
        <v>156769.9375</v>
      </c>
      <c r="J22" s="31">
        <v>0</v>
      </c>
      <c r="K22" s="31">
        <v>150502.84375</v>
      </c>
      <c r="L22" s="31">
        <v>72963.390625</v>
      </c>
      <c r="M22" s="31">
        <v>37171.625</v>
      </c>
      <c r="N22" s="31">
        <v>51621.75</v>
      </c>
      <c r="O22" s="31">
        <v>10854.05078125</v>
      </c>
      <c r="P22" s="85">
        <v>2809.4130859375</v>
      </c>
      <c r="Q22" s="32">
        <v>129432.5703125</v>
      </c>
      <c r="R22" s="31">
        <v>175292.953125</v>
      </c>
      <c r="S22" s="31">
        <v>224800</v>
      </c>
      <c r="T22" s="31">
        <v>118883.8515625</v>
      </c>
      <c r="U22" s="31">
        <v>52644.51953125</v>
      </c>
      <c r="V22" s="31">
        <v>85761.6640625</v>
      </c>
      <c r="W22" s="31">
        <v>36808.765625</v>
      </c>
      <c r="X22" s="85">
        <v>4425.6015625</v>
      </c>
    </row>
    <row r="23" spans="1:24" s="11" customFormat="1" ht="15">
      <c r="A23" s="250" t="s">
        <v>94</v>
      </c>
      <c r="B23" s="14"/>
      <c r="C23" s="37" t="s">
        <v>20</v>
      </c>
      <c r="D23" s="245" t="s">
        <v>56</v>
      </c>
      <c r="E23" s="29"/>
      <c r="F23" s="246">
        <f t="shared" si="3"/>
        <v>420532.875</v>
      </c>
      <c r="G23" s="17">
        <f>SUM(I23:P23)</f>
        <v>167870.4716796875</v>
      </c>
      <c r="H23" s="263">
        <f t="shared" si="2"/>
        <v>252662.4033203125</v>
      </c>
      <c r="I23" s="18">
        <v>12787.537109375</v>
      </c>
      <c r="J23" s="31">
        <v>11630.98828125</v>
      </c>
      <c r="K23" s="31">
        <v>16137.8955078125</v>
      </c>
      <c r="L23" s="31">
        <v>10881.234375</v>
      </c>
      <c r="M23" s="31">
        <v>16830.564453125</v>
      </c>
      <c r="N23" s="31">
        <v>48738.0859375</v>
      </c>
      <c r="O23" s="31">
        <v>34252.125</v>
      </c>
      <c r="P23" s="85">
        <v>16612.041015625</v>
      </c>
      <c r="Q23" s="32">
        <v>26993.140625</v>
      </c>
      <c r="R23" s="31">
        <v>8626.8173828125</v>
      </c>
      <c r="S23" s="31">
        <v>40755.47265625</v>
      </c>
      <c r="T23" s="31">
        <v>33765.18359375</v>
      </c>
      <c r="U23" s="31">
        <v>21503.8046875</v>
      </c>
      <c r="V23" s="31">
        <v>59413.65625</v>
      </c>
      <c r="W23" s="31">
        <v>45146.2109375</v>
      </c>
      <c r="X23" s="85">
        <v>16458.1171875</v>
      </c>
    </row>
    <row r="24" spans="1:24" s="16" customFormat="1" ht="15" customHeight="1">
      <c r="A24" s="249"/>
      <c r="B24" s="63" t="s">
        <v>211</v>
      </c>
      <c r="C24" s="63"/>
      <c r="D24" s="63"/>
      <c r="E24" s="64"/>
      <c r="F24" s="53">
        <f>SUM(G24:H24)</f>
        <v>5457554.979797363</v>
      </c>
      <c r="G24" s="54">
        <f>SUM(I24:P24)</f>
        <v>3416654.2156677246</v>
      </c>
      <c r="H24" s="261">
        <f>SUM(Q24:X24)</f>
        <v>2040900.7641296387</v>
      </c>
      <c r="I24" s="55">
        <f>SUM(I25:I53)</f>
        <v>156405.79467773438</v>
      </c>
      <c r="J24" s="56">
        <f aca="true" t="shared" si="5" ref="J24:X24">SUM(J25:J53)</f>
        <v>230819.02685546875</v>
      </c>
      <c r="K24" s="56">
        <f t="shared" si="5"/>
        <v>205672.27380371094</v>
      </c>
      <c r="L24" s="56">
        <f t="shared" si="5"/>
        <v>909521.0576171875</v>
      </c>
      <c r="M24" s="56">
        <f t="shared" si="5"/>
        <v>547868.6883544922</v>
      </c>
      <c r="N24" s="56">
        <f t="shared" si="5"/>
        <v>808844.1571655273</v>
      </c>
      <c r="O24" s="56">
        <f t="shared" si="5"/>
        <v>272202.4828491211</v>
      </c>
      <c r="P24" s="271">
        <f t="shared" si="5"/>
        <v>285320.7343444824</v>
      </c>
      <c r="Q24" s="55">
        <f t="shared" si="5"/>
        <v>94852.28137207031</v>
      </c>
      <c r="R24" s="56">
        <f t="shared" si="5"/>
        <v>107004.09240722656</v>
      </c>
      <c r="S24" s="56">
        <f>SUM(S25:S53)</f>
        <v>493827.716796875</v>
      </c>
      <c r="T24" s="56">
        <f t="shared" si="5"/>
        <v>579644.1083984375</v>
      </c>
      <c r="U24" s="56">
        <f t="shared" si="5"/>
        <v>230067.3521118164</v>
      </c>
      <c r="V24" s="56">
        <f t="shared" si="5"/>
        <v>306621.1823730469</v>
      </c>
      <c r="W24" s="56">
        <f t="shared" si="5"/>
        <v>187909.18536376953</v>
      </c>
      <c r="X24" s="271">
        <f t="shared" si="5"/>
        <v>40974.845306396484</v>
      </c>
    </row>
    <row r="25" spans="1:24" s="77" customFormat="1" ht="15">
      <c r="A25" s="251"/>
      <c r="B25" s="253"/>
      <c r="C25" s="253"/>
      <c r="D25" s="101" t="s">
        <v>189</v>
      </c>
      <c r="E25" s="254"/>
      <c r="F25" s="78"/>
      <c r="G25" s="78"/>
      <c r="H25" s="264"/>
      <c r="I25" s="272"/>
      <c r="J25" s="253"/>
      <c r="K25" s="253"/>
      <c r="L25" s="253"/>
      <c r="M25" s="253"/>
      <c r="N25" s="253"/>
      <c r="O25" s="253"/>
      <c r="P25" s="254"/>
      <c r="Q25" s="102"/>
      <c r="R25" s="103"/>
      <c r="S25" s="103"/>
      <c r="T25" s="103"/>
      <c r="U25" s="103"/>
      <c r="V25" s="103"/>
      <c r="W25" s="103"/>
      <c r="X25" s="274"/>
    </row>
    <row r="26" spans="1:24" s="11" customFormat="1" ht="15">
      <c r="A26" s="250" t="s">
        <v>95</v>
      </c>
      <c r="B26" s="14"/>
      <c r="C26" s="38" t="s">
        <v>21</v>
      </c>
      <c r="D26" s="38"/>
      <c r="E26" s="29" t="s">
        <v>190</v>
      </c>
      <c r="F26" s="17">
        <f>SUM(G26:H26)</f>
        <v>79604.59924316406</v>
      </c>
      <c r="G26" s="17">
        <f>SUM(I26:P26)</f>
        <v>65735.36401367188</v>
      </c>
      <c r="H26" s="263">
        <f t="shared" si="2"/>
        <v>13869.235229492188</v>
      </c>
      <c r="I26" s="32">
        <v>0</v>
      </c>
      <c r="J26" s="31">
        <v>0</v>
      </c>
      <c r="K26" s="31">
        <v>8301.3447265625</v>
      </c>
      <c r="L26" s="31">
        <v>20959.076171875</v>
      </c>
      <c r="M26" s="31">
        <v>12104.2861328125</v>
      </c>
      <c r="N26" s="31">
        <v>18664.259765625</v>
      </c>
      <c r="O26" s="31">
        <v>3577.3896484375</v>
      </c>
      <c r="P26" s="85">
        <v>2129.007568359375</v>
      </c>
      <c r="Q26" s="32">
        <v>0</v>
      </c>
      <c r="R26" s="31">
        <v>0</v>
      </c>
      <c r="S26" s="31">
        <v>0</v>
      </c>
      <c r="T26" s="31">
        <v>6508.06787109375</v>
      </c>
      <c r="U26" s="31">
        <v>1624.750244140625</v>
      </c>
      <c r="V26" s="31">
        <v>1248.2637939453125</v>
      </c>
      <c r="W26" s="31">
        <v>4488.1533203125</v>
      </c>
      <c r="X26" s="85">
        <v>0</v>
      </c>
    </row>
    <row r="27" spans="1:24" s="11" customFormat="1" ht="15">
      <c r="A27" s="250" t="s">
        <v>96</v>
      </c>
      <c r="B27" s="14"/>
      <c r="C27" s="38" t="s">
        <v>22</v>
      </c>
      <c r="D27" s="38"/>
      <c r="E27" s="29" t="s">
        <v>192</v>
      </c>
      <c r="F27" s="17">
        <f t="shared" si="3"/>
        <v>26057.91583251953</v>
      </c>
      <c r="G27" s="17">
        <f aca="true" t="shared" si="6" ref="G27:G43">SUM(I27:P27)</f>
        <v>18150.128967285156</v>
      </c>
      <c r="H27" s="263">
        <f t="shared" si="2"/>
        <v>7907.786865234375</v>
      </c>
      <c r="I27" s="32">
        <v>0</v>
      </c>
      <c r="J27" s="31">
        <v>0</v>
      </c>
      <c r="K27" s="31">
        <v>0</v>
      </c>
      <c r="L27" s="31">
        <v>1168.382080078125</v>
      </c>
      <c r="M27" s="31">
        <v>8483.296875</v>
      </c>
      <c r="N27" s="31">
        <v>7551.013671875</v>
      </c>
      <c r="O27" s="31">
        <v>947.4363403320312</v>
      </c>
      <c r="P27" s="85">
        <v>0</v>
      </c>
      <c r="Q27" s="32">
        <v>0</v>
      </c>
      <c r="R27" s="31">
        <v>0</v>
      </c>
      <c r="S27" s="31">
        <v>1229.833251953125</v>
      </c>
      <c r="T27" s="31">
        <v>5227.2265625</v>
      </c>
      <c r="U27" s="31">
        <v>1450.72705078125</v>
      </c>
      <c r="V27" s="31">
        <v>0</v>
      </c>
      <c r="W27" s="31">
        <v>0</v>
      </c>
      <c r="X27" s="85">
        <v>0</v>
      </c>
    </row>
    <row r="28" spans="1:24" s="11" customFormat="1" ht="15">
      <c r="A28" s="250" t="s">
        <v>97</v>
      </c>
      <c r="B28" s="14"/>
      <c r="C28" s="37" t="s">
        <v>23</v>
      </c>
      <c r="D28" s="37"/>
      <c r="E28" s="29" t="s">
        <v>17</v>
      </c>
      <c r="F28" s="17">
        <f t="shared" si="3"/>
        <v>17059.700256347656</v>
      </c>
      <c r="G28" s="17">
        <f t="shared" si="6"/>
        <v>8529.830139160156</v>
      </c>
      <c r="H28" s="263">
        <f t="shared" si="2"/>
        <v>8529.8701171875</v>
      </c>
      <c r="I28" s="32">
        <v>0</v>
      </c>
      <c r="J28" s="31">
        <v>0</v>
      </c>
      <c r="K28" s="31">
        <v>0</v>
      </c>
      <c r="L28" s="31">
        <v>2663.025146484375</v>
      </c>
      <c r="M28" s="31">
        <v>854.1647338867188</v>
      </c>
      <c r="N28" s="31">
        <v>653.9132080078125</v>
      </c>
      <c r="O28" s="31">
        <v>4358.72705078125</v>
      </c>
      <c r="P28" s="85">
        <v>0</v>
      </c>
      <c r="Q28" s="32">
        <v>0</v>
      </c>
      <c r="R28" s="31">
        <v>0</v>
      </c>
      <c r="S28" s="31">
        <v>0</v>
      </c>
      <c r="T28" s="31">
        <v>0</v>
      </c>
      <c r="U28" s="31">
        <v>5649.51171875</v>
      </c>
      <c r="V28" s="31">
        <v>0</v>
      </c>
      <c r="W28" s="31">
        <v>2880.3583984375</v>
      </c>
      <c r="X28" s="85">
        <v>0</v>
      </c>
    </row>
    <row r="29" spans="1:24" s="11" customFormat="1" ht="15">
      <c r="A29" s="250" t="s">
        <v>98</v>
      </c>
      <c r="B29" s="14"/>
      <c r="C29" s="37" t="s">
        <v>45</v>
      </c>
      <c r="D29" s="37"/>
      <c r="E29" s="29" t="s">
        <v>18</v>
      </c>
      <c r="F29" s="17">
        <f t="shared" si="3"/>
        <v>2296.3424682617188</v>
      </c>
      <c r="G29" s="17">
        <f t="shared" si="6"/>
        <v>2296.3424682617188</v>
      </c>
      <c r="H29" s="263">
        <f t="shared" si="2"/>
        <v>0</v>
      </c>
      <c r="I29" s="32">
        <v>0</v>
      </c>
      <c r="J29" s="31">
        <v>0</v>
      </c>
      <c r="K29" s="31">
        <v>0</v>
      </c>
      <c r="L29" s="31">
        <v>0</v>
      </c>
      <c r="M29" s="31">
        <v>1641.332763671875</v>
      </c>
      <c r="N29" s="31">
        <v>655.0097045898438</v>
      </c>
      <c r="O29" s="31">
        <v>0</v>
      </c>
      <c r="P29" s="85">
        <v>0</v>
      </c>
      <c r="Q29" s="32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85">
        <v>0</v>
      </c>
    </row>
    <row r="30" spans="1:24" s="11" customFormat="1" ht="15">
      <c r="A30" s="250" t="s">
        <v>99</v>
      </c>
      <c r="B30" s="14"/>
      <c r="C30" s="37" t="s">
        <v>46</v>
      </c>
      <c r="D30" s="37"/>
      <c r="E30" s="29" t="s">
        <v>58</v>
      </c>
      <c r="F30" s="17">
        <f t="shared" si="3"/>
        <v>23963.43310546875</v>
      </c>
      <c r="G30" s="17">
        <f t="shared" si="6"/>
        <v>20383.193115234375</v>
      </c>
      <c r="H30" s="263">
        <f t="shared" si="2"/>
        <v>3580.239990234375</v>
      </c>
      <c r="I30" s="32">
        <v>0</v>
      </c>
      <c r="J30" s="31">
        <v>0</v>
      </c>
      <c r="K30" s="31">
        <v>6729.18505859375</v>
      </c>
      <c r="L30" s="31">
        <v>10735.03125</v>
      </c>
      <c r="M30" s="31">
        <v>845.594482421875</v>
      </c>
      <c r="N30" s="31">
        <v>0</v>
      </c>
      <c r="O30" s="31">
        <v>2073.38232421875</v>
      </c>
      <c r="P30" s="85">
        <v>0</v>
      </c>
      <c r="Q30" s="32">
        <v>0</v>
      </c>
      <c r="R30" s="31">
        <v>0</v>
      </c>
      <c r="S30" s="31">
        <v>0</v>
      </c>
      <c r="T30" s="31">
        <v>0</v>
      </c>
      <c r="U30" s="31">
        <v>2410.50146484375</v>
      </c>
      <c r="V30" s="31">
        <v>0</v>
      </c>
      <c r="W30" s="31">
        <v>1169.738525390625</v>
      </c>
      <c r="X30" s="85">
        <v>0</v>
      </c>
    </row>
    <row r="31" spans="1:24" s="11" customFormat="1" ht="15">
      <c r="A31" s="250" t="s">
        <v>100</v>
      </c>
      <c r="B31" s="14"/>
      <c r="C31" s="39" t="s">
        <v>47</v>
      </c>
      <c r="D31" s="39"/>
      <c r="E31" s="29" t="s">
        <v>19</v>
      </c>
      <c r="F31" s="17">
        <f t="shared" si="3"/>
        <v>16115.30908203125</v>
      </c>
      <c r="G31" s="17">
        <f t="shared" si="6"/>
        <v>0</v>
      </c>
      <c r="H31" s="263">
        <f t="shared" si="2"/>
        <v>16115.30908203125</v>
      </c>
      <c r="I31" s="32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0</v>
      </c>
      <c r="T31" s="31">
        <v>0</v>
      </c>
      <c r="U31" s="31">
        <v>13152.1689453125</v>
      </c>
      <c r="V31" s="31">
        <v>2963.14013671875</v>
      </c>
      <c r="W31" s="31">
        <v>0</v>
      </c>
      <c r="X31" s="85">
        <v>0</v>
      </c>
    </row>
    <row r="32" spans="1:24" s="11" customFormat="1" ht="15">
      <c r="A32" s="250" t="s">
        <v>101</v>
      </c>
      <c r="B32" s="14"/>
      <c r="C32" s="39" t="s">
        <v>48</v>
      </c>
      <c r="D32" s="39"/>
      <c r="E32" s="29" t="s">
        <v>194</v>
      </c>
      <c r="F32" s="17">
        <f t="shared" si="3"/>
        <v>19531.012420654297</v>
      </c>
      <c r="G32" s="17">
        <f t="shared" si="6"/>
        <v>0</v>
      </c>
      <c r="H32" s="263">
        <f t="shared" si="2"/>
        <v>19531.012420654297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0</v>
      </c>
      <c r="T32" s="31">
        <v>7457.88525390625</v>
      </c>
      <c r="U32" s="31">
        <v>1229.7764892578125</v>
      </c>
      <c r="V32" s="31">
        <v>4217.560546875</v>
      </c>
      <c r="W32" s="31">
        <v>6231.5556640625</v>
      </c>
      <c r="X32" s="85">
        <v>394.2344665527344</v>
      </c>
    </row>
    <row r="33" spans="1:24" s="11" customFormat="1" ht="15">
      <c r="A33" s="250" t="s">
        <v>102</v>
      </c>
      <c r="B33" s="14"/>
      <c r="C33" s="37" t="s">
        <v>49</v>
      </c>
      <c r="D33" s="37"/>
      <c r="E33" s="29" t="s">
        <v>212</v>
      </c>
      <c r="F33" s="17">
        <f t="shared" si="3"/>
        <v>37340.960205078125</v>
      </c>
      <c r="G33" s="17">
        <f t="shared" si="6"/>
        <v>24067.083129882812</v>
      </c>
      <c r="H33" s="263">
        <f>SUM(Q33:X33)</f>
        <v>13273.877075195312</v>
      </c>
      <c r="I33" s="32">
        <v>0</v>
      </c>
      <c r="J33" s="31">
        <v>7244.13818359375</v>
      </c>
      <c r="K33" s="31">
        <v>7466.80615234375</v>
      </c>
      <c r="L33" s="31">
        <v>8672.50390625</v>
      </c>
      <c r="M33" s="31">
        <v>0</v>
      </c>
      <c r="N33" s="31">
        <v>683.6348876953125</v>
      </c>
      <c r="O33" s="31">
        <v>0</v>
      </c>
      <c r="P33" s="85">
        <v>0</v>
      </c>
      <c r="Q33" s="32">
        <v>0</v>
      </c>
      <c r="R33" s="31">
        <v>1499.8057861328125</v>
      </c>
      <c r="S33" s="31">
        <v>1271.76904296875</v>
      </c>
      <c r="T33" s="31">
        <v>4737.28759765625</v>
      </c>
      <c r="U33" s="31">
        <v>2913.31494140625</v>
      </c>
      <c r="V33" s="31">
        <v>0</v>
      </c>
      <c r="W33" s="31">
        <v>2851.69970703125</v>
      </c>
      <c r="X33" s="85">
        <v>0</v>
      </c>
    </row>
    <row r="34" spans="1:24" s="11" customFormat="1" ht="15">
      <c r="A34" s="250" t="s">
        <v>103</v>
      </c>
      <c r="B34" s="14"/>
      <c r="C34" s="38" t="s">
        <v>50</v>
      </c>
      <c r="D34" s="86" t="s">
        <v>59</v>
      </c>
      <c r="E34" s="255"/>
      <c r="F34" s="17">
        <f t="shared" si="3"/>
        <v>54043.74786376953</v>
      </c>
      <c r="G34" s="17">
        <f t="shared" si="6"/>
        <v>22849.61993408203</v>
      </c>
      <c r="H34" s="263">
        <f t="shared" si="2"/>
        <v>31194.1279296875</v>
      </c>
      <c r="I34" s="32">
        <v>0</v>
      </c>
      <c r="J34" s="31">
        <v>0</v>
      </c>
      <c r="K34" s="31">
        <v>1542.98779296875</v>
      </c>
      <c r="L34" s="31">
        <v>16681.373046875</v>
      </c>
      <c r="M34" s="31">
        <v>877.4508666992188</v>
      </c>
      <c r="N34" s="31">
        <v>3263.687255859375</v>
      </c>
      <c r="O34" s="31">
        <v>484.1209716796875</v>
      </c>
      <c r="P34" s="85">
        <v>0</v>
      </c>
      <c r="Q34" s="32">
        <v>1783.4158935546875</v>
      </c>
      <c r="R34" s="31">
        <v>8564.0185546875</v>
      </c>
      <c r="S34" s="31">
        <v>0</v>
      </c>
      <c r="T34" s="31">
        <v>15222.1298828125</v>
      </c>
      <c r="U34" s="31">
        <v>811.0249633789062</v>
      </c>
      <c r="V34" s="31">
        <v>2505.81494140625</v>
      </c>
      <c r="W34" s="31">
        <v>631.8461303710938</v>
      </c>
      <c r="X34" s="85">
        <v>1675.8775634765625</v>
      </c>
    </row>
    <row r="35" spans="1:24" s="11" customFormat="1" ht="15">
      <c r="A35" s="250" t="s">
        <v>104</v>
      </c>
      <c r="B35" s="14"/>
      <c r="C35" s="38" t="s">
        <v>51</v>
      </c>
      <c r="D35" s="86" t="s">
        <v>213</v>
      </c>
      <c r="E35" s="255"/>
      <c r="F35" s="17">
        <f t="shared" si="3"/>
        <v>305355.6957702637</v>
      </c>
      <c r="G35" s="17">
        <f t="shared" si="6"/>
        <v>240544.75143432617</v>
      </c>
      <c r="H35" s="263">
        <f t="shared" si="2"/>
        <v>64810.9443359375</v>
      </c>
      <c r="I35" s="32">
        <v>3666.284912109375</v>
      </c>
      <c r="J35" s="31">
        <v>88259.78125</v>
      </c>
      <c r="K35" s="31">
        <v>23421.017578125</v>
      </c>
      <c r="L35" s="31">
        <v>33946.82421875</v>
      </c>
      <c r="M35" s="31">
        <v>51261.296875</v>
      </c>
      <c r="N35" s="31">
        <v>22804.154296875</v>
      </c>
      <c r="O35" s="31">
        <v>16735.4921875</v>
      </c>
      <c r="P35" s="85">
        <v>449.9001159667969</v>
      </c>
      <c r="Q35" s="32">
        <v>0</v>
      </c>
      <c r="R35" s="31">
        <v>0</v>
      </c>
      <c r="S35" s="31">
        <v>6726.939453125</v>
      </c>
      <c r="T35" s="31">
        <v>16250.1982421875</v>
      </c>
      <c r="U35" s="31">
        <v>7164.0947265625</v>
      </c>
      <c r="V35" s="31">
        <v>25022.88671875</v>
      </c>
      <c r="W35" s="31">
        <v>6668.0546875</v>
      </c>
      <c r="X35" s="85">
        <v>2978.7705078125</v>
      </c>
    </row>
    <row r="36" spans="1:24" s="77" customFormat="1" ht="15">
      <c r="A36" s="251"/>
      <c r="B36" s="253"/>
      <c r="C36" s="101"/>
      <c r="D36" s="101" t="s">
        <v>193</v>
      </c>
      <c r="E36" s="254"/>
      <c r="F36" s="78"/>
      <c r="G36" s="17"/>
      <c r="H36" s="264"/>
      <c r="I36" s="272"/>
      <c r="J36" s="253"/>
      <c r="K36" s="253"/>
      <c r="L36" s="253"/>
      <c r="M36" s="253"/>
      <c r="N36" s="253"/>
      <c r="O36" s="253"/>
      <c r="P36" s="254"/>
      <c r="Q36" s="102"/>
      <c r="R36" s="103"/>
      <c r="S36" s="103"/>
      <c r="T36" s="103"/>
      <c r="U36" s="103"/>
      <c r="V36" s="103"/>
      <c r="W36" s="103"/>
      <c r="X36" s="274"/>
    </row>
    <row r="37" spans="1:24" s="11" customFormat="1" ht="15">
      <c r="A37" s="250" t="s">
        <v>105</v>
      </c>
      <c r="B37" s="14"/>
      <c r="C37" s="38" t="s">
        <v>52</v>
      </c>
      <c r="D37" s="38"/>
      <c r="E37" s="29" t="s">
        <v>24</v>
      </c>
      <c r="F37" s="17">
        <f t="shared" si="3"/>
        <v>80311.98864746094</v>
      </c>
      <c r="G37" s="17">
        <f t="shared" si="6"/>
        <v>53202.74072265625</v>
      </c>
      <c r="H37" s="263">
        <f t="shared" si="2"/>
        <v>27109.247924804688</v>
      </c>
      <c r="I37" s="32">
        <v>17581.12890625</v>
      </c>
      <c r="J37" s="31">
        <v>15751.81640625</v>
      </c>
      <c r="K37" s="31">
        <v>5797.728515625</v>
      </c>
      <c r="L37" s="31">
        <v>12573.373046875</v>
      </c>
      <c r="M37" s="31">
        <v>0</v>
      </c>
      <c r="N37" s="31">
        <v>1498.69384765625</v>
      </c>
      <c r="O37" s="31">
        <v>0</v>
      </c>
      <c r="P37" s="85">
        <v>0</v>
      </c>
      <c r="Q37" s="32">
        <v>0</v>
      </c>
      <c r="R37" s="31">
        <v>25040.578125</v>
      </c>
      <c r="S37" s="31">
        <v>0</v>
      </c>
      <c r="T37" s="31">
        <v>0</v>
      </c>
      <c r="U37" s="31">
        <v>0</v>
      </c>
      <c r="V37" s="31">
        <v>1083.2266845703125</v>
      </c>
      <c r="W37" s="31">
        <v>985.443115234375</v>
      </c>
      <c r="X37" s="85">
        <v>0</v>
      </c>
    </row>
    <row r="38" spans="1:24" s="11" customFormat="1" ht="15">
      <c r="A38" s="250" t="s">
        <v>108</v>
      </c>
      <c r="B38" s="14"/>
      <c r="C38" s="37" t="s">
        <v>60</v>
      </c>
      <c r="D38" s="37"/>
      <c r="E38" s="29" t="s">
        <v>214</v>
      </c>
      <c r="F38" s="17">
        <f t="shared" si="3"/>
        <v>1055988.2192382812</v>
      </c>
      <c r="G38" s="17">
        <f t="shared" si="6"/>
        <v>647846.3188476562</v>
      </c>
      <c r="H38" s="263">
        <f t="shared" si="2"/>
        <v>408141.900390625</v>
      </c>
      <c r="I38" s="32">
        <v>33946.59375</v>
      </c>
      <c r="J38" s="31">
        <v>113302.5546875</v>
      </c>
      <c r="K38" s="31">
        <v>14514.2353515625</v>
      </c>
      <c r="L38" s="31">
        <v>217001.6875</v>
      </c>
      <c r="M38" s="31">
        <v>128841.59375</v>
      </c>
      <c r="N38" s="31">
        <v>130525.5234375</v>
      </c>
      <c r="O38" s="31">
        <v>9037.9658203125</v>
      </c>
      <c r="P38" s="85">
        <v>676.16455078125</v>
      </c>
      <c r="Q38" s="32">
        <v>0</v>
      </c>
      <c r="R38" s="31">
        <v>0</v>
      </c>
      <c r="S38" s="31">
        <v>290602.78125</v>
      </c>
      <c r="T38" s="31">
        <v>97443.6484375</v>
      </c>
      <c r="U38" s="31">
        <v>0</v>
      </c>
      <c r="V38" s="31">
        <v>20095.470703125</v>
      </c>
      <c r="W38" s="31">
        <v>0</v>
      </c>
      <c r="X38" s="85">
        <v>0</v>
      </c>
    </row>
    <row r="39" spans="1:24" s="11" customFormat="1" ht="15">
      <c r="A39" s="250" t="s">
        <v>106</v>
      </c>
      <c r="B39" s="14"/>
      <c r="C39" s="37" t="s">
        <v>61</v>
      </c>
      <c r="D39" s="86" t="s">
        <v>191</v>
      </c>
      <c r="E39" s="256"/>
      <c r="F39" s="17">
        <f t="shared" si="3"/>
        <v>699691.765625</v>
      </c>
      <c r="G39" s="17">
        <f t="shared" si="6"/>
        <v>460743.484375</v>
      </c>
      <c r="H39" s="263">
        <f t="shared" si="2"/>
        <v>238948.28125</v>
      </c>
      <c r="I39" s="32">
        <v>0</v>
      </c>
      <c r="J39" s="31">
        <v>0</v>
      </c>
      <c r="K39" s="31">
        <v>0</v>
      </c>
      <c r="L39" s="31">
        <v>0</v>
      </c>
      <c r="M39" s="31">
        <v>0</v>
      </c>
      <c r="N39" s="31">
        <v>215277.453125</v>
      </c>
      <c r="O39" s="31">
        <v>0</v>
      </c>
      <c r="P39" s="85">
        <v>245466.03125</v>
      </c>
      <c r="Q39" s="32">
        <v>0</v>
      </c>
      <c r="R39" s="31">
        <v>0</v>
      </c>
      <c r="S39" s="31">
        <v>98392.984375</v>
      </c>
      <c r="T39" s="31">
        <v>140555.296875</v>
      </c>
      <c r="U39" s="31">
        <v>0</v>
      </c>
      <c r="V39" s="31">
        <v>0</v>
      </c>
      <c r="W39" s="31">
        <v>0</v>
      </c>
      <c r="X39" s="85">
        <v>0</v>
      </c>
    </row>
    <row r="40" spans="1:24" s="11" customFormat="1" ht="15">
      <c r="A40" s="250" t="s">
        <v>109</v>
      </c>
      <c r="B40" s="14"/>
      <c r="C40" s="38" t="s">
        <v>62</v>
      </c>
      <c r="D40" s="86" t="s">
        <v>215</v>
      </c>
      <c r="E40" s="256"/>
      <c r="F40" s="17">
        <f t="shared" si="3"/>
        <v>82536.78430175781</v>
      </c>
      <c r="G40" s="17">
        <f t="shared" si="6"/>
        <v>16500.226318359375</v>
      </c>
      <c r="H40" s="263">
        <f t="shared" si="2"/>
        <v>66036.55798339844</v>
      </c>
      <c r="I40" s="32">
        <v>0</v>
      </c>
      <c r="J40" s="31">
        <v>0</v>
      </c>
      <c r="K40" s="31">
        <v>0</v>
      </c>
      <c r="L40" s="31">
        <v>0</v>
      </c>
      <c r="M40" s="31">
        <v>0</v>
      </c>
      <c r="N40" s="31">
        <v>13662.416015625</v>
      </c>
      <c r="O40" s="31">
        <v>2837.810302734375</v>
      </c>
      <c r="P40" s="85">
        <v>0</v>
      </c>
      <c r="Q40" s="32">
        <v>0</v>
      </c>
      <c r="R40" s="31">
        <v>0</v>
      </c>
      <c r="S40" s="31">
        <v>0</v>
      </c>
      <c r="T40" s="31">
        <v>56879.2734375</v>
      </c>
      <c r="U40" s="31">
        <v>0</v>
      </c>
      <c r="V40" s="31">
        <v>5361.60888671875</v>
      </c>
      <c r="W40" s="31">
        <v>2552.2294921875</v>
      </c>
      <c r="X40" s="85">
        <v>1243.4461669921875</v>
      </c>
    </row>
    <row r="41" spans="1:24" s="77" customFormat="1" ht="15">
      <c r="A41" s="251"/>
      <c r="B41" s="253"/>
      <c r="C41" s="253"/>
      <c r="D41" s="109" t="s">
        <v>25</v>
      </c>
      <c r="E41" s="254"/>
      <c r="F41" s="78"/>
      <c r="G41" s="17"/>
      <c r="H41" s="264"/>
      <c r="I41" s="272"/>
      <c r="J41" s="253"/>
      <c r="K41" s="253"/>
      <c r="L41" s="253"/>
      <c r="M41" s="253"/>
      <c r="N41" s="253"/>
      <c r="O41" s="253"/>
      <c r="P41" s="254"/>
      <c r="Q41" s="102"/>
      <c r="R41" s="103"/>
      <c r="S41" s="103"/>
      <c r="T41" s="103"/>
      <c r="U41" s="103"/>
      <c r="V41" s="103"/>
      <c r="W41" s="103"/>
      <c r="X41" s="274"/>
    </row>
    <row r="42" spans="1:24" s="11" customFormat="1" ht="15">
      <c r="A42" s="250" t="s">
        <v>107</v>
      </c>
      <c r="B42" s="14"/>
      <c r="C42" s="38" t="s">
        <v>63</v>
      </c>
      <c r="D42" s="14"/>
      <c r="E42" s="29" t="s">
        <v>216</v>
      </c>
      <c r="F42" s="17">
        <f t="shared" si="3"/>
        <v>0</v>
      </c>
      <c r="G42" s="17">
        <f t="shared" si="6"/>
        <v>0</v>
      </c>
      <c r="H42" s="263">
        <f t="shared" si="2"/>
        <v>0</v>
      </c>
      <c r="I42" s="32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85">
        <v>0</v>
      </c>
      <c r="Q42" s="32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85">
        <v>0</v>
      </c>
    </row>
    <row r="43" spans="1:24" s="11" customFormat="1" ht="15">
      <c r="A43" s="250" t="s">
        <v>110</v>
      </c>
      <c r="B43" s="14"/>
      <c r="C43" s="38" t="s">
        <v>64</v>
      </c>
      <c r="D43" s="14"/>
      <c r="E43" s="29" t="s">
        <v>217</v>
      </c>
      <c r="F43" s="17">
        <f t="shared" si="3"/>
        <v>683324.5920410156</v>
      </c>
      <c r="G43" s="17">
        <f t="shared" si="6"/>
        <v>391407.3684082031</v>
      </c>
      <c r="H43" s="263">
        <f t="shared" si="2"/>
        <v>291917.2236328125</v>
      </c>
      <c r="I43" s="32">
        <v>0</v>
      </c>
      <c r="J43" s="31">
        <v>0</v>
      </c>
      <c r="K43" s="31">
        <v>1589.826416015625</v>
      </c>
      <c r="L43" s="31">
        <v>45920.55078125</v>
      </c>
      <c r="M43" s="31">
        <v>97678.1953125</v>
      </c>
      <c r="N43" s="31">
        <v>146259.9375</v>
      </c>
      <c r="O43" s="31">
        <v>88481.2109375</v>
      </c>
      <c r="P43" s="85">
        <v>11477.6474609375</v>
      </c>
      <c r="Q43" s="32">
        <v>0</v>
      </c>
      <c r="R43" s="31">
        <v>7633.2021484375</v>
      </c>
      <c r="S43" s="31">
        <v>11099.958984375</v>
      </c>
      <c r="T43" s="31">
        <v>27618.896484375</v>
      </c>
      <c r="U43" s="31">
        <v>58771.109375</v>
      </c>
      <c r="V43" s="31">
        <v>102566.703125</v>
      </c>
      <c r="W43" s="31">
        <v>68111.4453125</v>
      </c>
      <c r="X43" s="85">
        <v>16115.908203125</v>
      </c>
    </row>
    <row r="44" spans="1:24" s="11" customFormat="1" ht="15">
      <c r="A44" s="250" t="s">
        <v>111</v>
      </c>
      <c r="B44" s="14"/>
      <c r="C44" s="38" t="s">
        <v>65</v>
      </c>
      <c r="D44" s="14"/>
      <c r="E44" s="29" t="s">
        <v>218</v>
      </c>
      <c r="F44" s="17">
        <f t="shared" si="3"/>
        <v>759334.5583496094</v>
      </c>
      <c r="G44" s="17">
        <f t="shared" si="4"/>
        <v>490280.1423339844</v>
      </c>
      <c r="H44" s="263">
        <f t="shared" si="2"/>
        <v>269054.416015625</v>
      </c>
      <c r="I44" s="32">
        <v>6201.9091796875</v>
      </c>
      <c r="J44" s="31">
        <v>2669.333740234375</v>
      </c>
      <c r="K44" s="31">
        <v>24085.205078125</v>
      </c>
      <c r="L44" s="31">
        <v>160824.171875</v>
      </c>
      <c r="M44" s="31">
        <v>137745.390625</v>
      </c>
      <c r="N44" s="31">
        <v>89645.4609375</v>
      </c>
      <c r="O44" s="31">
        <v>57478.109375</v>
      </c>
      <c r="P44" s="85">
        <v>11630.5615234375</v>
      </c>
      <c r="Q44" s="32">
        <v>0</v>
      </c>
      <c r="R44" s="31">
        <v>0</v>
      </c>
      <c r="S44" s="31">
        <v>43139.453125</v>
      </c>
      <c r="T44" s="31">
        <v>73023.3984375</v>
      </c>
      <c r="U44" s="31">
        <v>50644.2734375</v>
      </c>
      <c r="V44" s="31">
        <v>48013.34765625</v>
      </c>
      <c r="W44" s="31">
        <v>45514.6875</v>
      </c>
      <c r="X44" s="85">
        <v>8719.255859375</v>
      </c>
    </row>
    <row r="45" spans="1:24" s="11" customFormat="1" ht="15">
      <c r="A45" s="250" t="s">
        <v>112</v>
      </c>
      <c r="B45" s="14"/>
      <c r="C45" s="38" t="s">
        <v>66</v>
      </c>
      <c r="D45" s="86" t="s">
        <v>219</v>
      </c>
      <c r="E45" s="255"/>
      <c r="F45" s="17">
        <f t="shared" si="3"/>
        <v>393684.935546875</v>
      </c>
      <c r="G45" s="17">
        <f t="shared" si="4"/>
        <v>236662.4931640625</v>
      </c>
      <c r="H45" s="263">
        <f t="shared" si="2"/>
        <v>157022.4423828125</v>
      </c>
      <c r="I45" s="32">
        <v>0</v>
      </c>
      <c r="J45" s="31">
        <v>0</v>
      </c>
      <c r="K45" s="31">
        <v>0</v>
      </c>
      <c r="L45" s="31">
        <v>87454.96875</v>
      </c>
      <c r="M45" s="31">
        <v>35553.7734375</v>
      </c>
      <c r="N45" s="31">
        <v>66300.75</v>
      </c>
      <c r="O45" s="31">
        <v>41124.08203125</v>
      </c>
      <c r="P45" s="85">
        <v>6228.9189453125</v>
      </c>
      <c r="Q45" s="32">
        <v>2257.861572265625</v>
      </c>
      <c r="R45" s="31">
        <v>47737.96875</v>
      </c>
      <c r="S45" s="31">
        <v>0</v>
      </c>
      <c r="T45" s="31">
        <v>14061.22265625</v>
      </c>
      <c r="U45" s="31">
        <v>31124.279296875</v>
      </c>
      <c r="V45" s="31">
        <v>35404.03515625</v>
      </c>
      <c r="W45" s="31">
        <v>22529.69921875</v>
      </c>
      <c r="X45" s="85">
        <v>3907.375732421875</v>
      </c>
    </row>
    <row r="46" spans="1:24" s="77" customFormat="1" ht="15">
      <c r="A46" s="251"/>
      <c r="B46" s="253"/>
      <c r="C46" s="109"/>
      <c r="D46" s="109" t="s">
        <v>26</v>
      </c>
      <c r="E46" s="254"/>
      <c r="F46" s="78"/>
      <c r="G46" s="78"/>
      <c r="H46" s="264"/>
      <c r="I46" s="272">
        <v>0</v>
      </c>
      <c r="J46" s="253">
        <v>0</v>
      </c>
      <c r="K46" s="253">
        <v>0</v>
      </c>
      <c r="L46" s="253">
        <v>0</v>
      </c>
      <c r="M46" s="253">
        <v>0</v>
      </c>
      <c r="N46" s="253">
        <v>0</v>
      </c>
      <c r="O46" s="253">
        <v>0</v>
      </c>
      <c r="P46" s="254">
        <v>0</v>
      </c>
      <c r="Q46" s="102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v>0</v>
      </c>
      <c r="W46" s="103">
        <v>0</v>
      </c>
      <c r="X46" s="274">
        <v>0</v>
      </c>
    </row>
    <row r="47" spans="1:24" s="11" customFormat="1" ht="15">
      <c r="A47" s="250" t="s">
        <v>113</v>
      </c>
      <c r="B47" s="14"/>
      <c r="C47" s="38" t="s">
        <v>67</v>
      </c>
      <c r="D47" s="46"/>
      <c r="E47" s="29" t="s">
        <v>220</v>
      </c>
      <c r="F47" s="17">
        <f t="shared" si="3"/>
        <v>53533.77294921875</v>
      </c>
      <c r="G47" s="17">
        <f t="shared" si="4"/>
        <v>46639.41662597656</v>
      </c>
      <c r="H47" s="263">
        <f t="shared" si="2"/>
        <v>6894.3563232421875</v>
      </c>
      <c r="I47" s="32">
        <v>0</v>
      </c>
      <c r="J47" s="31">
        <v>0</v>
      </c>
      <c r="K47" s="31">
        <v>1542.2242431640625</v>
      </c>
      <c r="L47" s="31">
        <v>34108.8984375</v>
      </c>
      <c r="M47" s="31">
        <v>0</v>
      </c>
      <c r="N47" s="31">
        <v>5389.11767578125</v>
      </c>
      <c r="O47" s="31">
        <v>3385.361083984375</v>
      </c>
      <c r="P47" s="85">
        <v>2213.815185546875</v>
      </c>
      <c r="Q47" s="32">
        <v>0</v>
      </c>
      <c r="R47" s="31">
        <v>0</v>
      </c>
      <c r="S47" s="31">
        <v>0</v>
      </c>
      <c r="T47" s="31">
        <v>0</v>
      </c>
      <c r="U47" s="31">
        <v>981.2139892578125</v>
      </c>
      <c r="V47" s="31">
        <v>4375.982421875</v>
      </c>
      <c r="W47" s="31">
        <v>0</v>
      </c>
      <c r="X47" s="85">
        <v>1537.159912109375</v>
      </c>
    </row>
    <row r="48" spans="1:24" s="11" customFormat="1" ht="15">
      <c r="A48" s="250" t="s">
        <v>114</v>
      </c>
      <c r="B48" s="14"/>
      <c r="C48" s="38" t="s">
        <v>68</v>
      </c>
      <c r="D48" s="46"/>
      <c r="E48" s="29" t="s">
        <v>221</v>
      </c>
      <c r="F48" s="17">
        <f t="shared" si="3"/>
        <v>334795.5675048828</v>
      </c>
      <c r="G48" s="17">
        <f t="shared" si="4"/>
        <v>236503.47778320312</v>
      </c>
      <c r="H48" s="263">
        <f t="shared" si="2"/>
        <v>98292.08972167969</v>
      </c>
      <c r="I48" s="32">
        <v>12336.890625</v>
      </c>
      <c r="J48" s="31">
        <v>1802.19140625</v>
      </c>
      <c r="K48" s="31">
        <v>62038.3984375</v>
      </c>
      <c r="L48" s="31">
        <v>120264.6171875</v>
      </c>
      <c r="M48" s="31">
        <v>22448.359375</v>
      </c>
      <c r="N48" s="31">
        <v>16085.7197265625</v>
      </c>
      <c r="O48" s="31">
        <v>1527.301025390625</v>
      </c>
      <c r="P48" s="85">
        <v>0</v>
      </c>
      <c r="Q48" s="32">
        <v>17486.44921875</v>
      </c>
      <c r="R48" s="31">
        <v>4289.39990234375</v>
      </c>
      <c r="S48" s="31">
        <v>9811.53125</v>
      </c>
      <c r="T48" s="31">
        <v>39206.30859375</v>
      </c>
      <c r="U48" s="31">
        <v>17439.251953125</v>
      </c>
      <c r="V48" s="31">
        <v>9411.9111328125</v>
      </c>
      <c r="W48" s="31">
        <v>647.2376708984375</v>
      </c>
      <c r="X48" s="85">
        <v>0</v>
      </c>
    </row>
    <row r="49" spans="1:24" s="11" customFormat="1" ht="15">
      <c r="A49" s="250" t="s">
        <v>115</v>
      </c>
      <c r="B49" s="14"/>
      <c r="C49" s="38" t="s">
        <v>69</v>
      </c>
      <c r="D49" s="46"/>
      <c r="E49" s="29" t="s">
        <v>222</v>
      </c>
      <c r="F49" s="17">
        <f t="shared" si="3"/>
        <v>311158.88330078125</v>
      </c>
      <c r="G49" s="17">
        <f t="shared" si="4"/>
        <v>214342.1796875</v>
      </c>
      <c r="H49" s="263">
        <f t="shared" si="2"/>
        <v>96816.70361328125</v>
      </c>
      <c r="I49" s="32">
        <v>30191.189453125</v>
      </c>
      <c r="J49" s="31">
        <v>1789.211181640625</v>
      </c>
      <c r="K49" s="31">
        <v>37719.75390625</v>
      </c>
      <c r="L49" s="31">
        <v>82792.71875</v>
      </c>
      <c r="M49" s="31">
        <v>15323.048828125</v>
      </c>
      <c r="N49" s="31">
        <v>28595.912109375</v>
      </c>
      <c r="O49" s="31">
        <v>16402.1796875</v>
      </c>
      <c r="P49" s="85">
        <v>1528.165771484375</v>
      </c>
      <c r="Q49" s="32">
        <v>0</v>
      </c>
      <c r="R49" s="31">
        <v>0</v>
      </c>
      <c r="S49" s="31">
        <v>6717.744140625</v>
      </c>
      <c r="T49" s="31">
        <v>36568.625</v>
      </c>
      <c r="U49" s="31">
        <v>16356.59375</v>
      </c>
      <c r="V49" s="31">
        <v>13199.435546875</v>
      </c>
      <c r="W49" s="31">
        <v>19571.48828125</v>
      </c>
      <c r="X49" s="85">
        <v>4402.81689453125</v>
      </c>
    </row>
    <row r="50" spans="1:24" s="77" customFormat="1" ht="15">
      <c r="A50" s="251"/>
      <c r="B50" s="253"/>
      <c r="C50" s="109"/>
      <c r="D50" s="109" t="s">
        <v>27</v>
      </c>
      <c r="E50" s="254"/>
      <c r="F50" s="78"/>
      <c r="G50" s="78"/>
      <c r="H50" s="264"/>
      <c r="I50" s="272"/>
      <c r="J50" s="253"/>
      <c r="K50" s="253"/>
      <c r="L50" s="253"/>
      <c r="M50" s="253"/>
      <c r="N50" s="253"/>
      <c r="O50" s="253"/>
      <c r="P50" s="254"/>
      <c r="Q50" s="102"/>
      <c r="R50" s="103"/>
      <c r="S50" s="103"/>
      <c r="T50" s="103"/>
      <c r="U50" s="103"/>
      <c r="V50" s="103"/>
      <c r="W50" s="103"/>
      <c r="X50" s="274"/>
    </row>
    <row r="51" spans="1:24" s="11" customFormat="1" ht="15">
      <c r="A51" s="250" t="s">
        <v>116</v>
      </c>
      <c r="B51" s="14"/>
      <c r="C51" s="38" t="s">
        <v>70</v>
      </c>
      <c r="D51" s="46"/>
      <c r="E51" s="29" t="s">
        <v>223</v>
      </c>
      <c r="F51" s="17">
        <f t="shared" si="3"/>
        <v>151094.11352539062</v>
      </c>
      <c r="G51" s="17">
        <f t="shared" si="4"/>
        <v>88628.53466796875</v>
      </c>
      <c r="H51" s="263">
        <f t="shared" si="2"/>
        <v>62465.578857421875</v>
      </c>
      <c r="I51" s="32">
        <v>0</v>
      </c>
      <c r="J51" s="31">
        <v>0</v>
      </c>
      <c r="K51" s="31">
        <v>5062.35888671875</v>
      </c>
      <c r="L51" s="31">
        <v>37055.1796875</v>
      </c>
      <c r="M51" s="31">
        <v>10545.544921875</v>
      </c>
      <c r="N51" s="31">
        <v>19171.1875</v>
      </c>
      <c r="O51" s="31">
        <v>16794.263671875</v>
      </c>
      <c r="P51" s="85">
        <v>0</v>
      </c>
      <c r="Q51" s="32">
        <v>0</v>
      </c>
      <c r="R51" s="31">
        <v>12239.119140625</v>
      </c>
      <c r="S51" s="31">
        <v>4048.642822265625</v>
      </c>
      <c r="T51" s="31">
        <v>23473.4921875</v>
      </c>
      <c r="U51" s="31">
        <v>7075.255859375</v>
      </c>
      <c r="V51" s="31">
        <v>12553.5205078125</v>
      </c>
      <c r="W51" s="31">
        <v>3075.54833984375</v>
      </c>
      <c r="X51" s="85">
        <v>0</v>
      </c>
    </row>
    <row r="52" spans="1:24" s="11" customFormat="1" ht="15">
      <c r="A52" s="250" t="s">
        <v>117</v>
      </c>
      <c r="B52" s="14"/>
      <c r="C52" s="37" t="s">
        <v>71</v>
      </c>
      <c r="D52" s="46"/>
      <c r="E52" s="28" t="s">
        <v>224</v>
      </c>
      <c r="F52" s="17">
        <f t="shared" si="3"/>
        <v>121322.78564453125</v>
      </c>
      <c r="G52" s="17">
        <f t="shared" si="4"/>
        <v>80617.63818359375</v>
      </c>
      <c r="H52" s="263">
        <f>SUM(Q52:X52)</f>
        <v>40705.1474609375</v>
      </c>
      <c r="I52" s="32">
        <v>7619.1181640625</v>
      </c>
      <c r="J52" s="31">
        <v>0</v>
      </c>
      <c r="K52" s="31">
        <v>0</v>
      </c>
      <c r="L52" s="31">
        <v>16698.67578125</v>
      </c>
      <c r="M52" s="31">
        <v>23665.359375</v>
      </c>
      <c r="N52" s="31">
        <v>22156.3125</v>
      </c>
      <c r="O52" s="31">
        <v>6957.650390625</v>
      </c>
      <c r="P52" s="85">
        <v>3520.52197265625</v>
      </c>
      <c r="Q52" s="32">
        <v>0</v>
      </c>
      <c r="R52" s="31">
        <v>0</v>
      </c>
      <c r="S52" s="31">
        <v>10704.755859375</v>
      </c>
      <c r="T52" s="31">
        <v>9124.4697265625</v>
      </c>
      <c r="U52" s="31">
        <v>11269.50390625</v>
      </c>
      <c r="V52" s="31">
        <v>9606.41796875</v>
      </c>
      <c r="W52" s="31">
        <v>0</v>
      </c>
      <c r="X52" s="85">
        <v>0</v>
      </c>
    </row>
    <row r="53" spans="1:24" s="11" customFormat="1" ht="15">
      <c r="A53" s="250" t="s">
        <v>185</v>
      </c>
      <c r="B53" s="14"/>
      <c r="C53" s="37" t="s">
        <v>72</v>
      </c>
      <c r="D53" s="86" t="s">
        <v>183</v>
      </c>
      <c r="E53" s="256"/>
      <c r="F53" s="17">
        <f>SUM(G53:H53)</f>
        <v>149408.296875</v>
      </c>
      <c r="G53" s="17">
        <f>SUM(I53:P53)</f>
        <v>50723.88134765625</v>
      </c>
      <c r="H53" s="263">
        <f>SUM(Q53:X53)</f>
        <v>98684.41552734375</v>
      </c>
      <c r="I53" s="32">
        <v>44862.6796875</v>
      </c>
      <c r="J53" s="31">
        <v>0</v>
      </c>
      <c r="K53" s="31">
        <v>5861.20166015625</v>
      </c>
      <c r="L53" s="31">
        <v>0</v>
      </c>
      <c r="M53" s="31">
        <v>0</v>
      </c>
      <c r="N53" s="31">
        <v>0</v>
      </c>
      <c r="O53" s="31">
        <v>0</v>
      </c>
      <c r="P53" s="85">
        <v>0</v>
      </c>
      <c r="Q53" s="32">
        <v>73324.5546875</v>
      </c>
      <c r="R53" s="31">
        <v>0</v>
      </c>
      <c r="S53" s="31">
        <v>10081.3232421875</v>
      </c>
      <c r="T53" s="31">
        <v>6286.68115234375</v>
      </c>
      <c r="U53" s="31">
        <v>0</v>
      </c>
      <c r="V53" s="31">
        <v>8991.8564453125</v>
      </c>
      <c r="W53" s="31">
        <v>0</v>
      </c>
      <c r="X53" s="85">
        <v>0</v>
      </c>
    </row>
    <row r="54" spans="1:24" s="16" customFormat="1" ht="15" customHeight="1">
      <c r="A54" s="249"/>
      <c r="B54" s="63" t="s">
        <v>57</v>
      </c>
      <c r="C54" s="63"/>
      <c r="D54" s="63"/>
      <c r="E54" s="64"/>
      <c r="F54" s="53">
        <f t="shared" si="3"/>
        <v>1307962.4056396484</v>
      </c>
      <c r="G54" s="54">
        <f>SUM(G55:G61)</f>
        <v>897423.0784912109</v>
      </c>
      <c r="H54" s="261">
        <f>SUM(H55:H61)</f>
        <v>410539.3271484375</v>
      </c>
      <c r="I54" s="55">
        <f>SUM(I55:I61)</f>
        <v>48402.0751953125</v>
      </c>
      <c r="J54" s="56">
        <f aca="true" t="shared" si="7" ref="J54:X54">SUM(J55:J61)</f>
        <v>86966.6708984375</v>
      </c>
      <c r="K54" s="56">
        <f t="shared" si="7"/>
        <v>321850.4030761719</v>
      </c>
      <c r="L54" s="56">
        <f t="shared" si="7"/>
        <v>270530.00244140625</v>
      </c>
      <c r="M54" s="56">
        <f>SUM(M55:M61)</f>
        <v>80964.05078125</v>
      </c>
      <c r="N54" s="56">
        <f t="shared" si="7"/>
        <v>49200.66052246094</v>
      </c>
      <c r="O54" s="56">
        <f t="shared" si="7"/>
        <v>34250.9306640625</v>
      </c>
      <c r="P54" s="271">
        <f>SUM(P55:P61)</f>
        <v>5258.284912109375</v>
      </c>
      <c r="Q54" s="55">
        <f t="shared" si="7"/>
        <v>15977.60595703125</v>
      </c>
      <c r="R54" s="56">
        <f t="shared" si="7"/>
        <v>58900.59912109375</v>
      </c>
      <c r="S54" s="56">
        <f t="shared" si="7"/>
        <v>168660.630859375</v>
      </c>
      <c r="T54" s="56">
        <f t="shared" si="7"/>
        <v>95923.36328125</v>
      </c>
      <c r="U54" s="56">
        <f t="shared" si="7"/>
        <v>20065.049194335938</v>
      </c>
      <c r="V54" s="56">
        <f t="shared" si="7"/>
        <v>29690.8125</v>
      </c>
      <c r="W54" s="56">
        <f t="shared" si="7"/>
        <v>18243.5791015625</v>
      </c>
      <c r="X54" s="271">
        <f t="shared" si="7"/>
        <v>3077.6871337890625</v>
      </c>
    </row>
    <row r="55" spans="1:24" ht="15">
      <c r="A55" s="250" t="s">
        <v>120</v>
      </c>
      <c r="B55" s="79"/>
      <c r="C55" s="38" t="s">
        <v>73</v>
      </c>
      <c r="D55" s="86" t="s">
        <v>227</v>
      </c>
      <c r="E55" s="257"/>
      <c r="F55" s="17">
        <f>SUM(G55:H55)</f>
        <v>304731.36627197266</v>
      </c>
      <c r="G55" s="17">
        <f t="shared" si="4"/>
        <v>243778.4955444336</v>
      </c>
      <c r="H55" s="263">
        <f t="shared" si="2"/>
        <v>60952.87072753906</v>
      </c>
      <c r="I55" s="273">
        <v>6007.8251953125</v>
      </c>
      <c r="J55" s="33">
        <v>11131.541015625</v>
      </c>
      <c r="K55" s="33">
        <v>83996.8125</v>
      </c>
      <c r="L55" s="33">
        <v>101250.0625</v>
      </c>
      <c r="M55" s="33">
        <v>24191.078125</v>
      </c>
      <c r="N55" s="33">
        <v>7106.9794921875</v>
      </c>
      <c r="O55" s="33">
        <v>9561.294921875</v>
      </c>
      <c r="P55" s="85">
        <v>532.9017944335938</v>
      </c>
      <c r="Q55" s="273">
        <v>0</v>
      </c>
      <c r="R55" s="33">
        <v>0</v>
      </c>
      <c r="S55" s="33">
        <v>16000.330078125</v>
      </c>
      <c r="T55" s="33">
        <v>23259.033203125</v>
      </c>
      <c r="U55" s="33">
        <v>5636.76171875</v>
      </c>
      <c r="V55" s="33">
        <v>15389.265625</v>
      </c>
      <c r="W55" s="33">
        <v>0</v>
      </c>
      <c r="X55" s="275">
        <v>667.4801025390625</v>
      </c>
    </row>
    <row r="56" spans="1:24" ht="15">
      <c r="A56" s="250" t="s">
        <v>121</v>
      </c>
      <c r="B56" s="79"/>
      <c r="C56" s="38" t="s">
        <v>74</v>
      </c>
      <c r="D56" s="86" t="s">
        <v>28</v>
      </c>
      <c r="E56" s="257"/>
      <c r="F56" s="17">
        <f t="shared" si="3"/>
        <v>156522.4228515625</v>
      </c>
      <c r="G56" s="17">
        <f t="shared" si="4"/>
        <v>90714.001953125</v>
      </c>
      <c r="H56" s="263">
        <f t="shared" si="2"/>
        <v>65808.4208984375</v>
      </c>
      <c r="I56" s="273">
        <v>4172.30859375</v>
      </c>
      <c r="J56" s="33">
        <v>11035.97265625</v>
      </c>
      <c r="K56" s="33">
        <v>13351.82421875</v>
      </c>
      <c r="L56" s="33">
        <v>15840.09375</v>
      </c>
      <c r="M56" s="33">
        <v>11347.931640625</v>
      </c>
      <c r="N56" s="33">
        <v>17624.244140625</v>
      </c>
      <c r="O56" s="33">
        <v>13136.6513671875</v>
      </c>
      <c r="P56" s="85">
        <v>4204.9755859375</v>
      </c>
      <c r="Q56" s="273">
        <v>0</v>
      </c>
      <c r="R56" s="33">
        <v>0</v>
      </c>
      <c r="S56" s="33">
        <v>20511.77734375</v>
      </c>
      <c r="T56" s="33">
        <v>18001.8515625</v>
      </c>
      <c r="U56" s="33">
        <v>10016.173828125</v>
      </c>
      <c r="V56" s="33">
        <v>3888.966796875</v>
      </c>
      <c r="W56" s="33">
        <v>10979.4443359375</v>
      </c>
      <c r="X56" s="275">
        <v>2410.20703125</v>
      </c>
    </row>
    <row r="57" spans="1:24" ht="15">
      <c r="A57" s="250" t="s">
        <v>122</v>
      </c>
      <c r="B57" s="79"/>
      <c r="C57" s="38" t="s">
        <v>75</v>
      </c>
      <c r="D57" s="86" t="s">
        <v>29</v>
      </c>
      <c r="E57" s="257"/>
      <c r="F57" s="17">
        <f t="shared" si="3"/>
        <v>140314.328125</v>
      </c>
      <c r="G57" s="17">
        <f t="shared" si="4"/>
        <v>108473.56298828125</v>
      </c>
      <c r="H57" s="263">
        <f t="shared" si="2"/>
        <v>31840.76513671875</v>
      </c>
      <c r="I57" s="273">
        <v>23965.958984375</v>
      </c>
      <c r="J57" s="33">
        <v>37902.7890625</v>
      </c>
      <c r="K57" s="33">
        <v>29431.037109375</v>
      </c>
      <c r="L57" s="33">
        <v>4224.73681640625</v>
      </c>
      <c r="M57" s="33">
        <v>8240.650390625</v>
      </c>
      <c r="N57" s="33">
        <v>4708.390625</v>
      </c>
      <c r="O57" s="33">
        <v>0</v>
      </c>
      <c r="P57" s="85">
        <v>0</v>
      </c>
      <c r="Q57" s="273">
        <v>3485.9677734375</v>
      </c>
      <c r="R57" s="33">
        <v>12020.09765625</v>
      </c>
      <c r="S57" s="33">
        <v>11803.51953125</v>
      </c>
      <c r="T57" s="33">
        <v>4531.18017578125</v>
      </c>
      <c r="U57" s="33">
        <v>0</v>
      </c>
      <c r="V57" s="33">
        <v>0</v>
      </c>
      <c r="W57" s="33">
        <v>0</v>
      </c>
      <c r="X57" s="275">
        <v>0</v>
      </c>
    </row>
    <row r="58" spans="1:24" ht="15">
      <c r="A58" s="250" t="s">
        <v>123</v>
      </c>
      <c r="B58" s="79"/>
      <c r="C58" s="38" t="s">
        <v>76</v>
      </c>
      <c r="D58" s="86" t="s">
        <v>118</v>
      </c>
      <c r="E58" s="257"/>
      <c r="F58" s="17">
        <f t="shared" si="3"/>
        <v>60272.781005859375</v>
      </c>
      <c r="G58" s="17">
        <f t="shared" si="4"/>
        <v>20791.096435546875</v>
      </c>
      <c r="H58" s="263">
        <f t="shared" si="2"/>
        <v>39481.6845703125</v>
      </c>
      <c r="I58" s="273">
        <v>0</v>
      </c>
      <c r="J58" s="33">
        <v>0</v>
      </c>
      <c r="K58" s="33">
        <v>2217.053466796875</v>
      </c>
      <c r="L58" s="33">
        <v>18574.04296875</v>
      </c>
      <c r="M58" s="33">
        <v>0</v>
      </c>
      <c r="N58" s="33">
        <v>0</v>
      </c>
      <c r="O58" s="33">
        <v>0</v>
      </c>
      <c r="P58" s="85">
        <v>0</v>
      </c>
      <c r="Q58" s="273">
        <v>8877.4248046875</v>
      </c>
      <c r="R58" s="33">
        <v>30604.259765625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275">
        <v>0</v>
      </c>
    </row>
    <row r="59" spans="1:24" ht="15">
      <c r="A59" s="250" t="s">
        <v>124</v>
      </c>
      <c r="B59" s="79"/>
      <c r="C59" s="38" t="s">
        <v>77</v>
      </c>
      <c r="D59" s="86" t="s">
        <v>225</v>
      </c>
      <c r="E59" s="257"/>
      <c r="F59" s="17">
        <f t="shared" si="3"/>
        <v>276482.76721191406</v>
      </c>
      <c r="G59" s="17">
        <f t="shared" si="4"/>
        <v>178515.4921875</v>
      </c>
      <c r="H59" s="263">
        <f t="shared" si="2"/>
        <v>97967.27502441406</v>
      </c>
      <c r="I59" s="273">
        <v>0</v>
      </c>
      <c r="J59" s="33">
        <v>8689.5615234375</v>
      </c>
      <c r="K59" s="33">
        <v>95232.9921875</v>
      </c>
      <c r="L59" s="33">
        <v>49475.765625</v>
      </c>
      <c r="M59" s="33">
        <v>18811.166015625</v>
      </c>
      <c r="N59" s="33">
        <v>6306.0068359375</v>
      </c>
      <c r="O59" s="33">
        <v>0</v>
      </c>
      <c r="P59" s="85">
        <v>0</v>
      </c>
      <c r="Q59" s="273">
        <v>0</v>
      </c>
      <c r="R59" s="33">
        <v>2876.4716796875</v>
      </c>
      <c r="S59" s="33">
        <v>75329.0234375</v>
      </c>
      <c r="T59" s="33">
        <v>12165.0263671875</v>
      </c>
      <c r="U59" s="33">
        <v>1538.3922119140625</v>
      </c>
      <c r="V59" s="33">
        <v>6058.361328125</v>
      </c>
      <c r="W59" s="33">
        <v>0</v>
      </c>
      <c r="X59" s="275">
        <v>0</v>
      </c>
    </row>
    <row r="60" spans="1:24" ht="15">
      <c r="A60" s="250" t="s">
        <v>125</v>
      </c>
      <c r="B60" s="79"/>
      <c r="C60" s="38" t="s">
        <v>78</v>
      </c>
      <c r="D60" s="86" t="s">
        <v>30</v>
      </c>
      <c r="E60" s="257"/>
      <c r="F60" s="17">
        <f t="shared" si="3"/>
        <v>104504.66784667969</v>
      </c>
      <c r="G60" s="17">
        <f t="shared" si="4"/>
        <v>75119.92224121094</v>
      </c>
      <c r="H60" s="263">
        <f t="shared" si="2"/>
        <v>29384.74560546875</v>
      </c>
      <c r="I60" s="273">
        <v>0</v>
      </c>
      <c r="J60" s="33">
        <v>0</v>
      </c>
      <c r="K60" s="33">
        <v>38626.65625</v>
      </c>
      <c r="L60" s="33">
        <v>35460.14453125</v>
      </c>
      <c r="M60" s="33">
        <v>0</v>
      </c>
      <c r="N60" s="33">
        <v>1033.1214599609375</v>
      </c>
      <c r="O60" s="33">
        <v>0</v>
      </c>
      <c r="P60" s="85">
        <v>0</v>
      </c>
      <c r="Q60" s="273">
        <v>0</v>
      </c>
      <c r="R60" s="33">
        <v>10486.615234375</v>
      </c>
      <c r="S60" s="33">
        <v>9785.2890625</v>
      </c>
      <c r="T60" s="33">
        <v>7938.55908203125</v>
      </c>
      <c r="U60" s="33">
        <v>1174.2822265625</v>
      </c>
      <c r="V60" s="33">
        <v>0</v>
      </c>
      <c r="W60" s="33">
        <v>0</v>
      </c>
      <c r="X60" s="275">
        <v>0</v>
      </c>
    </row>
    <row r="61" spans="1:24" ht="15">
      <c r="A61" s="250" t="s">
        <v>126</v>
      </c>
      <c r="B61" s="79"/>
      <c r="C61" s="38" t="s">
        <v>79</v>
      </c>
      <c r="D61" s="86" t="s">
        <v>119</v>
      </c>
      <c r="E61" s="257"/>
      <c r="F61" s="17">
        <f t="shared" si="3"/>
        <v>265134.07232666016</v>
      </c>
      <c r="G61" s="17">
        <f t="shared" si="4"/>
        <v>180030.50714111328</v>
      </c>
      <c r="H61" s="263">
        <f t="shared" si="2"/>
        <v>85103.56518554688</v>
      </c>
      <c r="I61" s="273">
        <v>14255.982421875</v>
      </c>
      <c r="J61" s="33">
        <v>18206.806640625</v>
      </c>
      <c r="K61" s="33">
        <v>58994.02734375</v>
      </c>
      <c r="L61" s="33">
        <v>45705.15625</v>
      </c>
      <c r="M61" s="33">
        <v>18373.224609375</v>
      </c>
      <c r="N61" s="33">
        <v>12421.91796875</v>
      </c>
      <c r="O61" s="33">
        <v>11552.984375</v>
      </c>
      <c r="P61" s="85">
        <v>520.4075317382812</v>
      </c>
      <c r="Q61" s="273">
        <v>3614.21337890625</v>
      </c>
      <c r="R61" s="33">
        <v>2913.15478515625</v>
      </c>
      <c r="S61" s="33">
        <v>35230.69140625</v>
      </c>
      <c r="T61" s="33">
        <v>30027.712890625</v>
      </c>
      <c r="U61" s="33">
        <v>1699.439208984375</v>
      </c>
      <c r="V61" s="33">
        <v>4354.21875</v>
      </c>
      <c r="W61" s="33">
        <v>7264.134765625</v>
      </c>
      <c r="X61" s="275">
        <v>0</v>
      </c>
    </row>
    <row r="62" spans="1:24" s="99" customFormat="1" ht="15" customHeight="1" thickBot="1">
      <c r="A62" s="252" t="s">
        <v>81</v>
      </c>
      <c r="B62" s="93" t="s">
        <v>184</v>
      </c>
      <c r="C62" s="95" t="s">
        <v>80</v>
      </c>
      <c r="D62" s="98"/>
      <c r="E62" s="95"/>
      <c r="F62" s="96">
        <f t="shared" si="3"/>
        <v>1282043.451171875</v>
      </c>
      <c r="G62" s="97">
        <f t="shared" si="4"/>
        <v>551592.646484375</v>
      </c>
      <c r="H62" s="265">
        <f>SUM(Q62:X62)</f>
        <v>730450.8046875</v>
      </c>
      <c r="I62" s="98">
        <v>17336.423828125</v>
      </c>
      <c r="J62" s="94">
        <v>50182.453125</v>
      </c>
      <c r="K62" s="94">
        <v>65796.2421875</v>
      </c>
      <c r="L62" s="94">
        <v>39492.70703125</v>
      </c>
      <c r="M62" s="94">
        <v>66199.015625</v>
      </c>
      <c r="N62" s="94">
        <v>102645.28125</v>
      </c>
      <c r="O62" s="94">
        <v>155634.78125</v>
      </c>
      <c r="P62" s="95">
        <v>54305.7421875</v>
      </c>
      <c r="Q62" s="98">
        <v>20310.828125</v>
      </c>
      <c r="R62" s="94">
        <v>84062.765625</v>
      </c>
      <c r="S62" s="94">
        <v>85416.390625</v>
      </c>
      <c r="T62" s="94">
        <v>62599.6640625</v>
      </c>
      <c r="U62" s="94">
        <v>88221.59375</v>
      </c>
      <c r="V62" s="94">
        <v>142773.96875</v>
      </c>
      <c r="W62" s="94">
        <v>167868.84375</v>
      </c>
      <c r="X62" s="95">
        <v>79196.75</v>
      </c>
    </row>
  </sheetData>
  <mergeCells count="3">
    <mergeCell ref="I4:P4"/>
    <mergeCell ref="Q4:X4"/>
    <mergeCell ref="F5:H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 topLeftCell="A1">
      <pane xSplit="5" ySplit="8" topLeftCell="F9" activePane="bottomRight" state="frozen"/>
      <selection pane="topLeft" activeCell="M13" sqref="M13"/>
      <selection pane="topRight" activeCell="M13" sqref="M13"/>
      <selection pane="bottomLeft" activeCell="M13" sqref="M13"/>
      <selection pane="bottomRight" activeCell="M13" sqref="M13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3.8515625" style="40" customWidth="1"/>
    <col min="5" max="5" width="33.7109375" style="6" customWidth="1"/>
    <col min="6" max="24" width="11.7109375" style="6" customWidth="1"/>
    <col min="25" max="16384" width="9.140625" style="6" customWidth="1"/>
  </cols>
  <sheetData>
    <row r="1" ht="15.6">
      <c r="A1" s="65" t="s">
        <v>226</v>
      </c>
    </row>
    <row r="2" ht="15.6">
      <c r="A2" s="110" t="s">
        <v>170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58" t="s">
        <v>33</v>
      </c>
      <c r="I4" s="297" t="s">
        <v>32</v>
      </c>
      <c r="J4" s="298"/>
      <c r="K4" s="298"/>
      <c r="L4" s="298"/>
      <c r="M4" s="298"/>
      <c r="N4" s="298"/>
      <c r="O4" s="298"/>
      <c r="P4" s="299"/>
      <c r="Q4" s="297" t="s">
        <v>33</v>
      </c>
      <c r="R4" s="298"/>
      <c r="S4" s="298"/>
      <c r="T4" s="298"/>
      <c r="U4" s="298"/>
      <c r="V4" s="298"/>
      <c r="W4" s="298"/>
      <c r="X4" s="299"/>
    </row>
    <row r="5" spans="1:24" s="8" customFormat="1" ht="13.8" thickBot="1">
      <c r="A5" s="68"/>
      <c r="B5" s="43"/>
      <c r="C5" s="43"/>
      <c r="D5" s="43"/>
      <c r="E5" s="21" t="s">
        <v>35</v>
      </c>
      <c r="F5" s="295" t="s">
        <v>53</v>
      </c>
      <c r="G5" s="296" t="s">
        <v>1</v>
      </c>
      <c r="H5" s="296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66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66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81423.65400000001</v>
      </c>
      <c r="G6" s="60">
        <f>SUM(I6:P6)</f>
        <v>42440.42500000001</v>
      </c>
      <c r="H6" s="259">
        <f>SUM(Q6:X6)</f>
        <v>38983.229</v>
      </c>
      <c r="I6" s="61">
        <v>4134.982</v>
      </c>
      <c r="J6" s="62">
        <v>8679.167</v>
      </c>
      <c r="K6" s="62">
        <v>11766.058</v>
      </c>
      <c r="L6" s="62">
        <v>11192.308</v>
      </c>
      <c r="M6" s="62">
        <v>3404.66</v>
      </c>
      <c r="N6" s="62">
        <v>1964.8</v>
      </c>
      <c r="O6" s="62">
        <v>942.953</v>
      </c>
      <c r="P6" s="267">
        <v>355.497</v>
      </c>
      <c r="Q6" s="61">
        <v>3743.43</v>
      </c>
      <c r="R6" s="62">
        <v>7936.024</v>
      </c>
      <c r="S6" s="62">
        <v>10331.693</v>
      </c>
      <c r="T6" s="62">
        <v>10283.049</v>
      </c>
      <c r="U6" s="62">
        <v>3111.359</v>
      </c>
      <c r="V6" s="62">
        <v>2025.315</v>
      </c>
      <c r="W6" s="62">
        <v>1118.131</v>
      </c>
      <c r="X6" s="267">
        <v>434.228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68"/>
      <c r="Q7" s="36"/>
      <c r="R7" s="35"/>
      <c r="S7" s="35"/>
      <c r="T7" s="35"/>
      <c r="U7" s="35"/>
      <c r="V7" s="35"/>
      <c r="W7" s="35"/>
      <c r="X7" s="268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69"/>
      <c r="Q8" s="12"/>
      <c r="R8" s="13"/>
      <c r="S8" s="13"/>
      <c r="T8" s="13"/>
      <c r="U8" s="13"/>
      <c r="V8" s="13"/>
      <c r="W8" s="13"/>
      <c r="X8" s="269"/>
    </row>
    <row r="9" spans="1:24" s="15" customFormat="1" ht="14.4" thickTop="1">
      <c r="A9" s="248"/>
      <c r="B9" s="47" t="s">
        <v>2</v>
      </c>
      <c r="C9" s="47"/>
      <c r="D9" s="47"/>
      <c r="E9" s="48"/>
      <c r="F9" s="49">
        <f>SUM(G9:H9)</f>
        <v>38200097.4196167</v>
      </c>
      <c r="G9" s="50">
        <f>SUM(I9:P9)</f>
        <v>22009061.62915039</v>
      </c>
      <c r="H9" s="260">
        <f>SUM(Q9:X9)</f>
        <v>16191035.790466309</v>
      </c>
      <c r="I9" s="51">
        <f aca="true" t="shared" si="0" ref="I9:X9">I10+I24+I54+I62</f>
        <v>5800195.922607422</v>
      </c>
      <c r="J9" s="52">
        <f t="shared" si="0"/>
        <v>2322784.37890625</v>
      </c>
      <c r="K9" s="52">
        <f t="shared" si="0"/>
        <v>3036097.6284179688</v>
      </c>
      <c r="L9" s="52">
        <f t="shared" si="0"/>
        <v>4294028.424072266</v>
      </c>
      <c r="M9" s="52">
        <f t="shared" si="0"/>
        <v>2291080.2978515625</v>
      </c>
      <c r="N9" s="52">
        <f t="shared" si="0"/>
        <v>2081752.2576904297</v>
      </c>
      <c r="O9" s="52">
        <f t="shared" si="0"/>
        <v>1711188.537109375</v>
      </c>
      <c r="P9" s="270">
        <f t="shared" si="0"/>
        <v>471934.1824951172</v>
      </c>
      <c r="Q9" s="51">
        <f t="shared" si="0"/>
        <v>4865757.96875</v>
      </c>
      <c r="R9" s="52">
        <f t="shared" si="0"/>
        <v>1429855.7490234375</v>
      </c>
      <c r="S9" s="52">
        <f t="shared" si="0"/>
        <v>2182031.734375</v>
      </c>
      <c r="T9" s="52">
        <f t="shared" si="0"/>
        <v>2400169.1337890625</v>
      </c>
      <c r="U9" s="52">
        <f t="shared" si="0"/>
        <v>1392388.0339355469</v>
      </c>
      <c r="V9" s="52">
        <f t="shared" si="0"/>
        <v>1751530.8254394531</v>
      </c>
      <c r="W9" s="52">
        <f t="shared" si="0"/>
        <v>1584999.7235107422</v>
      </c>
      <c r="X9" s="270">
        <f t="shared" si="0"/>
        <v>584302.6216430664</v>
      </c>
    </row>
    <row r="10" spans="1:24" s="16" customFormat="1" ht="15" customHeight="1">
      <c r="A10" s="249"/>
      <c r="B10" s="63" t="s">
        <v>202</v>
      </c>
      <c r="C10" s="63"/>
      <c r="D10" s="63"/>
      <c r="E10" s="64"/>
      <c r="F10" s="53">
        <f>SUM(G10:H10)</f>
        <v>16750573.20703125</v>
      </c>
      <c r="G10" s="54">
        <f>SUM(I10:P10)</f>
        <v>9207422.044555664</v>
      </c>
      <c r="H10" s="261">
        <f>SUM(Q10:X10)</f>
        <v>7543151.162475586</v>
      </c>
      <c r="I10" s="55">
        <f>SUM(I11:I23)</f>
        <v>5152188.8447265625</v>
      </c>
      <c r="J10" s="56">
        <f>SUM(J11:J23)</f>
        <v>1629385.0336914062</v>
      </c>
      <c r="K10" s="56">
        <f>SUM(K11:K23)</f>
        <v>650693.4462890625</v>
      </c>
      <c r="L10" s="56">
        <f aca="true" t="shared" si="1" ref="L10:X10">SUM(L11:L23)</f>
        <v>645945.162109375</v>
      </c>
      <c r="M10" s="56">
        <f t="shared" si="1"/>
        <v>419601.68017578125</v>
      </c>
      <c r="N10" s="56">
        <f t="shared" si="1"/>
        <v>381303.91357421875</v>
      </c>
      <c r="O10" s="56">
        <f t="shared" si="1"/>
        <v>265013.03125</v>
      </c>
      <c r="P10" s="271">
        <f t="shared" si="1"/>
        <v>63290.93273925781</v>
      </c>
      <c r="Q10" s="55">
        <f t="shared" si="1"/>
        <v>4306683.3115234375</v>
      </c>
      <c r="R10" s="56">
        <f t="shared" si="1"/>
        <v>946611.166015625</v>
      </c>
      <c r="S10" s="56">
        <f t="shared" si="1"/>
        <v>775075.330078125</v>
      </c>
      <c r="T10" s="56">
        <f t="shared" si="1"/>
        <v>697584.2119140625</v>
      </c>
      <c r="U10" s="56">
        <f t="shared" si="1"/>
        <v>192543.04321289062</v>
      </c>
      <c r="V10" s="56">
        <f t="shared" si="1"/>
        <v>325365.6552734375</v>
      </c>
      <c r="W10" s="56">
        <f t="shared" si="1"/>
        <v>230108.8995361328</v>
      </c>
      <c r="X10" s="271">
        <f t="shared" si="1"/>
        <v>69179.544921875</v>
      </c>
    </row>
    <row r="11" spans="1:24" s="11" customFormat="1" ht="15">
      <c r="A11" s="250" t="s">
        <v>82</v>
      </c>
      <c r="B11" s="14"/>
      <c r="C11" s="38" t="s">
        <v>3</v>
      </c>
      <c r="D11" s="86" t="s">
        <v>4</v>
      </c>
      <c r="E11" s="29"/>
      <c r="F11" s="246">
        <f>SUM(G11:H11)</f>
        <v>1107604.9682617188</v>
      </c>
      <c r="G11" s="19">
        <f>SUM(I11:P11)</f>
        <v>810260.0708007812</v>
      </c>
      <c r="H11" s="262">
        <f aca="true" t="shared" si="2" ref="H11:H61">SUM(Q11:X11)</f>
        <v>297344.8974609375</v>
      </c>
      <c r="I11" s="18">
        <v>4111.3173828125</v>
      </c>
      <c r="J11" s="31">
        <v>8886.921875</v>
      </c>
      <c r="K11" s="31">
        <v>131869.3125</v>
      </c>
      <c r="L11" s="31">
        <v>309752.40625</v>
      </c>
      <c r="M11" s="31">
        <v>204859.578125</v>
      </c>
      <c r="N11" s="31">
        <v>105156.2578125</v>
      </c>
      <c r="O11" s="31">
        <v>38122.54296875</v>
      </c>
      <c r="P11" s="85">
        <v>7501.73388671875</v>
      </c>
      <c r="Q11" s="32">
        <v>8242.7451171875</v>
      </c>
      <c r="R11" s="31">
        <v>20755.998046875</v>
      </c>
      <c r="S11" s="31">
        <v>77812.1328125</v>
      </c>
      <c r="T11" s="31">
        <v>104029.890625</v>
      </c>
      <c r="U11" s="31">
        <v>40246.5625</v>
      </c>
      <c r="V11" s="31">
        <v>30561.5546875</v>
      </c>
      <c r="W11" s="31">
        <v>13348.921875</v>
      </c>
      <c r="X11" s="85">
        <v>2347.091796875</v>
      </c>
    </row>
    <row r="12" spans="1:24" s="11" customFormat="1" ht="15">
      <c r="A12" s="250" t="s">
        <v>83</v>
      </c>
      <c r="B12" s="14"/>
      <c r="C12" s="38" t="s">
        <v>5</v>
      </c>
      <c r="D12" s="86" t="s">
        <v>203</v>
      </c>
      <c r="E12" s="29"/>
      <c r="F12" s="246">
        <f aca="true" t="shared" si="3" ref="F12:F62">SUM(G12:H12)</f>
        <v>42687.417236328125</v>
      </c>
      <c r="G12" s="19">
        <f aca="true" t="shared" si="4" ref="G12:G62">SUM(I12:P12)</f>
        <v>26341.71484375</v>
      </c>
      <c r="H12" s="262">
        <f t="shared" si="2"/>
        <v>16345.702392578125</v>
      </c>
      <c r="I12" s="18">
        <v>0</v>
      </c>
      <c r="J12" s="31">
        <v>0</v>
      </c>
      <c r="K12" s="31">
        <v>4363.228515625</v>
      </c>
      <c r="L12" s="31">
        <v>18500.046875</v>
      </c>
      <c r="M12" s="31">
        <v>0</v>
      </c>
      <c r="N12" s="31">
        <v>0</v>
      </c>
      <c r="O12" s="31">
        <v>3478.439453125</v>
      </c>
      <c r="P12" s="85">
        <v>0</v>
      </c>
      <c r="Q12" s="32">
        <v>0</v>
      </c>
      <c r="R12" s="31">
        <v>0</v>
      </c>
      <c r="S12" s="31">
        <v>7737.30810546875</v>
      </c>
      <c r="T12" s="31">
        <v>0</v>
      </c>
      <c r="U12" s="31">
        <v>2790.555419921875</v>
      </c>
      <c r="V12" s="31">
        <v>5817.8388671875</v>
      </c>
      <c r="W12" s="31">
        <v>0</v>
      </c>
      <c r="X12" s="85">
        <v>0</v>
      </c>
    </row>
    <row r="13" spans="1:24" s="11" customFormat="1" ht="15">
      <c r="A13" s="250" t="s">
        <v>84</v>
      </c>
      <c r="B13" s="14"/>
      <c r="C13" s="37" t="s">
        <v>6</v>
      </c>
      <c r="D13" s="245" t="s">
        <v>204</v>
      </c>
      <c r="E13" s="29"/>
      <c r="F13" s="246">
        <f t="shared" si="3"/>
        <v>1495294.0302734375</v>
      </c>
      <c r="G13" s="19">
        <f t="shared" si="4"/>
        <v>796367.87109375</v>
      </c>
      <c r="H13" s="262">
        <f t="shared" si="2"/>
        <v>698926.1591796875</v>
      </c>
      <c r="I13" s="18">
        <v>358353.0625</v>
      </c>
      <c r="J13" s="31">
        <v>94024.328125</v>
      </c>
      <c r="K13" s="31">
        <v>52209.59375</v>
      </c>
      <c r="L13" s="31">
        <v>79182.625</v>
      </c>
      <c r="M13" s="31">
        <v>60527.26953125</v>
      </c>
      <c r="N13" s="31">
        <v>70995.15625</v>
      </c>
      <c r="O13" s="31">
        <v>63999.80078125</v>
      </c>
      <c r="P13" s="85">
        <v>17076.03515625</v>
      </c>
      <c r="Q13" s="32">
        <v>309436.15625</v>
      </c>
      <c r="R13" s="31">
        <v>82117.859375</v>
      </c>
      <c r="S13" s="31">
        <v>86452.375</v>
      </c>
      <c r="T13" s="31">
        <v>38949.28515625</v>
      </c>
      <c r="U13" s="31">
        <v>35158.18359375</v>
      </c>
      <c r="V13" s="31">
        <v>60947.5703125</v>
      </c>
      <c r="W13" s="31">
        <v>70707.0625</v>
      </c>
      <c r="X13" s="85">
        <v>15157.6669921875</v>
      </c>
    </row>
    <row r="14" spans="1:24" s="11" customFormat="1" ht="15">
      <c r="A14" s="250" t="s">
        <v>85</v>
      </c>
      <c r="B14" s="14"/>
      <c r="C14" s="37" t="s">
        <v>7</v>
      </c>
      <c r="D14" s="245" t="s">
        <v>205</v>
      </c>
      <c r="E14" s="29"/>
      <c r="F14" s="246">
        <f t="shared" si="3"/>
        <v>158740.9034423828</v>
      </c>
      <c r="G14" s="19">
        <f t="shared" si="4"/>
        <v>57870.74658203125</v>
      </c>
      <c r="H14" s="262">
        <f t="shared" si="2"/>
        <v>100870.15686035156</v>
      </c>
      <c r="I14" s="18">
        <v>36493.890625</v>
      </c>
      <c r="J14" s="31">
        <v>4371.72314453125</v>
      </c>
      <c r="K14" s="31">
        <v>8219.8271484375</v>
      </c>
      <c r="L14" s="31">
        <v>6110.625</v>
      </c>
      <c r="M14" s="31">
        <v>2674.6806640625</v>
      </c>
      <c r="N14" s="31">
        <v>0</v>
      </c>
      <c r="O14" s="31">
        <v>0</v>
      </c>
      <c r="P14" s="85">
        <v>0</v>
      </c>
      <c r="Q14" s="32">
        <v>76731.2421875</v>
      </c>
      <c r="R14" s="31">
        <v>12894.921875</v>
      </c>
      <c r="S14" s="31">
        <v>6098.62939453125</v>
      </c>
      <c r="T14" s="31">
        <v>3646.4833984375</v>
      </c>
      <c r="U14" s="31">
        <v>0</v>
      </c>
      <c r="V14" s="31">
        <v>0</v>
      </c>
      <c r="W14" s="31">
        <v>1498.8800048828125</v>
      </c>
      <c r="X14" s="85">
        <v>0</v>
      </c>
    </row>
    <row r="15" spans="1:24" s="11" customFormat="1" ht="15">
      <c r="A15" s="250" t="s">
        <v>86</v>
      </c>
      <c r="B15" s="14"/>
      <c r="C15" s="37" t="s">
        <v>8</v>
      </c>
      <c r="D15" s="245" t="s">
        <v>54</v>
      </c>
      <c r="E15" s="29"/>
      <c r="F15" s="246">
        <f t="shared" si="3"/>
        <v>417136.888671875</v>
      </c>
      <c r="G15" s="17">
        <f t="shared" si="4"/>
        <v>175671.5615234375</v>
      </c>
      <c r="H15" s="263">
        <f t="shared" si="2"/>
        <v>241465.3271484375</v>
      </c>
      <c r="I15" s="18">
        <v>66529.2734375</v>
      </c>
      <c r="J15" s="31">
        <v>40729.36328125</v>
      </c>
      <c r="K15" s="31">
        <v>47680</v>
      </c>
      <c r="L15" s="31">
        <v>10722.384765625</v>
      </c>
      <c r="M15" s="31">
        <v>3027.94140625</v>
      </c>
      <c r="N15" s="31">
        <v>6982.5986328125</v>
      </c>
      <c r="O15" s="31">
        <v>0</v>
      </c>
      <c r="P15" s="85">
        <v>0</v>
      </c>
      <c r="Q15" s="32">
        <v>75523.6796875</v>
      </c>
      <c r="R15" s="31">
        <v>67934.0546875</v>
      </c>
      <c r="S15" s="31">
        <v>36374.46484375</v>
      </c>
      <c r="T15" s="31">
        <v>46625.0859375</v>
      </c>
      <c r="U15" s="31">
        <v>4527.564453125</v>
      </c>
      <c r="V15" s="31">
        <v>10480.4775390625</v>
      </c>
      <c r="W15" s="31">
        <v>0</v>
      </c>
      <c r="X15" s="85">
        <v>0</v>
      </c>
    </row>
    <row r="16" spans="1:24" s="11" customFormat="1" ht="15">
      <c r="A16" s="250" t="s">
        <v>87</v>
      </c>
      <c r="B16" s="14"/>
      <c r="C16" s="39" t="s">
        <v>9</v>
      </c>
      <c r="D16" s="245" t="s">
        <v>44</v>
      </c>
      <c r="E16" s="29"/>
      <c r="F16" s="246">
        <f t="shared" si="3"/>
        <v>280756.16552734375</v>
      </c>
      <c r="G16" s="17">
        <f t="shared" si="4"/>
        <v>120470.6923828125</v>
      </c>
      <c r="H16" s="263">
        <f t="shared" si="2"/>
        <v>160285.47314453125</v>
      </c>
      <c r="I16" s="18">
        <v>38851.90234375</v>
      </c>
      <c r="J16" s="31">
        <v>24183.244140625</v>
      </c>
      <c r="K16" s="31">
        <v>11266.1357421875</v>
      </c>
      <c r="L16" s="31">
        <v>33852.67578125</v>
      </c>
      <c r="M16" s="31">
        <v>7286.58642578125</v>
      </c>
      <c r="N16" s="31">
        <v>2163.53369140625</v>
      </c>
      <c r="O16" s="31">
        <v>2866.6142578125</v>
      </c>
      <c r="P16" s="85">
        <v>0</v>
      </c>
      <c r="Q16" s="32">
        <v>58350.546875</v>
      </c>
      <c r="R16" s="31">
        <v>34482.59375</v>
      </c>
      <c r="S16" s="31">
        <v>35258.78515625</v>
      </c>
      <c r="T16" s="31">
        <v>21694.0859375</v>
      </c>
      <c r="U16" s="31">
        <v>4346.0439453125</v>
      </c>
      <c r="V16" s="31">
        <v>6153.41748046875</v>
      </c>
      <c r="W16" s="31">
        <v>0</v>
      </c>
      <c r="X16" s="85">
        <v>0</v>
      </c>
    </row>
    <row r="17" spans="1:24" s="11" customFormat="1" ht="15">
      <c r="A17" s="250" t="s">
        <v>88</v>
      </c>
      <c r="B17" s="14"/>
      <c r="C17" s="39" t="s">
        <v>10</v>
      </c>
      <c r="D17" s="245" t="s">
        <v>14</v>
      </c>
      <c r="E17" s="29"/>
      <c r="F17" s="246">
        <f t="shared" si="3"/>
        <v>531049.451171875</v>
      </c>
      <c r="G17" s="17">
        <f t="shared" si="4"/>
        <v>305609.4963378906</v>
      </c>
      <c r="H17" s="263">
        <f t="shared" si="2"/>
        <v>225439.95483398438</v>
      </c>
      <c r="I17" s="18">
        <v>77487.0859375</v>
      </c>
      <c r="J17" s="31">
        <v>42740.96875</v>
      </c>
      <c r="K17" s="31">
        <v>56287.0859375</v>
      </c>
      <c r="L17" s="31">
        <v>40083.5078125</v>
      </c>
      <c r="M17" s="31">
        <v>42060.5234375</v>
      </c>
      <c r="N17" s="31">
        <v>32971.6953125</v>
      </c>
      <c r="O17" s="31">
        <v>11290.2392578125</v>
      </c>
      <c r="P17" s="85">
        <v>2688.389892578125</v>
      </c>
      <c r="Q17" s="32">
        <v>48117.95703125</v>
      </c>
      <c r="R17" s="31">
        <v>39953.46875</v>
      </c>
      <c r="S17" s="31">
        <v>39195.23046875</v>
      </c>
      <c r="T17" s="31">
        <v>29024.166015625</v>
      </c>
      <c r="U17" s="31">
        <v>27621.529296875</v>
      </c>
      <c r="V17" s="31">
        <v>19125.142578125</v>
      </c>
      <c r="W17" s="31">
        <v>19534.0859375</v>
      </c>
      <c r="X17" s="85">
        <v>2868.374755859375</v>
      </c>
    </row>
    <row r="18" spans="1:24" s="11" customFormat="1" ht="15">
      <c r="A18" s="250" t="s">
        <v>89</v>
      </c>
      <c r="B18" s="14"/>
      <c r="C18" s="37" t="s">
        <v>11</v>
      </c>
      <c r="D18" s="245" t="s">
        <v>55</v>
      </c>
      <c r="E18" s="29"/>
      <c r="F18" s="246">
        <f>SUM(G18:H18)</f>
        <v>2095993.9243164062</v>
      </c>
      <c r="G18" s="17">
        <f>SUM(I18:P18)</f>
        <v>1105087.99609375</v>
      </c>
      <c r="H18" s="263">
        <f t="shared" si="2"/>
        <v>990905.9282226562</v>
      </c>
      <c r="I18" s="18">
        <v>896808.625</v>
      </c>
      <c r="J18" s="31">
        <v>71791.234375</v>
      </c>
      <c r="K18" s="31">
        <v>17016.884765625</v>
      </c>
      <c r="L18" s="31">
        <v>29159.61328125</v>
      </c>
      <c r="M18" s="31">
        <v>13635.4912109375</v>
      </c>
      <c r="N18" s="31">
        <v>28775.61328125</v>
      </c>
      <c r="O18" s="31">
        <v>34763.33203125</v>
      </c>
      <c r="P18" s="85">
        <v>13137.2021484375</v>
      </c>
      <c r="Q18" s="32">
        <v>833547</v>
      </c>
      <c r="R18" s="31">
        <v>63502.6640625</v>
      </c>
      <c r="S18" s="31">
        <v>24811.091796875</v>
      </c>
      <c r="T18" s="31">
        <v>21672.26171875</v>
      </c>
      <c r="U18" s="31">
        <v>7568.23486328125</v>
      </c>
      <c r="V18" s="31">
        <v>21407.814453125</v>
      </c>
      <c r="W18" s="31">
        <v>12548.400390625</v>
      </c>
      <c r="X18" s="85">
        <v>5848.4609375</v>
      </c>
    </row>
    <row r="19" spans="1:24" s="11" customFormat="1" ht="15">
      <c r="A19" s="250" t="s">
        <v>90</v>
      </c>
      <c r="B19" s="14"/>
      <c r="C19" s="38" t="s">
        <v>12</v>
      </c>
      <c r="D19" s="86" t="s">
        <v>206</v>
      </c>
      <c r="E19" s="29"/>
      <c r="F19" s="246">
        <f t="shared" si="3"/>
        <v>619296.2980957031</v>
      </c>
      <c r="G19" s="17">
        <f t="shared" si="4"/>
        <v>344020.47412109375</v>
      </c>
      <c r="H19" s="263">
        <f t="shared" si="2"/>
        <v>275275.8239746094</v>
      </c>
      <c r="I19" s="18">
        <v>202639.3125</v>
      </c>
      <c r="J19" s="31">
        <v>49285.5078125</v>
      </c>
      <c r="K19" s="31">
        <v>15140.5185546875</v>
      </c>
      <c r="L19" s="31">
        <v>28658.96484375</v>
      </c>
      <c r="M19" s="31">
        <v>15704.28515625</v>
      </c>
      <c r="N19" s="31">
        <v>18199.51171875</v>
      </c>
      <c r="O19" s="31">
        <v>12044.71484375</v>
      </c>
      <c r="P19" s="85">
        <v>2347.65869140625</v>
      </c>
      <c r="Q19" s="32">
        <v>154942.921875</v>
      </c>
      <c r="R19" s="31">
        <v>15126.31640625</v>
      </c>
      <c r="S19" s="31">
        <v>37432.8515625</v>
      </c>
      <c r="T19" s="31">
        <v>24755.3359375</v>
      </c>
      <c r="U19" s="31">
        <v>25808.22265625</v>
      </c>
      <c r="V19" s="31">
        <v>6854.68701171875</v>
      </c>
      <c r="W19" s="31">
        <v>6686.205078125</v>
      </c>
      <c r="X19" s="85">
        <v>3669.283447265625</v>
      </c>
    </row>
    <row r="20" spans="1:24" s="11" customFormat="1" ht="15">
      <c r="A20" s="250" t="s">
        <v>91</v>
      </c>
      <c r="B20" s="14"/>
      <c r="C20" s="38" t="s">
        <v>13</v>
      </c>
      <c r="D20" s="86" t="s">
        <v>208</v>
      </c>
      <c r="E20" s="29"/>
      <c r="F20" s="246">
        <f t="shared" si="3"/>
        <v>235162.6171875</v>
      </c>
      <c r="G20" s="17">
        <f t="shared" si="4"/>
        <v>0</v>
      </c>
      <c r="H20" s="263">
        <f t="shared" si="2"/>
        <v>235162.6171875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168312.640625</v>
      </c>
      <c r="T20" s="31">
        <v>66849.9765625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0" t="s">
        <v>92</v>
      </c>
      <c r="B21" s="14"/>
      <c r="C21" s="38" t="s">
        <v>15</v>
      </c>
      <c r="D21" s="86" t="s">
        <v>209</v>
      </c>
      <c r="E21" s="29"/>
      <c r="F21" s="246">
        <f t="shared" si="3"/>
        <v>4260371.625</v>
      </c>
      <c r="G21" s="17">
        <f t="shared" si="4"/>
        <v>2345104</v>
      </c>
      <c r="H21" s="263">
        <f t="shared" si="2"/>
        <v>1915267.625</v>
      </c>
      <c r="I21" s="18">
        <v>2345104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1915267.625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0" t="s">
        <v>93</v>
      </c>
      <c r="B22" s="14"/>
      <c r="C22" s="37" t="s">
        <v>16</v>
      </c>
      <c r="D22" s="245" t="s">
        <v>210</v>
      </c>
      <c r="E22" s="29"/>
      <c r="F22" s="246">
        <f t="shared" si="3"/>
        <v>4129120.8319091797</v>
      </c>
      <c r="G22" s="17">
        <f t="shared" si="4"/>
        <v>2441968.981323242</v>
      </c>
      <c r="H22" s="263">
        <f t="shared" si="2"/>
        <v>1687151.8505859375</v>
      </c>
      <c r="I22" s="18">
        <v>912115.5</v>
      </c>
      <c r="J22" s="31">
        <v>1202625.25</v>
      </c>
      <c r="K22" s="31">
        <v>219688.3125</v>
      </c>
      <c r="L22" s="31">
        <v>33203.6875</v>
      </c>
      <c r="M22" s="31">
        <v>26917.64453125</v>
      </c>
      <c r="N22" s="31">
        <v>24514.6875</v>
      </c>
      <c r="O22" s="31">
        <v>21183.38671875</v>
      </c>
      <c r="P22" s="85">
        <v>1720.5125732421875</v>
      </c>
      <c r="Q22" s="32">
        <v>651340.25</v>
      </c>
      <c r="R22" s="31">
        <v>540532.8125</v>
      </c>
      <c r="S22" s="31">
        <v>149671.53125</v>
      </c>
      <c r="T22" s="31">
        <v>269983</v>
      </c>
      <c r="U22" s="31">
        <v>17650.44140625</v>
      </c>
      <c r="V22" s="31">
        <v>39113.91015625</v>
      </c>
      <c r="W22" s="31">
        <v>11874.8984375</v>
      </c>
      <c r="X22" s="85">
        <v>6985.0068359375</v>
      </c>
    </row>
    <row r="23" spans="1:24" s="11" customFormat="1" ht="15">
      <c r="A23" s="250" t="s">
        <v>94</v>
      </c>
      <c r="B23" s="14"/>
      <c r="C23" s="37" t="s">
        <v>20</v>
      </c>
      <c r="D23" s="245" t="s">
        <v>56</v>
      </c>
      <c r="E23" s="29"/>
      <c r="F23" s="246">
        <f t="shared" si="3"/>
        <v>1377358.0859375</v>
      </c>
      <c r="G23" s="17">
        <f>SUM(I23:P23)</f>
        <v>678648.439453125</v>
      </c>
      <c r="H23" s="263">
        <f t="shared" si="2"/>
        <v>698709.646484375</v>
      </c>
      <c r="I23" s="18">
        <v>213694.875</v>
      </c>
      <c r="J23" s="31">
        <v>90746.4921875</v>
      </c>
      <c r="K23" s="31">
        <v>86952.546875</v>
      </c>
      <c r="L23" s="31">
        <v>56718.625</v>
      </c>
      <c r="M23" s="31">
        <v>42907.6796875</v>
      </c>
      <c r="N23" s="31">
        <v>91544.859375</v>
      </c>
      <c r="O23" s="31">
        <v>77263.9609375</v>
      </c>
      <c r="P23" s="85">
        <v>18819.400390625</v>
      </c>
      <c r="Q23" s="32">
        <v>175183.1875</v>
      </c>
      <c r="R23" s="31">
        <v>69310.4765625</v>
      </c>
      <c r="S23" s="31">
        <v>105918.2890625</v>
      </c>
      <c r="T23" s="31">
        <v>70354.640625</v>
      </c>
      <c r="U23" s="31">
        <v>26825.705078125</v>
      </c>
      <c r="V23" s="31">
        <v>124903.2421875</v>
      </c>
      <c r="W23" s="31">
        <v>93910.4453125</v>
      </c>
      <c r="X23" s="85">
        <v>32303.66015625</v>
      </c>
    </row>
    <row r="24" spans="1:24" s="16" customFormat="1" ht="15" customHeight="1">
      <c r="A24" s="249"/>
      <c r="B24" s="63" t="s">
        <v>211</v>
      </c>
      <c r="C24" s="63"/>
      <c r="D24" s="63"/>
      <c r="E24" s="64"/>
      <c r="F24" s="53">
        <f>SUM(G24:H24)</f>
        <v>13747492.590881348</v>
      </c>
      <c r="G24" s="54">
        <f>SUM(I24:P24)</f>
        <v>8338189.609008789</v>
      </c>
      <c r="H24" s="261">
        <f>SUM(Q24:X24)</f>
        <v>5409302.981872559</v>
      </c>
      <c r="I24" s="55">
        <f>SUM(I25:I53)</f>
        <v>431540.6315917969</v>
      </c>
      <c r="J24" s="56">
        <f aca="true" t="shared" si="5" ref="J24:X24">SUM(J25:J53)</f>
        <v>289360.45703125</v>
      </c>
      <c r="K24" s="56">
        <f t="shared" si="5"/>
        <v>1125523.3500976562</v>
      </c>
      <c r="L24" s="56">
        <f t="shared" si="5"/>
        <v>2665667.6564941406</v>
      </c>
      <c r="M24" s="56">
        <f t="shared" si="5"/>
        <v>1566115.7993164062</v>
      </c>
      <c r="N24" s="56">
        <f t="shared" si="5"/>
        <v>1255820.4140625</v>
      </c>
      <c r="O24" s="56">
        <f t="shared" si="5"/>
        <v>826440.1369628906</v>
      </c>
      <c r="P24" s="271">
        <f t="shared" si="5"/>
        <v>177721.16345214844</v>
      </c>
      <c r="Q24" s="55">
        <f t="shared" si="5"/>
        <v>319068.990234375</v>
      </c>
      <c r="R24" s="56">
        <f t="shared" si="5"/>
        <v>219422.7568359375</v>
      </c>
      <c r="S24" s="56">
        <f>SUM(S25:S53)</f>
        <v>733035.869140625</v>
      </c>
      <c r="T24" s="56">
        <f t="shared" si="5"/>
        <v>1341999.2568359375</v>
      </c>
      <c r="U24" s="56">
        <f t="shared" si="5"/>
        <v>1023723</v>
      </c>
      <c r="V24" s="56">
        <f t="shared" si="5"/>
        <v>998250.3149414062</v>
      </c>
      <c r="W24" s="56">
        <f t="shared" si="5"/>
        <v>591161.6314697266</v>
      </c>
      <c r="X24" s="271">
        <f t="shared" si="5"/>
        <v>182641.16241455078</v>
      </c>
    </row>
    <row r="25" spans="1:24" s="77" customFormat="1" ht="15">
      <c r="A25" s="251"/>
      <c r="B25" s="253"/>
      <c r="C25" s="253"/>
      <c r="D25" s="101" t="s">
        <v>189</v>
      </c>
      <c r="E25" s="254"/>
      <c r="F25" s="78"/>
      <c r="G25" s="78"/>
      <c r="H25" s="264"/>
      <c r="I25" s="272"/>
      <c r="J25" s="253"/>
      <c r="K25" s="253"/>
      <c r="L25" s="253"/>
      <c r="M25" s="253"/>
      <c r="N25" s="253"/>
      <c r="O25" s="253"/>
      <c r="P25" s="254"/>
      <c r="Q25" s="102"/>
      <c r="R25" s="103"/>
      <c r="S25" s="103"/>
      <c r="T25" s="103"/>
      <c r="U25" s="103"/>
      <c r="V25" s="103"/>
      <c r="W25" s="103"/>
      <c r="X25" s="274"/>
    </row>
    <row r="26" spans="1:24" s="11" customFormat="1" ht="15">
      <c r="A26" s="250" t="s">
        <v>95</v>
      </c>
      <c r="B26" s="14"/>
      <c r="C26" s="38" t="s">
        <v>21</v>
      </c>
      <c r="D26" s="38"/>
      <c r="E26" s="29" t="s">
        <v>190</v>
      </c>
      <c r="F26" s="17">
        <f>SUM(G26:H26)</f>
        <v>312067.1950683594</v>
      </c>
      <c r="G26" s="17">
        <f>SUM(I26:P26)</f>
        <v>220829.236328125</v>
      </c>
      <c r="H26" s="263">
        <f t="shared" si="2"/>
        <v>91237.95874023438</v>
      </c>
      <c r="I26" s="32">
        <v>0</v>
      </c>
      <c r="J26" s="31">
        <v>0</v>
      </c>
      <c r="K26" s="31">
        <v>32426.185546875</v>
      </c>
      <c r="L26" s="31">
        <v>52954.4609375</v>
      </c>
      <c r="M26" s="31">
        <v>46175.828125</v>
      </c>
      <c r="N26" s="31">
        <v>55765.984375</v>
      </c>
      <c r="O26" s="31">
        <v>28782.828125</v>
      </c>
      <c r="P26" s="85">
        <v>4723.94921875</v>
      </c>
      <c r="Q26" s="32">
        <v>0</v>
      </c>
      <c r="R26" s="31">
        <v>19988.513671875</v>
      </c>
      <c r="S26" s="31">
        <v>3796.21142578125</v>
      </c>
      <c r="T26" s="31">
        <v>27750.67578125</v>
      </c>
      <c r="U26" s="31">
        <v>10648.5673828125</v>
      </c>
      <c r="V26" s="31">
        <v>14429.5966796875</v>
      </c>
      <c r="W26" s="31">
        <v>13051.3154296875</v>
      </c>
      <c r="X26" s="85">
        <v>1573.078369140625</v>
      </c>
    </row>
    <row r="27" spans="1:24" s="11" customFormat="1" ht="15">
      <c r="A27" s="250" t="s">
        <v>96</v>
      </c>
      <c r="B27" s="14"/>
      <c r="C27" s="38" t="s">
        <v>22</v>
      </c>
      <c r="D27" s="38"/>
      <c r="E27" s="29" t="s">
        <v>192</v>
      </c>
      <c r="F27" s="17">
        <f t="shared" si="3"/>
        <v>26733.82568359375</v>
      </c>
      <c r="G27" s="17">
        <f aca="true" t="shared" si="6" ref="G27:G43">SUM(I27:P27)</f>
        <v>23662.210815429688</v>
      </c>
      <c r="H27" s="263">
        <f t="shared" si="2"/>
        <v>3071.6148681640625</v>
      </c>
      <c r="I27" s="32">
        <v>0</v>
      </c>
      <c r="J27" s="31">
        <v>0</v>
      </c>
      <c r="K27" s="31">
        <v>0</v>
      </c>
      <c r="L27" s="31">
        <v>10306.81640625</v>
      </c>
      <c r="M27" s="31">
        <v>8365.3955078125</v>
      </c>
      <c r="N27" s="31">
        <v>1666.5391845703125</v>
      </c>
      <c r="O27" s="31">
        <v>0</v>
      </c>
      <c r="P27" s="85">
        <v>3323.459716796875</v>
      </c>
      <c r="Q27" s="32">
        <v>0</v>
      </c>
      <c r="R27" s="31">
        <v>0</v>
      </c>
      <c r="S27" s="31">
        <v>0</v>
      </c>
      <c r="T27" s="31">
        <v>0</v>
      </c>
      <c r="U27" s="31">
        <v>0</v>
      </c>
      <c r="V27" s="31">
        <v>1782.41845703125</v>
      </c>
      <c r="W27" s="31">
        <v>1289.1964111328125</v>
      </c>
      <c r="X27" s="85">
        <v>0</v>
      </c>
    </row>
    <row r="28" spans="1:24" s="11" customFormat="1" ht="15">
      <c r="A28" s="250" t="s">
        <v>97</v>
      </c>
      <c r="B28" s="14"/>
      <c r="C28" s="37" t="s">
        <v>23</v>
      </c>
      <c r="D28" s="37"/>
      <c r="E28" s="29" t="s">
        <v>17</v>
      </c>
      <c r="F28" s="17">
        <f t="shared" si="3"/>
        <v>78299.38061523438</v>
      </c>
      <c r="G28" s="17">
        <f t="shared" si="6"/>
        <v>39680.076171875</v>
      </c>
      <c r="H28" s="263">
        <f t="shared" si="2"/>
        <v>38619.304443359375</v>
      </c>
      <c r="I28" s="32">
        <v>0</v>
      </c>
      <c r="J28" s="31">
        <v>0</v>
      </c>
      <c r="K28" s="31">
        <v>6607.1474609375</v>
      </c>
      <c r="L28" s="31">
        <v>13559.4140625</v>
      </c>
      <c r="M28" s="31">
        <v>5500.6220703125</v>
      </c>
      <c r="N28" s="31">
        <v>14012.892578125</v>
      </c>
      <c r="O28" s="31">
        <v>0</v>
      </c>
      <c r="P28" s="85">
        <v>0</v>
      </c>
      <c r="Q28" s="32">
        <v>0</v>
      </c>
      <c r="R28" s="31">
        <v>0</v>
      </c>
      <c r="S28" s="31">
        <v>2903.80224609375</v>
      </c>
      <c r="T28" s="31">
        <v>5372.84130859375</v>
      </c>
      <c r="U28" s="31">
        <v>9105.3916015625</v>
      </c>
      <c r="V28" s="31">
        <v>12413.07421875</v>
      </c>
      <c r="W28" s="31">
        <v>7664.9462890625</v>
      </c>
      <c r="X28" s="85">
        <v>1159.248779296875</v>
      </c>
    </row>
    <row r="29" spans="1:24" s="11" customFormat="1" ht="15">
      <c r="A29" s="250" t="s">
        <v>98</v>
      </c>
      <c r="B29" s="14"/>
      <c r="C29" s="37" t="s">
        <v>45</v>
      </c>
      <c r="D29" s="37"/>
      <c r="E29" s="29" t="s">
        <v>18</v>
      </c>
      <c r="F29" s="17">
        <f t="shared" si="3"/>
        <v>26063.620849609375</v>
      </c>
      <c r="G29" s="17">
        <f t="shared" si="6"/>
        <v>12358.713623046875</v>
      </c>
      <c r="H29" s="263">
        <f t="shared" si="2"/>
        <v>13704.9072265625</v>
      </c>
      <c r="I29" s="32">
        <v>0</v>
      </c>
      <c r="J29" s="31">
        <v>0</v>
      </c>
      <c r="K29" s="31">
        <v>0</v>
      </c>
      <c r="L29" s="31">
        <v>3383.547119140625</v>
      </c>
      <c r="M29" s="31">
        <v>5630.36669921875</v>
      </c>
      <c r="N29" s="31">
        <v>3344.7998046875</v>
      </c>
      <c r="O29" s="31">
        <v>0</v>
      </c>
      <c r="P29" s="85">
        <v>0</v>
      </c>
      <c r="Q29" s="32">
        <v>0</v>
      </c>
      <c r="R29" s="31">
        <v>0</v>
      </c>
      <c r="S29" s="31">
        <v>2920.088623046875</v>
      </c>
      <c r="T29" s="31">
        <v>9273.642578125</v>
      </c>
      <c r="U29" s="31">
        <v>0</v>
      </c>
      <c r="V29" s="31">
        <v>0</v>
      </c>
      <c r="W29" s="31">
        <v>1511.176025390625</v>
      </c>
      <c r="X29" s="85">
        <v>0</v>
      </c>
    </row>
    <row r="30" spans="1:24" s="11" customFormat="1" ht="15">
      <c r="A30" s="250" t="s">
        <v>99</v>
      </c>
      <c r="B30" s="14"/>
      <c r="C30" s="37" t="s">
        <v>46</v>
      </c>
      <c r="D30" s="37"/>
      <c r="E30" s="29" t="s">
        <v>58</v>
      </c>
      <c r="F30" s="17">
        <f t="shared" si="3"/>
        <v>121286.658203125</v>
      </c>
      <c r="G30" s="17">
        <f t="shared" si="6"/>
        <v>56933.9453125</v>
      </c>
      <c r="H30" s="263">
        <f t="shared" si="2"/>
        <v>64352.712890625</v>
      </c>
      <c r="I30" s="32">
        <v>0</v>
      </c>
      <c r="J30" s="31">
        <v>0</v>
      </c>
      <c r="K30" s="31">
        <v>6293.3251953125</v>
      </c>
      <c r="L30" s="31">
        <v>19140.32421875</v>
      </c>
      <c r="M30" s="31">
        <v>20206.767578125</v>
      </c>
      <c r="N30" s="31">
        <v>4959.77880859375</v>
      </c>
      <c r="O30" s="31">
        <v>6333.74951171875</v>
      </c>
      <c r="P30" s="85">
        <v>0</v>
      </c>
      <c r="Q30" s="32">
        <v>4046.77001953125</v>
      </c>
      <c r="R30" s="31">
        <v>0</v>
      </c>
      <c r="S30" s="31">
        <v>7401.544921875</v>
      </c>
      <c r="T30" s="31">
        <v>27468.04296875</v>
      </c>
      <c r="U30" s="31">
        <v>8455.1181640625</v>
      </c>
      <c r="V30" s="31">
        <v>6782.79541015625</v>
      </c>
      <c r="W30" s="31">
        <v>10198.44140625</v>
      </c>
      <c r="X30" s="85">
        <v>0</v>
      </c>
    </row>
    <row r="31" spans="1:24" s="11" customFormat="1" ht="15">
      <c r="A31" s="250" t="s">
        <v>100</v>
      </c>
      <c r="B31" s="14"/>
      <c r="C31" s="39" t="s">
        <v>47</v>
      </c>
      <c r="D31" s="39"/>
      <c r="E31" s="29" t="s">
        <v>19</v>
      </c>
      <c r="F31" s="17">
        <f t="shared" si="3"/>
        <v>50647.67236328125</v>
      </c>
      <c r="G31" s="17">
        <f t="shared" si="6"/>
        <v>0</v>
      </c>
      <c r="H31" s="263">
        <f t="shared" si="2"/>
        <v>50647.67236328125</v>
      </c>
      <c r="I31" s="32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4520.359375</v>
      </c>
      <c r="T31" s="31">
        <v>19664.765625</v>
      </c>
      <c r="U31" s="31">
        <v>17549.11328125</v>
      </c>
      <c r="V31" s="31">
        <v>6984.42236328125</v>
      </c>
      <c r="W31" s="31">
        <v>1929.01171875</v>
      </c>
      <c r="X31" s="85">
        <v>0</v>
      </c>
    </row>
    <row r="32" spans="1:24" s="11" customFormat="1" ht="15">
      <c r="A32" s="250" t="s">
        <v>101</v>
      </c>
      <c r="B32" s="14"/>
      <c r="C32" s="39" t="s">
        <v>48</v>
      </c>
      <c r="D32" s="39"/>
      <c r="E32" s="29" t="s">
        <v>194</v>
      </c>
      <c r="F32" s="17">
        <f t="shared" si="3"/>
        <v>58232.884033203125</v>
      </c>
      <c r="G32" s="17">
        <f t="shared" si="6"/>
        <v>0</v>
      </c>
      <c r="H32" s="263">
        <f t="shared" si="2"/>
        <v>58232.884033203125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0</v>
      </c>
      <c r="T32" s="31">
        <v>19958.4765625</v>
      </c>
      <c r="U32" s="31">
        <v>12969.9404296875</v>
      </c>
      <c r="V32" s="31">
        <v>16504.1640625</v>
      </c>
      <c r="W32" s="31">
        <v>6283.96240234375</v>
      </c>
      <c r="X32" s="85">
        <v>2516.340576171875</v>
      </c>
    </row>
    <row r="33" spans="1:24" s="11" customFormat="1" ht="15">
      <c r="A33" s="250" t="s">
        <v>102</v>
      </c>
      <c r="B33" s="14"/>
      <c r="C33" s="37" t="s">
        <v>49</v>
      </c>
      <c r="D33" s="37"/>
      <c r="E33" s="29" t="s">
        <v>212</v>
      </c>
      <c r="F33" s="17">
        <f t="shared" si="3"/>
        <v>100370.50964355469</v>
      </c>
      <c r="G33" s="17">
        <f t="shared" si="6"/>
        <v>57515.72741699219</v>
      </c>
      <c r="H33" s="263">
        <f>SUM(Q33:X33)</f>
        <v>42854.7822265625</v>
      </c>
      <c r="I33" s="32">
        <v>0</v>
      </c>
      <c r="J33" s="31">
        <v>11947.9599609375</v>
      </c>
      <c r="K33" s="31">
        <v>7082.66650390625</v>
      </c>
      <c r="L33" s="31">
        <v>12083.6923828125</v>
      </c>
      <c r="M33" s="31">
        <v>18961.99609375</v>
      </c>
      <c r="N33" s="31">
        <v>3331.724853515625</v>
      </c>
      <c r="O33" s="31">
        <v>2653.85498046875</v>
      </c>
      <c r="P33" s="85">
        <v>1453.8326416015625</v>
      </c>
      <c r="Q33" s="32">
        <v>0</v>
      </c>
      <c r="R33" s="31">
        <v>10553.26953125</v>
      </c>
      <c r="S33" s="31">
        <v>2915.762939453125</v>
      </c>
      <c r="T33" s="31">
        <v>7895.47900390625</v>
      </c>
      <c r="U33" s="31">
        <v>15601.9443359375</v>
      </c>
      <c r="V33" s="31">
        <v>4348.55322265625</v>
      </c>
      <c r="W33" s="31">
        <v>1539.773193359375</v>
      </c>
      <c r="X33" s="85">
        <v>0</v>
      </c>
    </row>
    <row r="34" spans="1:24" s="11" customFormat="1" ht="15">
      <c r="A34" s="250" t="s">
        <v>103</v>
      </c>
      <c r="B34" s="14"/>
      <c r="C34" s="38" t="s">
        <v>50</v>
      </c>
      <c r="D34" s="86" t="s">
        <v>59</v>
      </c>
      <c r="E34" s="255"/>
      <c r="F34" s="17">
        <f t="shared" si="3"/>
        <v>370693.18798828125</v>
      </c>
      <c r="G34" s="17">
        <f t="shared" si="6"/>
        <v>236692.9267578125</v>
      </c>
      <c r="H34" s="263">
        <f t="shared" si="2"/>
        <v>134000.26123046875</v>
      </c>
      <c r="I34" s="32">
        <v>5366.1455078125</v>
      </c>
      <c r="J34" s="31">
        <v>20829.845703125</v>
      </c>
      <c r="K34" s="31">
        <v>41400.51953125</v>
      </c>
      <c r="L34" s="31">
        <v>85786.515625</v>
      </c>
      <c r="M34" s="31">
        <v>36857.4609375</v>
      </c>
      <c r="N34" s="31">
        <v>32000.423828125</v>
      </c>
      <c r="O34" s="31">
        <v>10339.2734375</v>
      </c>
      <c r="P34" s="85">
        <v>4112.7421875</v>
      </c>
      <c r="Q34" s="32">
        <v>4098.630859375</v>
      </c>
      <c r="R34" s="31">
        <v>0</v>
      </c>
      <c r="S34" s="31">
        <v>17904.689453125</v>
      </c>
      <c r="T34" s="31">
        <v>47886.87890625</v>
      </c>
      <c r="U34" s="31">
        <v>34573.51953125</v>
      </c>
      <c r="V34" s="31">
        <v>18433.58984375</v>
      </c>
      <c r="W34" s="31">
        <v>9054.9609375</v>
      </c>
      <c r="X34" s="85">
        <v>2047.99169921875</v>
      </c>
    </row>
    <row r="35" spans="1:24" s="11" customFormat="1" ht="15">
      <c r="A35" s="250" t="s">
        <v>104</v>
      </c>
      <c r="B35" s="14"/>
      <c r="C35" s="38" t="s">
        <v>51</v>
      </c>
      <c r="D35" s="86" t="s">
        <v>213</v>
      </c>
      <c r="E35" s="255"/>
      <c r="F35" s="17">
        <f t="shared" si="3"/>
        <v>426288.12548828125</v>
      </c>
      <c r="G35" s="17">
        <f t="shared" si="6"/>
        <v>253115.61083984375</v>
      </c>
      <c r="H35" s="263">
        <f t="shared" si="2"/>
        <v>173172.5146484375</v>
      </c>
      <c r="I35" s="32">
        <v>22108.88671875</v>
      </c>
      <c r="J35" s="31">
        <v>0</v>
      </c>
      <c r="K35" s="31">
        <v>43159.0546875</v>
      </c>
      <c r="L35" s="31">
        <v>75099.265625</v>
      </c>
      <c r="M35" s="31">
        <v>27652.078125</v>
      </c>
      <c r="N35" s="31">
        <v>51041.7578125</v>
      </c>
      <c r="O35" s="31">
        <v>30392.455078125</v>
      </c>
      <c r="P35" s="85">
        <v>3662.11279296875</v>
      </c>
      <c r="Q35" s="32">
        <v>0</v>
      </c>
      <c r="R35" s="31">
        <v>0</v>
      </c>
      <c r="S35" s="31">
        <v>31289.21875</v>
      </c>
      <c r="T35" s="31">
        <v>42073.78515625</v>
      </c>
      <c r="U35" s="31">
        <v>40729.33984375</v>
      </c>
      <c r="V35" s="31">
        <v>34146.3671875</v>
      </c>
      <c r="W35" s="31">
        <v>21131.828125</v>
      </c>
      <c r="X35" s="85">
        <v>3801.9755859375</v>
      </c>
    </row>
    <row r="36" spans="1:24" s="77" customFormat="1" ht="15">
      <c r="A36" s="251"/>
      <c r="B36" s="253"/>
      <c r="C36" s="101"/>
      <c r="D36" s="101" t="s">
        <v>193</v>
      </c>
      <c r="E36" s="254"/>
      <c r="F36" s="78"/>
      <c r="G36" s="17"/>
      <c r="H36" s="264"/>
      <c r="I36" s="272"/>
      <c r="J36" s="253"/>
      <c r="K36" s="253"/>
      <c r="L36" s="253"/>
      <c r="M36" s="253"/>
      <c r="N36" s="253"/>
      <c r="O36" s="253"/>
      <c r="P36" s="254"/>
      <c r="Q36" s="102"/>
      <c r="R36" s="103"/>
      <c r="S36" s="103"/>
      <c r="T36" s="103"/>
      <c r="U36" s="103"/>
      <c r="V36" s="103"/>
      <c r="W36" s="103"/>
      <c r="X36" s="274"/>
    </row>
    <row r="37" spans="1:24" s="11" customFormat="1" ht="15">
      <c r="A37" s="250" t="s">
        <v>105</v>
      </c>
      <c r="B37" s="14"/>
      <c r="C37" s="38" t="s">
        <v>52</v>
      </c>
      <c r="D37" s="38"/>
      <c r="E37" s="29" t="s">
        <v>24</v>
      </c>
      <c r="F37" s="17">
        <f t="shared" si="3"/>
        <v>191227.33032226562</v>
      </c>
      <c r="G37" s="17">
        <f t="shared" si="6"/>
        <v>118423.17602539062</v>
      </c>
      <c r="H37" s="263">
        <f t="shared" si="2"/>
        <v>72804.154296875</v>
      </c>
      <c r="I37" s="32">
        <v>15635.6123046875</v>
      </c>
      <c r="J37" s="31">
        <v>21805.30859375</v>
      </c>
      <c r="K37" s="31">
        <v>32921.59375</v>
      </c>
      <c r="L37" s="31">
        <v>38387.95703125</v>
      </c>
      <c r="M37" s="31">
        <v>0</v>
      </c>
      <c r="N37" s="31">
        <v>6970.796875</v>
      </c>
      <c r="O37" s="31">
        <v>2701.907470703125</v>
      </c>
      <c r="P37" s="85">
        <v>0</v>
      </c>
      <c r="Q37" s="32">
        <v>10062.51953125</v>
      </c>
      <c r="R37" s="31">
        <v>23737.521484375</v>
      </c>
      <c r="S37" s="31">
        <v>21340.8359375</v>
      </c>
      <c r="T37" s="31">
        <v>17663.27734375</v>
      </c>
      <c r="U37" s="31">
        <v>0</v>
      </c>
      <c r="V37" s="31">
        <v>0</v>
      </c>
      <c r="W37" s="31">
        <v>0</v>
      </c>
      <c r="X37" s="85">
        <v>0</v>
      </c>
    </row>
    <row r="38" spans="1:24" s="11" customFormat="1" ht="15">
      <c r="A38" s="250" t="s">
        <v>108</v>
      </c>
      <c r="B38" s="14"/>
      <c r="C38" s="37" t="s">
        <v>60</v>
      </c>
      <c r="D38" s="37"/>
      <c r="E38" s="29" t="s">
        <v>214</v>
      </c>
      <c r="F38" s="17">
        <f t="shared" si="3"/>
        <v>1652755.2353515625</v>
      </c>
      <c r="G38" s="17">
        <f t="shared" si="6"/>
        <v>806198.783203125</v>
      </c>
      <c r="H38" s="263">
        <f t="shared" si="2"/>
        <v>846556.4521484375</v>
      </c>
      <c r="I38" s="32">
        <v>89287.75</v>
      </c>
      <c r="J38" s="31">
        <v>42919.05859375</v>
      </c>
      <c r="K38" s="31">
        <v>253090.953125</v>
      </c>
      <c r="L38" s="31">
        <v>257333.703125</v>
      </c>
      <c r="M38" s="31">
        <v>101016.5625</v>
      </c>
      <c r="N38" s="31">
        <v>42959.11328125</v>
      </c>
      <c r="O38" s="31">
        <v>12377.564453125</v>
      </c>
      <c r="P38" s="85">
        <v>7214.078125</v>
      </c>
      <c r="Q38" s="32">
        <v>12932.935546875</v>
      </c>
      <c r="R38" s="31">
        <v>52666.2421875</v>
      </c>
      <c r="S38" s="31">
        <v>230550.109375</v>
      </c>
      <c r="T38" s="31">
        <v>370793.625</v>
      </c>
      <c r="U38" s="31">
        <v>141121.703125</v>
      </c>
      <c r="V38" s="31">
        <v>27861.041015625</v>
      </c>
      <c r="W38" s="31">
        <v>5551.53759765625</v>
      </c>
      <c r="X38" s="85">
        <v>5079.25830078125</v>
      </c>
    </row>
    <row r="39" spans="1:24" s="11" customFormat="1" ht="15">
      <c r="A39" s="250" t="s">
        <v>106</v>
      </c>
      <c r="B39" s="14"/>
      <c r="C39" s="37" t="s">
        <v>61</v>
      </c>
      <c r="D39" s="86" t="s">
        <v>191</v>
      </c>
      <c r="E39" s="256"/>
      <c r="F39" s="17">
        <f t="shared" si="3"/>
        <v>1523272.041015625</v>
      </c>
      <c r="G39" s="17">
        <f t="shared" si="6"/>
        <v>891166.400390625</v>
      </c>
      <c r="H39" s="263">
        <f t="shared" si="2"/>
        <v>632105.640625</v>
      </c>
      <c r="I39" s="32">
        <v>22766.181640625</v>
      </c>
      <c r="J39" s="31">
        <v>0</v>
      </c>
      <c r="K39" s="31">
        <v>327291.84375</v>
      </c>
      <c r="L39" s="31">
        <v>394913.84375</v>
      </c>
      <c r="M39" s="31">
        <v>0</v>
      </c>
      <c r="N39" s="31">
        <v>0</v>
      </c>
      <c r="O39" s="31">
        <v>146194.53125</v>
      </c>
      <c r="P39" s="85">
        <v>0</v>
      </c>
      <c r="Q39" s="32">
        <v>65313.98046875</v>
      </c>
      <c r="R39" s="31">
        <v>0</v>
      </c>
      <c r="S39" s="31">
        <v>0</v>
      </c>
      <c r="T39" s="31">
        <v>0</v>
      </c>
      <c r="U39" s="31">
        <v>208487.0625</v>
      </c>
      <c r="V39" s="31">
        <v>239791.71875</v>
      </c>
      <c r="W39" s="31">
        <v>78566.203125</v>
      </c>
      <c r="X39" s="85">
        <v>39946.67578125</v>
      </c>
    </row>
    <row r="40" spans="1:24" s="11" customFormat="1" ht="15">
      <c r="A40" s="250" t="s">
        <v>109</v>
      </c>
      <c r="B40" s="14"/>
      <c r="C40" s="38" t="s">
        <v>62</v>
      </c>
      <c r="D40" s="86" t="s">
        <v>215</v>
      </c>
      <c r="E40" s="256"/>
      <c r="F40" s="17">
        <f t="shared" si="3"/>
        <v>1062960.587890625</v>
      </c>
      <c r="G40" s="17">
        <f t="shared" si="6"/>
        <v>634003.52734375</v>
      </c>
      <c r="H40" s="263">
        <f t="shared" si="2"/>
        <v>428957.060546875</v>
      </c>
      <c r="I40" s="32">
        <v>0</v>
      </c>
      <c r="J40" s="31">
        <v>61140.953125</v>
      </c>
      <c r="K40" s="31">
        <v>0</v>
      </c>
      <c r="L40" s="31">
        <v>284614.0625</v>
      </c>
      <c r="M40" s="31">
        <v>232931.125</v>
      </c>
      <c r="N40" s="31">
        <v>13953.396484375</v>
      </c>
      <c r="O40" s="31">
        <v>34928.48828125</v>
      </c>
      <c r="P40" s="85">
        <v>6435.501953125</v>
      </c>
      <c r="Q40" s="32">
        <v>5392.029296875</v>
      </c>
      <c r="R40" s="31">
        <v>0</v>
      </c>
      <c r="S40" s="31">
        <v>0</v>
      </c>
      <c r="T40" s="31">
        <v>197963.03125</v>
      </c>
      <c r="U40" s="31">
        <v>109954.4375</v>
      </c>
      <c r="V40" s="31">
        <v>63039.23046875</v>
      </c>
      <c r="W40" s="31">
        <v>35671.01953125</v>
      </c>
      <c r="X40" s="85">
        <v>16937.3125</v>
      </c>
    </row>
    <row r="41" spans="1:24" s="77" customFormat="1" ht="15">
      <c r="A41" s="251"/>
      <c r="B41" s="253"/>
      <c r="C41" s="253"/>
      <c r="D41" s="109" t="s">
        <v>25</v>
      </c>
      <c r="E41" s="254"/>
      <c r="F41" s="78"/>
      <c r="G41" s="17"/>
      <c r="H41" s="264"/>
      <c r="I41" s="272"/>
      <c r="J41" s="253"/>
      <c r="K41" s="253"/>
      <c r="L41" s="253"/>
      <c r="M41" s="253"/>
      <c r="N41" s="253"/>
      <c r="O41" s="253"/>
      <c r="P41" s="254"/>
      <c r="Q41" s="102"/>
      <c r="R41" s="103"/>
      <c r="S41" s="103"/>
      <c r="T41" s="103"/>
      <c r="U41" s="103"/>
      <c r="V41" s="103"/>
      <c r="W41" s="103"/>
      <c r="X41" s="274"/>
    </row>
    <row r="42" spans="1:24" s="11" customFormat="1" ht="15">
      <c r="A42" s="250" t="s">
        <v>107</v>
      </c>
      <c r="B42" s="14"/>
      <c r="C42" s="38" t="s">
        <v>63</v>
      </c>
      <c r="D42" s="14"/>
      <c r="E42" s="29" t="s">
        <v>216</v>
      </c>
      <c r="F42" s="17">
        <f t="shared" si="3"/>
        <v>27132.017700195312</v>
      </c>
      <c r="G42" s="17">
        <f t="shared" si="6"/>
        <v>4659.3848876953125</v>
      </c>
      <c r="H42" s="263">
        <f t="shared" si="2"/>
        <v>22472.6328125</v>
      </c>
      <c r="I42" s="32">
        <v>0</v>
      </c>
      <c r="J42" s="31">
        <v>0</v>
      </c>
      <c r="K42" s="31">
        <v>0</v>
      </c>
      <c r="L42" s="31">
        <v>2875.1396484375</v>
      </c>
      <c r="M42" s="31">
        <v>0</v>
      </c>
      <c r="N42" s="31">
        <v>1784.2452392578125</v>
      </c>
      <c r="O42" s="31">
        <v>0</v>
      </c>
      <c r="P42" s="85">
        <v>0</v>
      </c>
      <c r="Q42" s="32">
        <v>0</v>
      </c>
      <c r="R42" s="31">
        <v>0</v>
      </c>
      <c r="S42" s="31">
        <v>12382.302734375</v>
      </c>
      <c r="T42" s="31">
        <v>3042.9619140625</v>
      </c>
      <c r="U42" s="31">
        <v>7047.3681640625</v>
      </c>
      <c r="V42" s="31">
        <v>0</v>
      </c>
      <c r="W42" s="31">
        <v>0</v>
      </c>
      <c r="X42" s="85">
        <v>0</v>
      </c>
    </row>
    <row r="43" spans="1:24" s="11" customFormat="1" ht="15">
      <c r="A43" s="250" t="s">
        <v>110</v>
      </c>
      <c r="B43" s="14"/>
      <c r="C43" s="38" t="s">
        <v>64</v>
      </c>
      <c r="D43" s="14"/>
      <c r="E43" s="29" t="s">
        <v>217</v>
      </c>
      <c r="F43" s="17">
        <f t="shared" si="3"/>
        <v>1143917.7626953125</v>
      </c>
      <c r="G43" s="17">
        <f t="shared" si="6"/>
        <v>605231.3515625</v>
      </c>
      <c r="H43" s="263">
        <f t="shared" si="2"/>
        <v>538686.4111328125</v>
      </c>
      <c r="I43" s="32">
        <v>0</v>
      </c>
      <c r="J43" s="31">
        <v>0</v>
      </c>
      <c r="K43" s="31">
        <v>48247.6796875</v>
      </c>
      <c r="L43" s="31">
        <v>85947.8984375</v>
      </c>
      <c r="M43" s="31">
        <v>127241.125</v>
      </c>
      <c r="N43" s="31">
        <v>164993.40625</v>
      </c>
      <c r="O43" s="31">
        <v>136987.875</v>
      </c>
      <c r="P43" s="85">
        <v>41813.3671875</v>
      </c>
      <c r="Q43" s="32">
        <v>4154.4658203125</v>
      </c>
      <c r="R43" s="31">
        <v>0</v>
      </c>
      <c r="S43" s="31">
        <v>43050.27734375</v>
      </c>
      <c r="T43" s="31">
        <v>75131.375</v>
      </c>
      <c r="U43" s="31">
        <v>77941.8828125</v>
      </c>
      <c r="V43" s="31">
        <v>155267.625</v>
      </c>
      <c r="W43" s="31">
        <v>140037.25</v>
      </c>
      <c r="X43" s="85">
        <v>43103.53515625</v>
      </c>
    </row>
    <row r="44" spans="1:24" s="11" customFormat="1" ht="15">
      <c r="A44" s="250" t="s">
        <v>111</v>
      </c>
      <c r="B44" s="14"/>
      <c r="C44" s="38" t="s">
        <v>65</v>
      </c>
      <c r="D44" s="14"/>
      <c r="E44" s="29" t="s">
        <v>218</v>
      </c>
      <c r="F44" s="17">
        <f t="shared" si="3"/>
        <v>2392827.794921875</v>
      </c>
      <c r="G44" s="17">
        <f t="shared" si="4"/>
        <v>1697433.4345703125</v>
      </c>
      <c r="H44" s="263">
        <f t="shared" si="2"/>
        <v>695394.3603515625</v>
      </c>
      <c r="I44" s="32">
        <v>0</v>
      </c>
      <c r="J44" s="31">
        <v>5648.0087890625</v>
      </c>
      <c r="K44" s="31">
        <v>78927.78125</v>
      </c>
      <c r="L44" s="31">
        <v>567900.4375</v>
      </c>
      <c r="M44" s="31">
        <v>464922.6875</v>
      </c>
      <c r="N44" s="31">
        <v>367362.8125</v>
      </c>
      <c r="O44" s="31">
        <v>170068.71875</v>
      </c>
      <c r="P44" s="85">
        <v>42602.98828125</v>
      </c>
      <c r="Q44" s="32">
        <v>0</v>
      </c>
      <c r="R44" s="31">
        <v>11463.2373046875</v>
      </c>
      <c r="S44" s="31">
        <v>33394.765625</v>
      </c>
      <c r="T44" s="31">
        <v>136973.203125</v>
      </c>
      <c r="U44" s="31">
        <v>160572.25</v>
      </c>
      <c r="V44" s="31">
        <v>212662.46875</v>
      </c>
      <c r="W44" s="31">
        <v>112604.65625</v>
      </c>
      <c r="X44" s="85">
        <v>27723.779296875</v>
      </c>
    </row>
    <row r="45" spans="1:24" s="11" customFormat="1" ht="15">
      <c r="A45" s="250" t="s">
        <v>112</v>
      </c>
      <c r="B45" s="14"/>
      <c r="C45" s="38" t="s">
        <v>66</v>
      </c>
      <c r="D45" s="86" t="s">
        <v>219</v>
      </c>
      <c r="E45" s="255"/>
      <c r="F45" s="17">
        <f t="shared" si="3"/>
        <v>1559708.4345703125</v>
      </c>
      <c r="G45" s="17">
        <f t="shared" si="4"/>
        <v>1038408.2509765625</v>
      </c>
      <c r="H45" s="263">
        <f t="shared" si="2"/>
        <v>521300.18359375</v>
      </c>
      <c r="I45" s="32">
        <v>0</v>
      </c>
      <c r="J45" s="31">
        <v>30585.1640625</v>
      </c>
      <c r="K45" s="31">
        <v>10390.8642578125</v>
      </c>
      <c r="L45" s="31">
        <v>200851.90625</v>
      </c>
      <c r="M45" s="31">
        <v>239040.28125</v>
      </c>
      <c r="N45" s="31">
        <v>329194.3125</v>
      </c>
      <c r="O45" s="31">
        <v>187110.53125</v>
      </c>
      <c r="P45" s="85">
        <v>41235.19140625</v>
      </c>
      <c r="Q45" s="32">
        <v>0</v>
      </c>
      <c r="R45" s="31">
        <v>0</v>
      </c>
      <c r="S45" s="31">
        <v>81948.8203125</v>
      </c>
      <c r="T45" s="31">
        <v>105194.7421875</v>
      </c>
      <c r="U45" s="31">
        <v>88388.734375</v>
      </c>
      <c r="V45" s="31">
        <v>116466.2421875</v>
      </c>
      <c r="W45" s="31">
        <v>96430.6953125</v>
      </c>
      <c r="X45" s="85">
        <v>32870.94921875</v>
      </c>
    </row>
    <row r="46" spans="1:24" s="77" customFormat="1" ht="15">
      <c r="A46" s="251"/>
      <c r="B46" s="253"/>
      <c r="C46" s="109"/>
      <c r="D46" s="109" t="s">
        <v>26</v>
      </c>
      <c r="E46" s="254"/>
      <c r="F46" s="78"/>
      <c r="G46" s="78"/>
      <c r="H46" s="264"/>
      <c r="I46" s="272">
        <v>0</v>
      </c>
      <c r="J46" s="253">
        <v>0</v>
      </c>
      <c r="K46" s="253">
        <v>0</v>
      </c>
      <c r="L46" s="253">
        <v>0</v>
      </c>
      <c r="M46" s="253">
        <v>0</v>
      </c>
      <c r="N46" s="253">
        <v>0</v>
      </c>
      <c r="O46" s="253">
        <v>0</v>
      </c>
      <c r="P46" s="254">
        <v>0</v>
      </c>
      <c r="Q46" s="102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v>0</v>
      </c>
      <c r="W46" s="103">
        <v>0</v>
      </c>
      <c r="X46" s="274">
        <v>0</v>
      </c>
    </row>
    <row r="47" spans="1:24" s="11" customFormat="1" ht="15">
      <c r="A47" s="250" t="s">
        <v>113</v>
      </c>
      <c r="B47" s="14"/>
      <c r="C47" s="38" t="s">
        <v>67</v>
      </c>
      <c r="D47" s="46"/>
      <c r="E47" s="29" t="s">
        <v>220</v>
      </c>
      <c r="F47" s="17">
        <f t="shared" si="3"/>
        <v>138974.3306274414</v>
      </c>
      <c r="G47" s="17">
        <f t="shared" si="4"/>
        <v>88588.61572265625</v>
      </c>
      <c r="H47" s="263">
        <f t="shared" si="2"/>
        <v>50385.714904785156</v>
      </c>
      <c r="I47" s="32">
        <v>4493.68798828125</v>
      </c>
      <c r="J47" s="31">
        <v>0</v>
      </c>
      <c r="K47" s="31">
        <v>17914.35546875</v>
      </c>
      <c r="L47" s="31">
        <v>29110.0859375</v>
      </c>
      <c r="M47" s="31">
        <v>14009.9794921875</v>
      </c>
      <c r="N47" s="31">
        <v>19534.259765625</v>
      </c>
      <c r="O47" s="31">
        <v>3526.2470703125</v>
      </c>
      <c r="P47" s="85">
        <v>0</v>
      </c>
      <c r="Q47" s="32">
        <v>0</v>
      </c>
      <c r="R47" s="31">
        <v>14089.9453125</v>
      </c>
      <c r="S47" s="31">
        <v>5416.353515625</v>
      </c>
      <c r="T47" s="31">
        <v>11437.556640625</v>
      </c>
      <c r="U47" s="31">
        <v>6044.01171875</v>
      </c>
      <c r="V47" s="31">
        <v>9942.314453125</v>
      </c>
      <c r="W47" s="31">
        <v>2646.82421875</v>
      </c>
      <c r="X47" s="85">
        <v>808.7090454101562</v>
      </c>
    </row>
    <row r="48" spans="1:24" s="11" customFormat="1" ht="15">
      <c r="A48" s="250" t="s">
        <v>114</v>
      </c>
      <c r="B48" s="14"/>
      <c r="C48" s="38" t="s">
        <v>68</v>
      </c>
      <c r="D48" s="46"/>
      <c r="E48" s="29" t="s">
        <v>221</v>
      </c>
      <c r="F48" s="17">
        <f t="shared" si="3"/>
        <v>863568.2944335938</v>
      </c>
      <c r="G48" s="17">
        <f t="shared" si="4"/>
        <v>630633.0874023438</v>
      </c>
      <c r="H48" s="263">
        <f t="shared" si="2"/>
        <v>232935.20703125</v>
      </c>
      <c r="I48" s="32">
        <v>81901.890625</v>
      </c>
      <c r="J48" s="31">
        <v>60108.77734375</v>
      </c>
      <c r="K48" s="31">
        <v>79030.09375</v>
      </c>
      <c r="L48" s="31">
        <v>268166.625</v>
      </c>
      <c r="M48" s="31">
        <v>76624.484375</v>
      </c>
      <c r="N48" s="31">
        <v>52591.7890625</v>
      </c>
      <c r="O48" s="31">
        <v>9806.03515625</v>
      </c>
      <c r="P48" s="85">
        <v>2403.39208984375</v>
      </c>
      <c r="Q48" s="32">
        <v>55966.6875</v>
      </c>
      <c r="R48" s="31">
        <v>47053.5546875</v>
      </c>
      <c r="S48" s="31">
        <v>31407.52734375</v>
      </c>
      <c r="T48" s="31">
        <v>54655.390625</v>
      </c>
      <c r="U48" s="31">
        <v>15273.962890625</v>
      </c>
      <c r="V48" s="31">
        <v>13518.00390625</v>
      </c>
      <c r="W48" s="31">
        <v>15060.080078125</v>
      </c>
      <c r="X48" s="85">
        <v>0</v>
      </c>
    </row>
    <row r="49" spans="1:24" s="11" customFormat="1" ht="15">
      <c r="A49" s="250" t="s">
        <v>115</v>
      </c>
      <c r="B49" s="14"/>
      <c r="C49" s="38" t="s">
        <v>69</v>
      </c>
      <c r="D49" s="46"/>
      <c r="E49" s="29" t="s">
        <v>222</v>
      </c>
      <c r="F49" s="17">
        <f t="shared" si="3"/>
        <v>543428.5417480469</v>
      </c>
      <c r="G49" s="17">
        <f t="shared" si="4"/>
        <v>291804.91845703125</v>
      </c>
      <c r="H49" s="263">
        <f t="shared" si="2"/>
        <v>251623.62329101562</v>
      </c>
      <c r="I49" s="32">
        <v>25593.8671875</v>
      </c>
      <c r="J49" s="31">
        <v>23158.107421875</v>
      </c>
      <c r="K49" s="31">
        <v>64501.0546875</v>
      </c>
      <c r="L49" s="31">
        <v>80948.3359375</v>
      </c>
      <c r="M49" s="31">
        <v>42408.3828125</v>
      </c>
      <c r="N49" s="31">
        <v>33938.8125</v>
      </c>
      <c r="O49" s="31">
        <v>14694.3125</v>
      </c>
      <c r="P49" s="85">
        <v>6562.04541015625</v>
      </c>
      <c r="Q49" s="32">
        <v>33581.74609375</v>
      </c>
      <c r="R49" s="31">
        <v>39870.47265625</v>
      </c>
      <c r="S49" s="31">
        <v>49543.265625</v>
      </c>
      <c r="T49" s="31">
        <v>53967.79296875</v>
      </c>
      <c r="U49" s="31">
        <v>27652.701171875</v>
      </c>
      <c r="V49" s="31">
        <v>20124.9140625</v>
      </c>
      <c r="W49" s="31">
        <v>23794.18359375</v>
      </c>
      <c r="X49" s="85">
        <v>3088.547119140625</v>
      </c>
    </row>
    <row r="50" spans="1:24" s="77" customFormat="1" ht="15">
      <c r="A50" s="251"/>
      <c r="B50" s="253"/>
      <c r="C50" s="109"/>
      <c r="D50" s="109" t="s">
        <v>27</v>
      </c>
      <c r="E50" s="254"/>
      <c r="F50" s="78"/>
      <c r="G50" s="78"/>
      <c r="H50" s="264"/>
      <c r="I50" s="272"/>
      <c r="J50" s="253"/>
      <c r="K50" s="253"/>
      <c r="L50" s="253"/>
      <c r="M50" s="253"/>
      <c r="N50" s="253"/>
      <c r="O50" s="253"/>
      <c r="P50" s="254"/>
      <c r="Q50" s="102"/>
      <c r="R50" s="103"/>
      <c r="S50" s="103"/>
      <c r="T50" s="103"/>
      <c r="U50" s="103"/>
      <c r="V50" s="103"/>
      <c r="W50" s="103"/>
      <c r="X50" s="274"/>
    </row>
    <row r="51" spans="1:24" s="11" customFormat="1" ht="15">
      <c r="A51" s="250" t="s">
        <v>116</v>
      </c>
      <c r="B51" s="14"/>
      <c r="C51" s="38" t="s">
        <v>70</v>
      </c>
      <c r="D51" s="46"/>
      <c r="E51" s="29" t="s">
        <v>223</v>
      </c>
      <c r="F51" s="17">
        <f t="shared" si="3"/>
        <v>360035.9765625</v>
      </c>
      <c r="G51" s="17">
        <f t="shared" si="4"/>
        <v>226100.18823242188</v>
      </c>
      <c r="H51" s="263">
        <f t="shared" si="2"/>
        <v>133935.78833007812</v>
      </c>
      <c r="I51" s="32">
        <v>4036.235595703125</v>
      </c>
      <c r="J51" s="31">
        <v>11217.2734375</v>
      </c>
      <c r="K51" s="31">
        <v>29523.35546875</v>
      </c>
      <c r="L51" s="31">
        <v>67891.1640625</v>
      </c>
      <c r="M51" s="31">
        <v>66529.1796875</v>
      </c>
      <c r="N51" s="31">
        <v>23576.09765625</v>
      </c>
      <c r="O51" s="31">
        <v>16059.3271484375</v>
      </c>
      <c r="P51" s="85">
        <v>7267.55517578125</v>
      </c>
      <c r="Q51" s="32">
        <v>8156.97509765625</v>
      </c>
      <c r="R51" s="31">
        <v>0</v>
      </c>
      <c r="S51" s="31">
        <v>39587.921875</v>
      </c>
      <c r="T51" s="31">
        <v>24687.462890625</v>
      </c>
      <c r="U51" s="31">
        <v>31605.951171875</v>
      </c>
      <c r="V51" s="31">
        <v>20769.146484375</v>
      </c>
      <c r="W51" s="31">
        <v>7144.56982421875</v>
      </c>
      <c r="X51" s="85">
        <v>1983.760986328125</v>
      </c>
    </row>
    <row r="52" spans="1:24" s="11" customFormat="1" ht="15">
      <c r="A52" s="250" t="s">
        <v>117</v>
      </c>
      <c r="B52" s="14"/>
      <c r="C52" s="37" t="s">
        <v>71</v>
      </c>
      <c r="D52" s="46"/>
      <c r="E52" s="28" t="s">
        <v>224</v>
      </c>
      <c r="F52" s="17">
        <f t="shared" si="3"/>
        <v>271587.64599609375</v>
      </c>
      <c r="G52" s="17">
        <f t="shared" si="4"/>
        <v>86587.900390625</v>
      </c>
      <c r="H52" s="263">
        <f>SUM(Q52:X52)</f>
        <v>184999.74560546875</v>
      </c>
      <c r="I52" s="32">
        <v>4113.2333984375</v>
      </c>
      <c r="J52" s="31">
        <v>0</v>
      </c>
      <c r="K52" s="31">
        <v>10590.8447265625</v>
      </c>
      <c r="L52" s="31">
        <v>0</v>
      </c>
      <c r="M52" s="31">
        <v>32041.4765625</v>
      </c>
      <c r="N52" s="31">
        <v>21448.9609375</v>
      </c>
      <c r="O52" s="31">
        <v>13482.4375</v>
      </c>
      <c r="P52" s="85">
        <v>4910.947265625</v>
      </c>
      <c r="Q52" s="32">
        <v>0</v>
      </c>
      <c r="R52" s="31">
        <v>0</v>
      </c>
      <c r="S52" s="31">
        <v>98872.8671875</v>
      </c>
      <c r="T52" s="31">
        <v>83144.25</v>
      </c>
      <c r="U52" s="31">
        <v>0</v>
      </c>
      <c r="V52" s="31">
        <v>2982.62841796875</v>
      </c>
      <c r="W52" s="31">
        <v>0</v>
      </c>
      <c r="X52" s="85">
        <v>0</v>
      </c>
    </row>
    <row r="53" spans="1:24" s="11" customFormat="1" ht="15">
      <c r="A53" s="250" t="s">
        <v>185</v>
      </c>
      <c r="B53" s="14"/>
      <c r="C53" s="37" t="s">
        <v>72</v>
      </c>
      <c r="D53" s="86" t="s">
        <v>183</v>
      </c>
      <c r="E53" s="256"/>
      <c r="F53" s="17">
        <f>SUM(G53:H53)</f>
        <v>445413.537109375</v>
      </c>
      <c r="G53" s="17">
        <f>SUM(I53:P53)</f>
        <v>318162.142578125</v>
      </c>
      <c r="H53" s="263">
        <f>SUM(Q53:X53)</f>
        <v>127251.39453125</v>
      </c>
      <c r="I53" s="32">
        <v>156237.140625</v>
      </c>
      <c r="J53" s="31">
        <v>0</v>
      </c>
      <c r="K53" s="31">
        <v>36124.03125</v>
      </c>
      <c r="L53" s="31">
        <v>114412.4609375</v>
      </c>
      <c r="M53" s="31">
        <v>0</v>
      </c>
      <c r="N53" s="31">
        <v>11388.509765625</v>
      </c>
      <c r="O53" s="31">
        <v>0</v>
      </c>
      <c r="P53" s="85">
        <v>0</v>
      </c>
      <c r="Q53" s="32">
        <v>115362.25</v>
      </c>
      <c r="R53" s="31">
        <v>0</v>
      </c>
      <c r="S53" s="31">
        <v>11889.14453125</v>
      </c>
      <c r="T53" s="31">
        <v>0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49"/>
      <c r="B54" s="63" t="s">
        <v>57</v>
      </c>
      <c r="C54" s="63"/>
      <c r="D54" s="63"/>
      <c r="E54" s="64"/>
      <c r="F54" s="53">
        <f t="shared" si="3"/>
        <v>4320719.707641602</v>
      </c>
      <c r="G54" s="54">
        <f>SUM(G55:G61)</f>
        <v>2849543.8232421875</v>
      </c>
      <c r="H54" s="261">
        <f>SUM(H55:H61)</f>
        <v>1471175.884399414</v>
      </c>
      <c r="I54" s="55">
        <f>SUM(I55:I61)</f>
        <v>174349.6455078125</v>
      </c>
      <c r="J54" s="56">
        <f aca="true" t="shared" si="7" ref="J54:X54">SUM(J55:J61)</f>
        <v>332689.82568359375</v>
      </c>
      <c r="K54" s="56">
        <f t="shared" si="7"/>
        <v>1063223.33203125</v>
      </c>
      <c r="L54" s="56">
        <f t="shared" si="7"/>
        <v>878552.93359375</v>
      </c>
      <c r="M54" s="56">
        <f>SUM(M55:M61)</f>
        <v>219958.232421875</v>
      </c>
      <c r="N54" s="56">
        <f t="shared" si="7"/>
        <v>106344.18005371094</v>
      </c>
      <c r="O54" s="56">
        <f t="shared" si="7"/>
        <v>59994.493896484375</v>
      </c>
      <c r="P54" s="271">
        <f>SUM(P55:P61)</f>
        <v>14431.180053710938</v>
      </c>
      <c r="Q54" s="55">
        <f t="shared" si="7"/>
        <v>147677.2451171875</v>
      </c>
      <c r="R54" s="56">
        <f t="shared" si="7"/>
        <v>250446.595703125</v>
      </c>
      <c r="S54" s="56">
        <f t="shared" si="7"/>
        <v>473364.91015625</v>
      </c>
      <c r="T54" s="56">
        <f t="shared" si="7"/>
        <v>313511.5556640625</v>
      </c>
      <c r="U54" s="56">
        <f t="shared" si="7"/>
        <v>93712.92822265625</v>
      </c>
      <c r="V54" s="56">
        <f t="shared" si="7"/>
        <v>93691.32397460938</v>
      </c>
      <c r="W54" s="56">
        <f t="shared" si="7"/>
        <v>82102.81750488281</v>
      </c>
      <c r="X54" s="271">
        <f t="shared" si="7"/>
        <v>16668.508056640625</v>
      </c>
    </row>
    <row r="55" spans="1:24" ht="15">
      <c r="A55" s="250" t="s">
        <v>120</v>
      </c>
      <c r="B55" s="79"/>
      <c r="C55" s="38" t="s">
        <v>73</v>
      </c>
      <c r="D55" s="86" t="s">
        <v>227</v>
      </c>
      <c r="E55" s="257"/>
      <c r="F55" s="17">
        <f>SUM(G55:H55)</f>
        <v>1135905.5330810547</v>
      </c>
      <c r="G55" s="17">
        <f t="shared" si="4"/>
        <v>915907.2801513672</v>
      </c>
      <c r="H55" s="263">
        <f t="shared" si="2"/>
        <v>219998.2529296875</v>
      </c>
      <c r="I55" s="273">
        <v>19752.767578125</v>
      </c>
      <c r="J55" s="33">
        <v>56432.609375</v>
      </c>
      <c r="K55" s="33">
        <v>352096.125</v>
      </c>
      <c r="L55" s="33">
        <v>336980.46875</v>
      </c>
      <c r="M55" s="33">
        <v>102904.2421875</v>
      </c>
      <c r="N55" s="33">
        <v>32498.0546875</v>
      </c>
      <c r="O55" s="33">
        <v>13284.767578125</v>
      </c>
      <c r="P55" s="85">
        <v>1958.2449951171875</v>
      </c>
      <c r="Q55" s="273">
        <v>24093.0859375</v>
      </c>
      <c r="R55" s="33">
        <v>15289.9375</v>
      </c>
      <c r="S55" s="33">
        <v>57160.35546875</v>
      </c>
      <c r="T55" s="33">
        <v>64630.88671875</v>
      </c>
      <c r="U55" s="33">
        <v>31242.94140625</v>
      </c>
      <c r="V55" s="33">
        <v>15664.4375</v>
      </c>
      <c r="W55" s="33">
        <v>11916.6083984375</v>
      </c>
      <c r="X55" s="275">
        <v>0</v>
      </c>
    </row>
    <row r="56" spans="1:24" ht="15">
      <c r="A56" s="250" t="s">
        <v>121</v>
      </c>
      <c r="B56" s="79"/>
      <c r="C56" s="38" t="s">
        <v>74</v>
      </c>
      <c r="D56" s="86" t="s">
        <v>28</v>
      </c>
      <c r="E56" s="257"/>
      <c r="F56" s="17">
        <f t="shared" si="3"/>
        <v>466676.7646484375</v>
      </c>
      <c r="G56" s="17">
        <f t="shared" si="4"/>
        <v>266533.5556640625</v>
      </c>
      <c r="H56" s="263">
        <f t="shared" si="2"/>
        <v>200143.208984375</v>
      </c>
      <c r="I56" s="273">
        <v>33552.953125</v>
      </c>
      <c r="J56" s="33">
        <v>35773.1015625</v>
      </c>
      <c r="K56" s="33">
        <v>36072.671875</v>
      </c>
      <c r="L56" s="33">
        <v>63409.6484375</v>
      </c>
      <c r="M56" s="33">
        <v>28706.66796875</v>
      </c>
      <c r="N56" s="33">
        <v>34798.91796875</v>
      </c>
      <c r="O56" s="33">
        <v>26230.16015625</v>
      </c>
      <c r="P56" s="85">
        <v>7989.4345703125</v>
      </c>
      <c r="Q56" s="273">
        <v>23016.171875</v>
      </c>
      <c r="R56" s="33">
        <v>27355.845703125</v>
      </c>
      <c r="S56" s="33">
        <v>11067.021484375</v>
      </c>
      <c r="T56" s="33">
        <v>29958.31640625</v>
      </c>
      <c r="U56" s="33">
        <v>7679.1611328125</v>
      </c>
      <c r="V56" s="33">
        <v>43989.65234375</v>
      </c>
      <c r="W56" s="33">
        <v>44505.203125</v>
      </c>
      <c r="X56" s="275">
        <v>12571.8369140625</v>
      </c>
    </row>
    <row r="57" spans="1:24" ht="15">
      <c r="A57" s="250" t="s">
        <v>122</v>
      </c>
      <c r="B57" s="79"/>
      <c r="C57" s="38" t="s">
        <v>75</v>
      </c>
      <c r="D57" s="86" t="s">
        <v>29</v>
      </c>
      <c r="E57" s="257"/>
      <c r="F57" s="17">
        <f t="shared" si="3"/>
        <v>575301.9066162109</v>
      </c>
      <c r="G57" s="17">
        <f t="shared" si="4"/>
        <v>387259.6514892578</v>
      </c>
      <c r="H57" s="263">
        <f t="shared" si="2"/>
        <v>188042.25512695312</v>
      </c>
      <c r="I57" s="273">
        <v>74733.875</v>
      </c>
      <c r="J57" s="33">
        <v>147813.8125</v>
      </c>
      <c r="K57" s="33">
        <v>100921.328125</v>
      </c>
      <c r="L57" s="33">
        <v>45183.58984375</v>
      </c>
      <c r="M57" s="33">
        <v>15107.9248046875</v>
      </c>
      <c r="N57" s="33">
        <v>1643.2381591796875</v>
      </c>
      <c r="O57" s="33">
        <v>1197.0478515625</v>
      </c>
      <c r="P57" s="85">
        <v>658.835205078125</v>
      </c>
      <c r="Q57" s="273">
        <v>32036.50390625</v>
      </c>
      <c r="R57" s="33">
        <v>86899.375</v>
      </c>
      <c r="S57" s="33">
        <v>41136.26953125</v>
      </c>
      <c r="T57" s="33">
        <v>14748.5126953125</v>
      </c>
      <c r="U57" s="33">
        <v>7842.43310546875</v>
      </c>
      <c r="V57" s="33">
        <v>1840.998291015625</v>
      </c>
      <c r="W57" s="33">
        <v>3538.16259765625</v>
      </c>
      <c r="X57" s="275">
        <v>0</v>
      </c>
    </row>
    <row r="58" spans="1:24" ht="15">
      <c r="A58" s="250" t="s">
        <v>123</v>
      </c>
      <c r="B58" s="79"/>
      <c r="C58" s="38" t="s">
        <v>76</v>
      </c>
      <c r="D58" s="86" t="s">
        <v>118</v>
      </c>
      <c r="E58" s="257"/>
      <c r="F58" s="17">
        <f t="shared" si="3"/>
        <v>231452.2001953125</v>
      </c>
      <c r="G58" s="17">
        <f t="shared" si="4"/>
        <v>102871.51123046875</v>
      </c>
      <c r="H58" s="263">
        <f t="shared" si="2"/>
        <v>128580.68896484375</v>
      </c>
      <c r="I58" s="273">
        <v>4584.5693359375</v>
      </c>
      <c r="J58" s="33">
        <v>15363.61328125</v>
      </c>
      <c r="K58" s="33">
        <v>40393.484375</v>
      </c>
      <c r="L58" s="33">
        <v>28881.6953125</v>
      </c>
      <c r="M58" s="33">
        <v>0</v>
      </c>
      <c r="N58" s="33">
        <v>5559.13232421875</v>
      </c>
      <c r="O58" s="33">
        <v>8089.0166015625</v>
      </c>
      <c r="P58" s="85">
        <v>0</v>
      </c>
      <c r="Q58" s="273">
        <v>8897.4326171875</v>
      </c>
      <c r="R58" s="33">
        <v>43175.15234375</v>
      </c>
      <c r="S58" s="33">
        <v>20105.642578125</v>
      </c>
      <c r="T58" s="33">
        <v>32535.97265625</v>
      </c>
      <c r="U58" s="33">
        <v>16310.1259765625</v>
      </c>
      <c r="V58" s="33">
        <v>5358.71044921875</v>
      </c>
      <c r="W58" s="33">
        <v>0</v>
      </c>
      <c r="X58" s="275">
        <v>2197.65234375</v>
      </c>
    </row>
    <row r="59" spans="1:24" ht="15">
      <c r="A59" s="250" t="s">
        <v>124</v>
      </c>
      <c r="B59" s="79"/>
      <c r="C59" s="38" t="s">
        <v>77</v>
      </c>
      <c r="D59" s="86" t="s">
        <v>225</v>
      </c>
      <c r="E59" s="257"/>
      <c r="F59" s="17">
        <f t="shared" si="3"/>
        <v>755908.8168945312</v>
      </c>
      <c r="G59" s="17">
        <f t="shared" si="4"/>
        <v>477372.33349609375</v>
      </c>
      <c r="H59" s="263">
        <f t="shared" si="2"/>
        <v>278536.4833984375</v>
      </c>
      <c r="I59" s="273">
        <v>0</v>
      </c>
      <c r="J59" s="33">
        <v>7451.84521484375</v>
      </c>
      <c r="K59" s="33">
        <v>265287.59375</v>
      </c>
      <c r="L59" s="33">
        <v>163704.984375</v>
      </c>
      <c r="M59" s="33">
        <v>32129.169921875</v>
      </c>
      <c r="N59" s="33">
        <v>8798.740234375</v>
      </c>
      <c r="O59" s="33">
        <v>0</v>
      </c>
      <c r="P59" s="85">
        <v>0</v>
      </c>
      <c r="Q59" s="273">
        <v>0</v>
      </c>
      <c r="R59" s="33">
        <v>19302.6796875</v>
      </c>
      <c r="S59" s="33">
        <v>178486.546875</v>
      </c>
      <c r="T59" s="33">
        <v>68742.8125</v>
      </c>
      <c r="U59" s="33">
        <v>2455.5107421875</v>
      </c>
      <c r="V59" s="33">
        <v>4241.0576171875</v>
      </c>
      <c r="W59" s="33">
        <v>4240.04931640625</v>
      </c>
      <c r="X59" s="275">
        <v>1067.82666015625</v>
      </c>
    </row>
    <row r="60" spans="1:24" ht="15">
      <c r="A60" s="250" t="s">
        <v>125</v>
      </c>
      <c r="B60" s="79"/>
      <c r="C60" s="38" t="s">
        <v>78</v>
      </c>
      <c r="D60" s="86" t="s">
        <v>30</v>
      </c>
      <c r="E60" s="257"/>
      <c r="F60" s="17">
        <f t="shared" si="3"/>
        <v>230874.4588623047</v>
      </c>
      <c r="G60" s="17">
        <f t="shared" si="4"/>
        <v>163088.28881835938</v>
      </c>
      <c r="H60" s="263">
        <f t="shared" si="2"/>
        <v>67786.17004394531</v>
      </c>
      <c r="I60" s="273">
        <v>0</v>
      </c>
      <c r="J60" s="33">
        <v>10505.47265625</v>
      </c>
      <c r="K60" s="33">
        <v>54826.86328125</v>
      </c>
      <c r="L60" s="33">
        <v>77406.71875</v>
      </c>
      <c r="M60" s="33">
        <v>14181.2236328125</v>
      </c>
      <c r="N60" s="33">
        <v>4220.4990234375</v>
      </c>
      <c r="O60" s="33">
        <v>1947.511474609375</v>
      </c>
      <c r="P60" s="85">
        <v>0</v>
      </c>
      <c r="Q60" s="273">
        <v>0</v>
      </c>
      <c r="R60" s="33">
        <v>9165.05859375</v>
      </c>
      <c r="S60" s="33">
        <v>24505.46484375</v>
      </c>
      <c r="T60" s="33">
        <v>17337.09375</v>
      </c>
      <c r="U60" s="33">
        <v>9946.330078125</v>
      </c>
      <c r="V60" s="33">
        <v>4878.1591796875</v>
      </c>
      <c r="W60" s="33">
        <v>1954.0635986328125</v>
      </c>
      <c r="X60" s="275">
        <v>0</v>
      </c>
    </row>
    <row r="61" spans="1:24" ht="15">
      <c r="A61" s="250" t="s">
        <v>126</v>
      </c>
      <c r="B61" s="79"/>
      <c r="C61" s="38" t="s">
        <v>79</v>
      </c>
      <c r="D61" s="86" t="s">
        <v>119</v>
      </c>
      <c r="E61" s="257"/>
      <c r="F61" s="17">
        <f t="shared" si="3"/>
        <v>924600.02734375</v>
      </c>
      <c r="G61" s="17">
        <f t="shared" si="4"/>
        <v>536511.2023925781</v>
      </c>
      <c r="H61" s="263">
        <f t="shared" si="2"/>
        <v>388088.8249511719</v>
      </c>
      <c r="I61" s="273">
        <v>41725.48046875</v>
      </c>
      <c r="J61" s="33">
        <v>59349.37109375</v>
      </c>
      <c r="K61" s="33">
        <v>213625.265625</v>
      </c>
      <c r="L61" s="33">
        <v>162985.828125</v>
      </c>
      <c r="M61" s="33">
        <v>26929.00390625</v>
      </c>
      <c r="N61" s="33">
        <v>18825.59765625</v>
      </c>
      <c r="O61" s="33">
        <v>9245.990234375</v>
      </c>
      <c r="P61" s="85">
        <v>3824.665283203125</v>
      </c>
      <c r="Q61" s="273">
        <v>59634.05078125</v>
      </c>
      <c r="R61" s="33">
        <v>49258.546875</v>
      </c>
      <c r="S61" s="33">
        <v>140903.609375</v>
      </c>
      <c r="T61" s="33">
        <v>85557.9609375</v>
      </c>
      <c r="U61" s="33">
        <v>18236.42578125</v>
      </c>
      <c r="V61" s="33">
        <v>17718.30859375</v>
      </c>
      <c r="W61" s="33">
        <v>15948.73046875</v>
      </c>
      <c r="X61" s="275">
        <v>831.192138671875</v>
      </c>
    </row>
    <row r="62" spans="1:24" s="99" customFormat="1" ht="15" customHeight="1" thickBot="1">
      <c r="A62" s="252" t="s">
        <v>81</v>
      </c>
      <c r="B62" s="93" t="s">
        <v>184</v>
      </c>
      <c r="C62" s="95" t="s">
        <v>80</v>
      </c>
      <c r="D62" s="98"/>
      <c r="E62" s="95"/>
      <c r="F62" s="96">
        <f t="shared" si="3"/>
        <v>3381311.9140625</v>
      </c>
      <c r="G62" s="97">
        <f t="shared" si="4"/>
        <v>1613906.15234375</v>
      </c>
      <c r="H62" s="265">
        <f>SUM(Q62:X62)</f>
        <v>1767405.76171875</v>
      </c>
      <c r="I62" s="98">
        <v>42116.80078125</v>
      </c>
      <c r="J62" s="94">
        <v>71349.0625</v>
      </c>
      <c r="K62" s="94">
        <v>196657.5</v>
      </c>
      <c r="L62" s="94">
        <v>103862.671875</v>
      </c>
      <c r="M62" s="94">
        <v>85404.5859375</v>
      </c>
      <c r="N62" s="94">
        <v>338283.75</v>
      </c>
      <c r="O62" s="94">
        <v>559740.875</v>
      </c>
      <c r="P62" s="95">
        <v>216490.90625</v>
      </c>
      <c r="Q62" s="98">
        <v>92328.421875</v>
      </c>
      <c r="R62" s="94">
        <v>13375.23046875</v>
      </c>
      <c r="S62" s="94">
        <v>200555.625</v>
      </c>
      <c r="T62" s="94">
        <v>47074.109375</v>
      </c>
      <c r="U62" s="94">
        <v>82409.0625</v>
      </c>
      <c r="V62" s="94">
        <v>334223.53125</v>
      </c>
      <c r="W62" s="94">
        <v>681626.375</v>
      </c>
      <c r="X62" s="95">
        <v>315813.40625</v>
      </c>
    </row>
  </sheetData>
  <mergeCells count="3">
    <mergeCell ref="I4:P4"/>
    <mergeCell ref="Q4:X4"/>
    <mergeCell ref="F5:H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 topLeftCell="A1">
      <pane xSplit="5" ySplit="8" topLeftCell="G9" activePane="bottomRight" state="frozen"/>
      <selection pane="topLeft" activeCell="M13" sqref="M13"/>
      <selection pane="topRight" activeCell="M13" sqref="M13"/>
      <selection pane="bottomLeft" activeCell="M13" sqref="M13"/>
      <selection pane="bottomRight" activeCell="M13" sqref="M13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3.8515625" style="40" customWidth="1"/>
    <col min="5" max="5" width="33.7109375" style="6" customWidth="1"/>
    <col min="6" max="24" width="11.7109375" style="6" customWidth="1"/>
    <col min="25" max="16384" width="9.140625" style="6" customWidth="1"/>
  </cols>
  <sheetData>
    <row r="1" ht="15.6">
      <c r="A1" s="65" t="s">
        <v>226</v>
      </c>
    </row>
    <row r="2" ht="15.6">
      <c r="A2" s="110" t="s">
        <v>169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58" t="s">
        <v>33</v>
      </c>
      <c r="I4" s="297" t="s">
        <v>32</v>
      </c>
      <c r="J4" s="298"/>
      <c r="K4" s="298"/>
      <c r="L4" s="298"/>
      <c r="M4" s="298"/>
      <c r="N4" s="298"/>
      <c r="O4" s="298"/>
      <c r="P4" s="299"/>
      <c r="Q4" s="297" t="s">
        <v>33</v>
      </c>
      <c r="R4" s="298"/>
      <c r="S4" s="298"/>
      <c r="T4" s="298"/>
      <c r="U4" s="298"/>
      <c r="V4" s="298"/>
      <c r="W4" s="298"/>
      <c r="X4" s="299"/>
    </row>
    <row r="5" spans="1:24" s="8" customFormat="1" ht="13.8" thickBot="1">
      <c r="A5" s="68"/>
      <c r="B5" s="43"/>
      <c r="C5" s="43"/>
      <c r="D5" s="43"/>
      <c r="E5" s="21" t="s">
        <v>35</v>
      </c>
      <c r="F5" s="295" t="s">
        <v>53</v>
      </c>
      <c r="G5" s="296" t="s">
        <v>1</v>
      </c>
      <c r="H5" s="296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66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66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67329.10900000001</v>
      </c>
      <c r="G6" s="60">
        <f>SUM(I6:P6)</f>
        <v>35447.41</v>
      </c>
      <c r="H6" s="259">
        <f>SUM(Q6:X6)</f>
        <v>31881.699000000004</v>
      </c>
      <c r="I6" s="61">
        <v>3083.741</v>
      </c>
      <c r="J6" s="62">
        <v>6403.018</v>
      </c>
      <c r="K6" s="62">
        <v>9668.476</v>
      </c>
      <c r="L6" s="62">
        <v>10091.256</v>
      </c>
      <c r="M6" s="62">
        <v>3483.436</v>
      </c>
      <c r="N6" s="62">
        <v>1694.75</v>
      </c>
      <c r="O6" s="62">
        <v>759.427</v>
      </c>
      <c r="P6" s="267">
        <v>263.306</v>
      </c>
      <c r="Q6" s="61">
        <v>2750.803</v>
      </c>
      <c r="R6" s="62">
        <v>5399.25</v>
      </c>
      <c r="S6" s="62">
        <v>8264.385</v>
      </c>
      <c r="T6" s="62">
        <v>9086.254</v>
      </c>
      <c r="U6" s="62">
        <v>3277.826</v>
      </c>
      <c r="V6" s="62">
        <v>1764.64</v>
      </c>
      <c r="W6" s="62">
        <v>969.275</v>
      </c>
      <c r="X6" s="267">
        <v>369.266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68"/>
      <c r="Q7" s="36"/>
      <c r="R7" s="35"/>
      <c r="S7" s="35"/>
      <c r="T7" s="35"/>
      <c r="U7" s="35"/>
      <c r="V7" s="35"/>
      <c r="W7" s="35"/>
      <c r="X7" s="268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69"/>
      <c r="Q8" s="12"/>
      <c r="R8" s="13"/>
      <c r="S8" s="13"/>
      <c r="T8" s="13"/>
      <c r="U8" s="13"/>
      <c r="V8" s="13"/>
      <c r="W8" s="13"/>
      <c r="X8" s="269"/>
    </row>
    <row r="9" spans="1:24" s="15" customFormat="1" ht="14.4" thickTop="1">
      <c r="A9" s="248"/>
      <c r="B9" s="47" t="s">
        <v>2</v>
      </c>
      <c r="C9" s="47"/>
      <c r="D9" s="47"/>
      <c r="E9" s="48"/>
      <c r="F9" s="49">
        <f>SUM(G9:H9)</f>
        <v>22822686.166427612</v>
      </c>
      <c r="G9" s="50">
        <f>SUM(I9:P9)</f>
        <v>12922461.501037598</v>
      </c>
      <c r="H9" s="260">
        <f>SUM(Q9:X9)</f>
        <v>9900224.665390015</v>
      </c>
      <c r="I9" s="51">
        <f aca="true" t="shared" si="0" ref="I9:X9">I10+I24+I54+I62</f>
        <v>2706184.780517578</v>
      </c>
      <c r="J9" s="52">
        <f t="shared" si="0"/>
        <v>721626.5327148438</v>
      </c>
      <c r="K9" s="52">
        <f t="shared" si="0"/>
        <v>1639705.4392089844</v>
      </c>
      <c r="L9" s="52">
        <f t="shared" si="0"/>
        <v>3050568.7578125</v>
      </c>
      <c r="M9" s="52">
        <f t="shared" si="0"/>
        <v>2175983.6352539062</v>
      </c>
      <c r="N9" s="52">
        <f t="shared" si="0"/>
        <v>1353859.7294311523</v>
      </c>
      <c r="O9" s="52">
        <f t="shared" si="0"/>
        <v>1010289.1372680664</v>
      </c>
      <c r="P9" s="270">
        <f t="shared" si="0"/>
        <v>264243.4888305664</v>
      </c>
      <c r="Q9" s="51">
        <f t="shared" si="0"/>
        <v>2192649.198486328</v>
      </c>
      <c r="R9" s="52">
        <f t="shared" si="0"/>
        <v>481849.6730957031</v>
      </c>
      <c r="S9" s="52">
        <f t="shared" si="0"/>
        <v>1890432.1889648438</v>
      </c>
      <c r="T9" s="52">
        <f t="shared" si="0"/>
        <v>1644236.8950195312</v>
      </c>
      <c r="U9" s="52">
        <f t="shared" si="0"/>
        <v>1284030.3665771484</v>
      </c>
      <c r="V9" s="52">
        <f t="shared" si="0"/>
        <v>1172734.4656982422</v>
      </c>
      <c r="W9" s="52">
        <f t="shared" si="0"/>
        <v>867452.8779907227</v>
      </c>
      <c r="X9" s="270">
        <f t="shared" si="0"/>
        <v>366838.9995574951</v>
      </c>
    </row>
    <row r="10" spans="1:24" s="16" customFormat="1" ht="15" customHeight="1">
      <c r="A10" s="249"/>
      <c r="B10" s="63" t="s">
        <v>202</v>
      </c>
      <c r="C10" s="63"/>
      <c r="D10" s="63"/>
      <c r="E10" s="64"/>
      <c r="F10" s="53">
        <f>SUM(G10:H10)</f>
        <v>7563465.97328186</v>
      </c>
      <c r="G10" s="54">
        <f>SUM(I10:P10)</f>
        <v>4157871.872894287</v>
      </c>
      <c r="H10" s="261">
        <f>SUM(Q10:X10)</f>
        <v>3405594.1003875732</v>
      </c>
      <c r="I10" s="55">
        <f>SUM(I11:I23)</f>
        <v>2110983.73828125</v>
      </c>
      <c r="J10" s="56">
        <f>SUM(J11:J23)</f>
        <v>372907.0078125</v>
      </c>
      <c r="K10" s="56">
        <f>SUM(K11:K23)</f>
        <v>396969.51611328125</v>
      </c>
      <c r="L10" s="56">
        <f aca="true" t="shared" si="1" ref="L10:X10">SUM(L11:L23)</f>
        <v>593716.7573242188</v>
      </c>
      <c r="M10" s="56">
        <f t="shared" si="1"/>
        <v>299947.3505859375</v>
      </c>
      <c r="N10" s="56">
        <f t="shared" si="1"/>
        <v>211354.10522460938</v>
      </c>
      <c r="O10" s="56">
        <f t="shared" si="1"/>
        <v>131392.5802001953</v>
      </c>
      <c r="P10" s="271">
        <f t="shared" si="1"/>
        <v>40600.81735229492</v>
      </c>
      <c r="Q10" s="55">
        <f t="shared" si="1"/>
        <v>1857340.3872070312</v>
      </c>
      <c r="R10" s="56">
        <f t="shared" si="1"/>
        <v>216879.23388671875</v>
      </c>
      <c r="S10" s="56">
        <f t="shared" si="1"/>
        <v>376644.4951171875</v>
      </c>
      <c r="T10" s="56">
        <f t="shared" si="1"/>
        <v>366074.0986328125</v>
      </c>
      <c r="U10" s="56">
        <f t="shared" si="1"/>
        <v>203294.91357421875</v>
      </c>
      <c r="V10" s="56">
        <f t="shared" si="1"/>
        <v>201303.20916748047</v>
      </c>
      <c r="W10" s="56">
        <f t="shared" si="1"/>
        <v>152990.70245361328</v>
      </c>
      <c r="X10" s="271">
        <f t="shared" si="1"/>
        <v>31067.060348510742</v>
      </c>
    </row>
    <row r="11" spans="1:24" s="11" customFormat="1" ht="15">
      <c r="A11" s="250" t="s">
        <v>82</v>
      </c>
      <c r="B11" s="14"/>
      <c r="C11" s="38" t="s">
        <v>3</v>
      </c>
      <c r="D11" s="86" t="s">
        <v>4</v>
      </c>
      <c r="E11" s="29"/>
      <c r="F11" s="246">
        <f>SUM(G11:H11)</f>
        <v>1050184.9929199219</v>
      </c>
      <c r="G11" s="19">
        <f>SUM(I11:P11)</f>
        <v>732284.7568359375</v>
      </c>
      <c r="H11" s="262">
        <f aca="true" t="shared" si="2" ref="H11:H61">SUM(Q11:X11)</f>
        <v>317900.2360839844</v>
      </c>
      <c r="I11" s="18">
        <v>10455.4326171875</v>
      </c>
      <c r="J11" s="31">
        <v>15353.6787109375</v>
      </c>
      <c r="K11" s="31">
        <v>85629.484375</v>
      </c>
      <c r="L11" s="31">
        <v>317830.125</v>
      </c>
      <c r="M11" s="31">
        <v>163537.359375</v>
      </c>
      <c r="N11" s="31">
        <v>86778.0859375</v>
      </c>
      <c r="O11" s="31">
        <v>41881.296875</v>
      </c>
      <c r="P11" s="85">
        <v>10819.2939453125</v>
      </c>
      <c r="Q11" s="32">
        <v>2962.90283203125</v>
      </c>
      <c r="R11" s="31">
        <v>3106.26953125</v>
      </c>
      <c r="S11" s="31">
        <v>64686.1484375</v>
      </c>
      <c r="T11" s="31">
        <v>88148.8984375</v>
      </c>
      <c r="U11" s="31">
        <v>87390.6953125</v>
      </c>
      <c r="V11" s="31">
        <v>42943.40625</v>
      </c>
      <c r="W11" s="31">
        <v>25222.302734375</v>
      </c>
      <c r="X11" s="85">
        <v>3439.612548828125</v>
      </c>
    </row>
    <row r="12" spans="1:24" s="11" customFormat="1" ht="15">
      <c r="A12" s="250" t="s">
        <v>83</v>
      </c>
      <c r="B12" s="14"/>
      <c r="C12" s="38" t="s">
        <v>5</v>
      </c>
      <c r="D12" s="86" t="s">
        <v>203</v>
      </c>
      <c r="E12" s="29"/>
      <c r="F12" s="246">
        <f aca="true" t="shared" si="3" ref="F12:F62">SUM(G12:H12)</f>
        <v>94953.6675415039</v>
      </c>
      <c r="G12" s="19">
        <f aca="true" t="shared" si="4" ref="G12:G62">SUM(I12:P12)</f>
        <v>56092.576171875</v>
      </c>
      <c r="H12" s="262">
        <f t="shared" si="2"/>
        <v>38861.091369628906</v>
      </c>
      <c r="I12" s="18">
        <v>0</v>
      </c>
      <c r="J12" s="31">
        <v>0</v>
      </c>
      <c r="K12" s="31">
        <v>3088.54736328125</v>
      </c>
      <c r="L12" s="31">
        <v>50071.37109375</v>
      </c>
      <c r="M12" s="31">
        <v>2932.65771484375</v>
      </c>
      <c r="N12" s="31">
        <v>0</v>
      </c>
      <c r="O12" s="31">
        <v>0</v>
      </c>
      <c r="P12" s="85">
        <v>0</v>
      </c>
      <c r="Q12" s="32">
        <v>0</v>
      </c>
      <c r="R12" s="31">
        <v>0</v>
      </c>
      <c r="S12" s="31">
        <v>5292.83154296875</v>
      </c>
      <c r="T12" s="31">
        <v>27839.470703125</v>
      </c>
      <c r="U12" s="31">
        <v>4799.8173828125</v>
      </c>
      <c r="V12" s="31">
        <v>0</v>
      </c>
      <c r="W12" s="31">
        <v>928.9717407226562</v>
      </c>
      <c r="X12" s="85">
        <v>0</v>
      </c>
    </row>
    <row r="13" spans="1:24" s="11" customFormat="1" ht="15">
      <c r="A13" s="250" t="s">
        <v>84</v>
      </c>
      <c r="B13" s="14"/>
      <c r="C13" s="37" t="s">
        <v>6</v>
      </c>
      <c r="D13" s="245" t="s">
        <v>204</v>
      </c>
      <c r="E13" s="29"/>
      <c r="F13" s="246">
        <f t="shared" si="3"/>
        <v>661332.5224609375</v>
      </c>
      <c r="G13" s="19">
        <f t="shared" si="4"/>
        <v>324161.6591796875</v>
      </c>
      <c r="H13" s="262">
        <f t="shared" si="2"/>
        <v>337170.86328125</v>
      </c>
      <c r="I13" s="18">
        <v>136368.703125</v>
      </c>
      <c r="J13" s="31">
        <v>15652.416015625</v>
      </c>
      <c r="K13" s="31">
        <v>36175.4375</v>
      </c>
      <c r="L13" s="31">
        <v>42197.54296875</v>
      </c>
      <c r="M13" s="31">
        <v>16165.861328125</v>
      </c>
      <c r="N13" s="31">
        <v>35433.4296875</v>
      </c>
      <c r="O13" s="31">
        <v>31566.515625</v>
      </c>
      <c r="P13" s="85">
        <v>10601.7529296875</v>
      </c>
      <c r="Q13" s="32">
        <v>144157.859375</v>
      </c>
      <c r="R13" s="31">
        <v>31044.9609375</v>
      </c>
      <c r="S13" s="31">
        <v>41004.74609375</v>
      </c>
      <c r="T13" s="31">
        <v>28596.568359375</v>
      </c>
      <c r="U13" s="31">
        <v>21208.86328125</v>
      </c>
      <c r="V13" s="31">
        <v>28619.501953125</v>
      </c>
      <c r="W13" s="31">
        <v>32517.13671875</v>
      </c>
      <c r="X13" s="85">
        <v>10021.2265625</v>
      </c>
    </row>
    <row r="14" spans="1:24" s="11" customFormat="1" ht="15">
      <c r="A14" s="250" t="s">
        <v>85</v>
      </c>
      <c r="B14" s="14"/>
      <c r="C14" s="37" t="s">
        <v>7</v>
      </c>
      <c r="D14" s="245" t="s">
        <v>205</v>
      </c>
      <c r="E14" s="29"/>
      <c r="F14" s="246">
        <f t="shared" si="3"/>
        <v>77273.72918701172</v>
      </c>
      <c r="G14" s="19">
        <f t="shared" si="4"/>
        <v>29067.55712890625</v>
      </c>
      <c r="H14" s="262">
        <f t="shared" si="2"/>
        <v>48206.17205810547</v>
      </c>
      <c r="I14" s="18">
        <v>8492.9658203125</v>
      </c>
      <c r="J14" s="31">
        <v>19366.70703125</v>
      </c>
      <c r="K14" s="31">
        <v>0</v>
      </c>
      <c r="L14" s="31">
        <v>0</v>
      </c>
      <c r="M14" s="31">
        <v>1207.88427734375</v>
      </c>
      <c r="N14" s="31">
        <v>0</v>
      </c>
      <c r="O14" s="31">
        <v>0</v>
      </c>
      <c r="P14" s="85">
        <v>0</v>
      </c>
      <c r="Q14" s="32">
        <v>40879.3828125</v>
      </c>
      <c r="R14" s="31">
        <v>3044.59912109375</v>
      </c>
      <c r="S14" s="31">
        <v>2079.39208984375</v>
      </c>
      <c r="T14" s="31">
        <v>0</v>
      </c>
      <c r="U14" s="31">
        <v>1378.429931640625</v>
      </c>
      <c r="V14" s="31">
        <v>824.3681030273438</v>
      </c>
      <c r="W14" s="31">
        <v>0</v>
      </c>
      <c r="X14" s="85">
        <v>0</v>
      </c>
    </row>
    <row r="15" spans="1:24" s="11" customFormat="1" ht="15">
      <c r="A15" s="250" t="s">
        <v>86</v>
      </c>
      <c r="B15" s="14"/>
      <c r="C15" s="37" t="s">
        <v>8</v>
      </c>
      <c r="D15" s="245" t="s">
        <v>54</v>
      </c>
      <c r="E15" s="29"/>
      <c r="F15" s="246">
        <f t="shared" si="3"/>
        <v>274754.25942993164</v>
      </c>
      <c r="G15" s="17">
        <f t="shared" si="4"/>
        <v>170328.49780273438</v>
      </c>
      <c r="H15" s="263">
        <f t="shared" si="2"/>
        <v>104425.76162719727</v>
      </c>
      <c r="I15" s="18">
        <v>78232.5078125</v>
      </c>
      <c r="J15" s="31">
        <v>40288.03515625</v>
      </c>
      <c r="K15" s="31">
        <v>25708.54296875</v>
      </c>
      <c r="L15" s="31">
        <v>20304.17578125</v>
      </c>
      <c r="M15" s="31">
        <v>1988.475341796875</v>
      </c>
      <c r="N15" s="31">
        <v>1825.28466796875</v>
      </c>
      <c r="O15" s="31">
        <v>1981.47607421875</v>
      </c>
      <c r="P15" s="85">
        <v>0</v>
      </c>
      <c r="Q15" s="32">
        <v>59976.48046875</v>
      </c>
      <c r="R15" s="31">
        <v>12717.92578125</v>
      </c>
      <c r="S15" s="31">
        <v>18888.458984375</v>
      </c>
      <c r="T15" s="31">
        <v>7511.9560546875</v>
      </c>
      <c r="U15" s="31">
        <v>0</v>
      </c>
      <c r="V15" s="31">
        <v>2753.5732421875</v>
      </c>
      <c r="W15" s="31">
        <v>2416.313232421875</v>
      </c>
      <c r="X15" s="85">
        <v>161.05386352539062</v>
      </c>
    </row>
    <row r="16" spans="1:24" s="11" customFormat="1" ht="15">
      <c r="A16" s="250" t="s">
        <v>87</v>
      </c>
      <c r="B16" s="14"/>
      <c r="C16" s="39" t="s">
        <v>9</v>
      </c>
      <c r="D16" s="245" t="s">
        <v>44</v>
      </c>
      <c r="E16" s="29"/>
      <c r="F16" s="246">
        <f t="shared" si="3"/>
        <v>152639.36418151855</v>
      </c>
      <c r="G16" s="17">
        <f t="shared" si="4"/>
        <v>89245.1623840332</v>
      </c>
      <c r="H16" s="263">
        <f t="shared" si="2"/>
        <v>63394.20179748535</v>
      </c>
      <c r="I16" s="18">
        <v>20321.125</v>
      </c>
      <c r="J16" s="31">
        <v>21844.8828125</v>
      </c>
      <c r="K16" s="31">
        <v>14211.2685546875</v>
      </c>
      <c r="L16" s="31">
        <v>26931.529296875</v>
      </c>
      <c r="M16" s="31">
        <v>2521.115478515625</v>
      </c>
      <c r="N16" s="31">
        <v>2419.282470703125</v>
      </c>
      <c r="O16" s="31">
        <v>717.0516967773438</v>
      </c>
      <c r="P16" s="85">
        <v>278.9070739746094</v>
      </c>
      <c r="Q16" s="32">
        <v>8988.3984375</v>
      </c>
      <c r="R16" s="31">
        <v>15350.435546875</v>
      </c>
      <c r="S16" s="31">
        <v>19259.7734375</v>
      </c>
      <c r="T16" s="31">
        <v>11902.94921875</v>
      </c>
      <c r="U16" s="31">
        <v>2622.083251953125</v>
      </c>
      <c r="V16" s="31">
        <v>2279.468994140625</v>
      </c>
      <c r="W16" s="31">
        <v>2750.58837890625</v>
      </c>
      <c r="X16" s="85">
        <v>240.50453186035156</v>
      </c>
    </row>
    <row r="17" spans="1:24" s="11" customFormat="1" ht="15">
      <c r="A17" s="250" t="s">
        <v>88</v>
      </c>
      <c r="B17" s="14"/>
      <c r="C17" s="39" t="s">
        <v>10</v>
      </c>
      <c r="D17" s="245" t="s">
        <v>14</v>
      </c>
      <c r="E17" s="29"/>
      <c r="F17" s="246">
        <f t="shared" si="3"/>
        <v>538239.4086914062</v>
      </c>
      <c r="G17" s="17">
        <f t="shared" si="4"/>
        <v>271183.2438964844</v>
      </c>
      <c r="H17" s="263">
        <f t="shared" si="2"/>
        <v>267056.1647949219</v>
      </c>
      <c r="I17" s="18">
        <v>45170.0625</v>
      </c>
      <c r="J17" s="31">
        <v>58250</v>
      </c>
      <c r="K17" s="31">
        <v>58540.2421875</v>
      </c>
      <c r="L17" s="31">
        <v>53112.765625</v>
      </c>
      <c r="M17" s="31">
        <v>14458.6083984375</v>
      </c>
      <c r="N17" s="31">
        <v>25895.4765625</v>
      </c>
      <c r="O17" s="31">
        <v>12454.9384765625</v>
      </c>
      <c r="P17" s="85">
        <v>3301.150146484375</v>
      </c>
      <c r="Q17" s="32">
        <v>72525.7265625</v>
      </c>
      <c r="R17" s="31">
        <v>50107.171875</v>
      </c>
      <c r="S17" s="31">
        <v>43946.453125</v>
      </c>
      <c r="T17" s="31">
        <v>21405.630859375</v>
      </c>
      <c r="U17" s="31">
        <v>17200.251953125</v>
      </c>
      <c r="V17" s="31">
        <v>30688.298828125</v>
      </c>
      <c r="W17" s="31">
        <v>28600.888671875</v>
      </c>
      <c r="X17" s="85">
        <v>2581.742919921875</v>
      </c>
    </row>
    <row r="18" spans="1:24" s="11" customFormat="1" ht="15">
      <c r="A18" s="250" t="s">
        <v>89</v>
      </c>
      <c r="B18" s="14"/>
      <c r="C18" s="37" t="s">
        <v>11</v>
      </c>
      <c r="D18" s="245" t="s">
        <v>55</v>
      </c>
      <c r="E18" s="29"/>
      <c r="F18" s="246">
        <f>SUM(G18:H18)</f>
        <v>1042588.0991210938</v>
      </c>
      <c r="G18" s="17">
        <f>SUM(I18:P18)</f>
        <v>503238.00634765625</v>
      </c>
      <c r="H18" s="263">
        <f t="shared" si="2"/>
        <v>539350.0927734375</v>
      </c>
      <c r="I18" s="18">
        <v>382314.25</v>
      </c>
      <c r="J18" s="31">
        <v>27661.90234375</v>
      </c>
      <c r="K18" s="31">
        <v>31135.5859375</v>
      </c>
      <c r="L18" s="31">
        <v>2657.30810546875</v>
      </c>
      <c r="M18" s="31">
        <v>19561.994140625</v>
      </c>
      <c r="N18" s="31">
        <v>16041.455078125</v>
      </c>
      <c r="O18" s="31">
        <v>16117.1337890625</v>
      </c>
      <c r="P18" s="85">
        <v>7748.376953125</v>
      </c>
      <c r="Q18" s="32">
        <v>390096.25</v>
      </c>
      <c r="R18" s="31">
        <v>45428.79296875</v>
      </c>
      <c r="S18" s="31">
        <v>8604.212890625</v>
      </c>
      <c r="T18" s="31">
        <v>29841.7109375</v>
      </c>
      <c r="U18" s="31">
        <v>15756.81640625</v>
      </c>
      <c r="V18" s="31">
        <v>24128.412109375</v>
      </c>
      <c r="W18" s="31">
        <v>20502.896484375</v>
      </c>
      <c r="X18" s="85">
        <v>4991.0009765625</v>
      </c>
    </row>
    <row r="19" spans="1:24" s="11" customFormat="1" ht="15">
      <c r="A19" s="250" t="s">
        <v>90</v>
      </c>
      <c r="B19" s="14"/>
      <c r="C19" s="38" t="s">
        <v>12</v>
      </c>
      <c r="D19" s="86" t="s">
        <v>206</v>
      </c>
      <c r="E19" s="29"/>
      <c r="F19" s="246">
        <f t="shared" si="3"/>
        <v>419550.162109375</v>
      </c>
      <c r="G19" s="17">
        <f t="shared" si="4"/>
        <v>235360.9608154297</v>
      </c>
      <c r="H19" s="263">
        <f t="shared" si="2"/>
        <v>184189.2012939453</v>
      </c>
      <c r="I19" s="18">
        <v>113430.265625</v>
      </c>
      <c r="J19" s="31">
        <v>28472.419921875</v>
      </c>
      <c r="K19" s="31">
        <v>33646.73828125</v>
      </c>
      <c r="L19" s="31">
        <v>25741.759765625</v>
      </c>
      <c r="M19" s="31">
        <v>20126.53125</v>
      </c>
      <c r="N19" s="31">
        <v>4865.7587890625</v>
      </c>
      <c r="O19" s="31">
        <v>8230.0283203125</v>
      </c>
      <c r="P19" s="85">
        <v>847.4588623046875</v>
      </c>
      <c r="Q19" s="32">
        <v>39818.4296875</v>
      </c>
      <c r="R19" s="31">
        <v>33513.1171875</v>
      </c>
      <c r="S19" s="31">
        <v>32554.23828125</v>
      </c>
      <c r="T19" s="31">
        <v>35521.265625</v>
      </c>
      <c r="U19" s="31">
        <v>24323.892578125</v>
      </c>
      <c r="V19" s="31">
        <v>11141.294921875</v>
      </c>
      <c r="W19" s="31">
        <v>5399.3623046875</v>
      </c>
      <c r="X19" s="85">
        <v>1917.6007080078125</v>
      </c>
    </row>
    <row r="20" spans="1:24" s="11" customFormat="1" ht="15">
      <c r="A20" s="250" t="s">
        <v>91</v>
      </c>
      <c r="B20" s="14"/>
      <c r="C20" s="38" t="s">
        <v>13</v>
      </c>
      <c r="D20" s="86" t="s">
        <v>208</v>
      </c>
      <c r="E20" s="29"/>
      <c r="F20" s="246">
        <f t="shared" si="3"/>
        <v>70288.92578125</v>
      </c>
      <c r="G20" s="17">
        <f t="shared" si="4"/>
        <v>0</v>
      </c>
      <c r="H20" s="263">
        <f t="shared" si="2"/>
        <v>70288.92578125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59857.02734375</v>
      </c>
      <c r="T20" s="31">
        <v>10431.8984375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0" t="s">
        <v>92</v>
      </c>
      <c r="B21" s="14"/>
      <c r="C21" s="38" t="s">
        <v>15</v>
      </c>
      <c r="D21" s="86" t="s">
        <v>209</v>
      </c>
      <c r="E21" s="29"/>
      <c r="F21" s="246">
        <f t="shared" si="3"/>
        <v>2061409.375</v>
      </c>
      <c r="G21" s="17">
        <f t="shared" si="4"/>
        <v>1121922.75</v>
      </c>
      <c r="H21" s="263">
        <f t="shared" si="2"/>
        <v>939486.625</v>
      </c>
      <c r="I21" s="18">
        <v>1121922.75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939486.625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0" t="s">
        <v>93</v>
      </c>
      <c r="B22" s="14"/>
      <c r="C22" s="37" t="s">
        <v>16</v>
      </c>
      <c r="D22" s="245" t="s">
        <v>210</v>
      </c>
      <c r="E22" s="29"/>
      <c r="F22" s="246">
        <f t="shared" si="3"/>
        <v>706111.0391235352</v>
      </c>
      <c r="G22" s="17">
        <f t="shared" si="4"/>
        <v>427805.0094604492</v>
      </c>
      <c r="H22" s="263">
        <f t="shared" si="2"/>
        <v>278306.02966308594</v>
      </c>
      <c r="I22" s="18">
        <v>154231.25</v>
      </c>
      <c r="J22" s="31">
        <v>136386.046875</v>
      </c>
      <c r="K22" s="31">
        <v>92715.859375</v>
      </c>
      <c r="L22" s="31">
        <v>19027.71875</v>
      </c>
      <c r="M22" s="31">
        <v>20227.41015625</v>
      </c>
      <c r="N22" s="31">
        <v>3570.89453125</v>
      </c>
      <c r="O22" s="31">
        <v>957.9166870117188</v>
      </c>
      <c r="P22" s="85">
        <v>687.9130859375</v>
      </c>
      <c r="Q22" s="32">
        <v>128232.046875</v>
      </c>
      <c r="R22" s="31">
        <v>0</v>
      </c>
      <c r="S22" s="31">
        <v>60372.81640625</v>
      </c>
      <c r="T22" s="31">
        <v>68047.9765625</v>
      </c>
      <c r="U22" s="31">
        <v>5732.5380859375</v>
      </c>
      <c r="V22" s="31">
        <v>15204.087890625</v>
      </c>
      <c r="W22" s="31">
        <v>0</v>
      </c>
      <c r="X22" s="85">
        <v>716.5638427734375</v>
      </c>
    </row>
    <row r="23" spans="1:24" s="11" customFormat="1" ht="15">
      <c r="A23" s="250" t="s">
        <v>94</v>
      </c>
      <c r="B23" s="14"/>
      <c r="C23" s="37" t="s">
        <v>20</v>
      </c>
      <c r="D23" s="245" t="s">
        <v>56</v>
      </c>
      <c r="E23" s="29"/>
      <c r="F23" s="246">
        <f t="shared" si="3"/>
        <v>414140.427734375</v>
      </c>
      <c r="G23" s="17">
        <f>SUM(I23:P23)</f>
        <v>197181.69287109375</v>
      </c>
      <c r="H23" s="263">
        <f t="shared" si="2"/>
        <v>216958.73486328125</v>
      </c>
      <c r="I23" s="18">
        <v>40044.42578125</v>
      </c>
      <c r="J23" s="31">
        <v>9630.9189453125</v>
      </c>
      <c r="K23" s="31">
        <v>16117.8095703125</v>
      </c>
      <c r="L23" s="31">
        <v>35842.4609375</v>
      </c>
      <c r="M23" s="31">
        <v>37219.453125</v>
      </c>
      <c r="N23" s="31">
        <v>34524.4375</v>
      </c>
      <c r="O23" s="31">
        <v>17486.22265625</v>
      </c>
      <c r="P23" s="85">
        <v>6315.96435546875</v>
      </c>
      <c r="Q23" s="32">
        <v>30216.28515625</v>
      </c>
      <c r="R23" s="31">
        <v>22565.9609375</v>
      </c>
      <c r="S23" s="31">
        <v>20098.396484375</v>
      </c>
      <c r="T23" s="31">
        <v>36825.7734375</v>
      </c>
      <c r="U23" s="31">
        <v>22881.525390625</v>
      </c>
      <c r="V23" s="31">
        <v>42720.796875</v>
      </c>
      <c r="W23" s="31">
        <v>34652.2421875</v>
      </c>
      <c r="X23" s="85">
        <v>6997.75439453125</v>
      </c>
    </row>
    <row r="24" spans="1:24" s="16" customFormat="1" ht="15" customHeight="1">
      <c r="A24" s="249"/>
      <c r="B24" s="63" t="s">
        <v>211</v>
      </c>
      <c r="C24" s="63"/>
      <c r="D24" s="63"/>
      <c r="E24" s="64"/>
      <c r="F24" s="53">
        <f>SUM(G24:H24)</f>
        <v>11506296.370544434</v>
      </c>
      <c r="G24" s="54">
        <f>SUM(I24:P24)</f>
        <v>6543764.950042725</v>
      </c>
      <c r="H24" s="261">
        <f>SUM(Q24:X24)</f>
        <v>4962531.420501709</v>
      </c>
      <c r="I24" s="55">
        <f>SUM(I25:I53)</f>
        <v>486518.1672363281</v>
      </c>
      <c r="J24" s="56">
        <f aca="true" t="shared" si="5" ref="J24:X24">SUM(J25:J53)</f>
        <v>208348.91259765625</v>
      </c>
      <c r="K24" s="56">
        <f t="shared" si="5"/>
        <v>628779.4968261719</v>
      </c>
      <c r="L24" s="56">
        <f t="shared" si="5"/>
        <v>1810834.0708007812</v>
      </c>
      <c r="M24" s="56">
        <f t="shared" si="5"/>
        <v>1702410.6791992188</v>
      </c>
      <c r="N24" s="56">
        <f t="shared" si="5"/>
        <v>960428.9212646484</v>
      </c>
      <c r="O24" s="56">
        <f t="shared" si="5"/>
        <v>633270.6896972656</v>
      </c>
      <c r="P24" s="271">
        <f t="shared" si="5"/>
        <v>113174.0124206543</v>
      </c>
      <c r="Q24" s="55">
        <f t="shared" si="5"/>
        <v>240038.84155273438</v>
      </c>
      <c r="R24" s="56">
        <f t="shared" si="5"/>
        <v>175656.89086914062</v>
      </c>
      <c r="S24" s="56">
        <f>SUM(S25:S53)</f>
        <v>1141578.984375</v>
      </c>
      <c r="T24" s="56">
        <f t="shared" si="5"/>
        <v>1030607.5944824219</v>
      </c>
      <c r="U24" s="56">
        <f t="shared" si="5"/>
        <v>947189.7247314453</v>
      </c>
      <c r="V24" s="56">
        <f t="shared" si="5"/>
        <v>822493.1164550781</v>
      </c>
      <c r="W24" s="56">
        <f t="shared" si="5"/>
        <v>421450.65197753906</v>
      </c>
      <c r="X24" s="271">
        <f t="shared" si="5"/>
        <v>183515.6160583496</v>
      </c>
    </row>
    <row r="25" spans="1:24" s="77" customFormat="1" ht="15">
      <c r="A25" s="251"/>
      <c r="B25" s="253"/>
      <c r="C25" s="253"/>
      <c r="D25" s="101" t="s">
        <v>189</v>
      </c>
      <c r="E25" s="254"/>
      <c r="F25" s="78"/>
      <c r="G25" s="78"/>
      <c r="H25" s="264"/>
      <c r="I25" s="272"/>
      <c r="J25" s="253"/>
      <c r="K25" s="253"/>
      <c r="L25" s="253"/>
      <c r="M25" s="253"/>
      <c r="N25" s="253"/>
      <c r="O25" s="253"/>
      <c r="P25" s="254"/>
      <c r="Q25" s="102"/>
      <c r="R25" s="103"/>
      <c r="S25" s="103"/>
      <c r="T25" s="103"/>
      <c r="U25" s="103"/>
      <c r="V25" s="103"/>
      <c r="W25" s="103"/>
      <c r="X25" s="274"/>
    </row>
    <row r="26" spans="1:24" s="11" customFormat="1" ht="15">
      <c r="A26" s="250" t="s">
        <v>95</v>
      </c>
      <c r="B26" s="14"/>
      <c r="C26" s="38" t="s">
        <v>21</v>
      </c>
      <c r="D26" s="38"/>
      <c r="E26" s="29" t="s">
        <v>190</v>
      </c>
      <c r="F26" s="17">
        <f>SUM(G26:H26)</f>
        <v>376249.6553955078</v>
      </c>
      <c r="G26" s="17">
        <f>SUM(I26:P26)</f>
        <v>282076.3479003906</v>
      </c>
      <c r="H26" s="263">
        <f t="shared" si="2"/>
        <v>94173.30749511719</v>
      </c>
      <c r="I26" s="32">
        <v>0</v>
      </c>
      <c r="J26" s="31">
        <v>0</v>
      </c>
      <c r="K26" s="31">
        <v>26636.80078125</v>
      </c>
      <c r="L26" s="31">
        <v>87446.8828125</v>
      </c>
      <c r="M26" s="31">
        <v>83120.546875</v>
      </c>
      <c r="N26" s="31">
        <v>55056.8515625</v>
      </c>
      <c r="O26" s="31">
        <v>25782.412109375</v>
      </c>
      <c r="P26" s="85">
        <v>4032.853759765625</v>
      </c>
      <c r="Q26" s="32">
        <v>0</v>
      </c>
      <c r="R26" s="31">
        <v>0</v>
      </c>
      <c r="S26" s="31">
        <v>2229.432861328125</v>
      </c>
      <c r="T26" s="31">
        <v>29698.4609375</v>
      </c>
      <c r="U26" s="31">
        <v>31592.734375</v>
      </c>
      <c r="V26" s="31">
        <v>17424.876953125</v>
      </c>
      <c r="W26" s="31">
        <v>11464.279296875</v>
      </c>
      <c r="X26" s="85">
        <v>1763.5230712890625</v>
      </c>
    </row>
    <row r="27" spans="1:24" s="11" customFormat="1" ht="15">
      <c r="A27" s="250" t="s">
        <v>96</v>
      </c>
      <c r="B27" s="14"/>
      <c r="C27" s="38" t="s">
        <v>22</v>
      </c>
      <c r="D27" s="38"/>
      <c r="E27" s="29" t="s">
        <v>192</v>
      </c>
      <c r="F27" s="17">
        <f t="shared" si="3"/>
        <v>61187.66296386719</v>
      </c>
      <c r="G27" s="17">
        <f aca="true" t="shared" si="6" ref="G27:G43">SUM(I27:P27)</f>
        <v>50561.838775634766</v>
      </c>
      <c r="H27" s="263">
        <f t="shared" si="2"/>
        <v>10625.824188232422</v>
      </c>
      <c r="I27" s="32">
        <v>0</v>
      </c>
      <c r="J27" s="31">
        <v>0</v>
      </c>
      <c r="K27" s="31">
        <v>7274.439453125</v>
      </c>
      <c r="L27" s="31">
        <v>14620.916015625</v>
      </c>
      <c r="M27" s="31">
        <v>17624.533203125</v>
      </c>
      <c r="N27" s="31">
        <v>8917.2607421875</v>
      </c>
      <c r="O27" s="31">
        <v>1789.8363037109375</v>
      </c>
      <c r="P27" s="85">
        <v>334.8530578613281</v>
      </c>
      <c r="Q27" s="32">
        <v>0</v>
      </c>
      <c r="R27" s="31">
        <v>0</v>
      </c>
      <c r="S27" s="31">
        <v>0</v>
      </c>
      <c r="T27" s="31">
        <v>4403.87841796875</v>
      </c>
      <c r="U27" s="31">
        <v>1302.3065185546875</v>
      </c>
      <c r="V27" s="31">
        <v>4105.9873046875</v>
      </c>
      <c r="W27" s="31">
        <v>577.9288940429688</v>
      </c>
      <c r="X27" s="85">
        <v>235.72305297851562</v>
      </c>
    </row>
    <row r="28" spans="1:24" s="11" customFormat="1" ht="15">
      <c r="A28" s="250" t="s">
        <v>97</v>
      </c>
      <c r="B28" s="14"/>
      <c r="C28" s="37" t="s">
        <v>23</v>
      </c>
      <c r="D28" s="37"/>
      <c r="E28" s="29" t="s">
        <v>17</v>
      </c>
      <c r="F28" s="17">
        <f t="shared" si="3"/>
        <v>79180.38244628906</v>
      </c>
      <c r="G28" s="17">
        <f t="shared" si="6"/>
        <v>36997.036865234375</v>
      </c>
      <c r="H28" s="263">
        <f t="shared" si="2"/>
        <v>42183.34558105469</v>
      </c>
      <c r="I28" s="32">
        <v>0</v>
      </c>
      <c r="J28" s="31">
        <v>0</v>
      </c>
      <c r="K28" s="31">
        <v>1984.336181640625</v>
      </c>
      <c r="L28" s="31">
        <v>9970.9541015625</v>
      </c>
      <c r="M28" s="31">
        <v>5393.5166015625</v>
      </c>
      <c r="N28" s="31">
        <v>11841.16015625</v>
      </c>
      <c r="O28" s="31">
        <v>6700.76416015625</v>
      </c>
      <c r="P28" s="85">
        <v>1106.3056640625</v>
      </c>
      <c r="Q28" s="32">
        <v>0</v>
      </c>
      <c r="R28" s="31">
        <v>0</v>
      </c>
      <c r="S28" s="31">
        <v>6696.43798828125</v>
      </c>
      <c r="T28" s="31">
        <v>17981.37890625</v>
      </c>
      <c r="U28" s="31">
        <v>3819.542236328125</v>
      </c>
      <c r="V28" s="31">
        <v>11627.4306640625</v>
      </c>
      <c r="W28" s="31">
        <v>584.899658203125</v>
      </c>
      <c r="X28" s="85">
        <v>1473.6561279296875</v>
      </c>
    </row>
    <row r="29" spans="1:24" s="11" customFormat="1" ht="15">
      <c r="A29" s="250" t="s">
        <v>98</v>
      </c>
      <c r="B29" s="14"/>
      <c r="C29" s="37" t="s">
        <v>45</v>
      </c>
      <c r="D29" s="37"/>
      <c r="E29" s="29" t="s">
        <v>18</v>
      </c>
      <c r="F29" s="17">
        <f t="shared" si="3"/>
        <v>16198.944213867188</v>
      </c>
      <c r="G29" s="17">
        <f t="shared" si="6"/>
        <v>5088.9644775390625</v>
      </c>
      <c r="H29" s="263">
        <f t="shared" si="2"/>
        <v>11109.979736328125</v>
      </c>
      <c r="I29" s="32">
        <v>0</v>
      </c>
      <c r="J29" s="31">
        <v>0</v>
      </c>
      <c r="K29" s="31">
        <v>0</v>
      </c>
      <c r="L29" s="31">
        <v>3507.0234375</v>
      </c>
      <c r="M29" s="31">
        <v>0</v>
      </c>
      <c r="N29" s="31">
        <v>1581.9410400390625</v>
      </c>
      <c r="O29" s="31">
        <v>0</v>
      </c>
      <c r="P29" s="85">
        <v>0</v>
      </c>
      <c r="Q29" s="32">
        <v>0</v>
      </c>
      <c r="R29" s="31">
        <v>0</v>
      </c>
      <c r="S29" s="31">
        <v>0</v>
      </c>
      <c r="T29" s="31">
        <v>1882.611572265625</v>
      </c>
      <c r="U29" s="31">
        <v>9227.3681640625</v>
      </c>
      <c r="V29" s="31">
        <v>0</v>
      </c>
      <c r="W29" s="31">
        <v>0</v>
      </c>
      <c r="X29" s="85">
        <v>0</v>
      </c>
    </row>
    <row r="30" spans="1:24" s="11" customFormat="1" ht="15">
      <c r="A30" s="250" t="s">
        <v>99</v>
      </c>
      <c r="B30" s="14"/>
      <c r="C30" s="37" t="s">
        <v>46</v>
      </c>
      <c r="D30" s="37"/>
      <c r="E30" s="29" t="s">
        <v>58</v>
      </c>
      <c r="F30" s="17">
        <f t="shared" si="3"/>
        <v>133879.03076171875</v>
      </c>
      <c r="G30" s="17">
        <f t="shared" si="6"/>
        <v>77564.28393554688</v>
      </c>
      <c r="H30" s="263">
        <f t="shared" si="2"/>
        <v>56314.746826171875</v>
      </c>
      <c r="I30" s="32">
        <v>0</v>
      </c>
      <c r="J30" s="31">
        <v>0</v>
      </c>
      <c r="K30" s="31">
        <v>11934.91015625</v>
      </c>
      <c r="L30" s="31">
        <v>31860.482421875</v>
      </c>
      <c r="M30" s="31">
        <v>14443.7265625</v>
      </c>
      <c r="N30" s="31">
        <v>15019.09765625</v>
      </c>
      <c r="O30" s="31">
        <v>2892.015380859375</v>
      </c>
      <c r="P30" s="85">
        <v>1414.0517578125</v>
      </c>
      <c r="Q30" s="32">
        <v>0</v>
      </c>
      <c r="R30" s="31">
        <v>10550.4453125</v>
      </c>
      <c r="S30" s="31">
        <v>1773.8427734375</v>
      </c>
      <c r="T30" s="31">
        <v>15150.486328125</v>
      </c>
      <c r="U30" s="31">
        <v>13980.8369140625</v>
      </c>
      <c r="V30" s="31">
        <v>6481.6650390625</v>
      </c>
      <c r="W30" s="31">
        <v>6036.47119140625</v>
      </c>
      <c r="X30" s="85">
        <v>2340.999267578125</v>
      </c>
    </row>
    <row r="31" spans="1:24" s="11" customFormat="1" ht="15">
      <c r="A31" s="250" t="s">
        <v>100</v>
      </c>
      <c r="B31" s="14"/>
      <c r="C31" s="39" t="s">
        <v>47</v>
      </c>
      <c r="D31" s="39"/>
      <c r="E31" s="29" t="s">
        <v>19</v>
      </c>
      <c r="F31" s="17">
        <f t="shared" si="3"/>
        <v>50002.46063232422</v>
      </c>
      <c r="G31" s="17">
        <f t="shared" si="6"/>
        <v>1293.44580078125</v>
      </c>
      <c r="H31" s="263">
        <f t="shared" si="2"/>
        <v>48709.01483154297</v>
      </c>
      <c r="I31" s="32">
        <v>0</v>
      </c>
      <c r="J31" s="31">
        <v>0</v>
      </c>
      <c r="K31" s="31">
        <v>0</v>
      </c>
      <c r="L31" s="31">
        <v>0</v>
      </c>
      <c r="M31" s="31">
        <v>0</v>
      </c>
      <c r="N31" s="31">
        <v>1293.44580078125</v>
      </c>
      <c r="O31" s="31">
        <v>0</v>
      </c>
      <c r="P31" s="85">
        <v>0</v>
      </c>
      <c r="Q31" s="32">
        <v>0</v>
      </c>
      <c r="R31" s="31">
        <v>0</v>
      </c>
      <c r="S31" s="31">
        <v>2165.808837890625</v>
      </c>
      <c r="T31" s="31">
        <v>17711.19921875</v>
      </c>
      <c r="U31" s="31">
        <v>22027.640625</v>
      </c>
      <c r="V31" s="31">
        <v>4180.5322265625</v>
      </c>
      <c r="W31" s="31">
        <v>1671.7236328125</v>
      </c>
      <c r="X31" s="85">
        <v>952.1102905273438</v>
      </c>
    </row>
    <row r="32" spans="1:24" s="11" customFormat="1" ht="15">
      <c r="A32" s="250" t="s">
        <v>101</v>
      </c>
      <c r="B32" s="14"/>
      <c r="C32" s="39" t="s">
        <v>48</v>
      </c>
      <c r="D32" s="39"/>
      <c r="E32" s="29" t="s">
        <v>194</v>
      </c>
      <c r="F32" s="17">
        <f t="shared" si="3"/>
        <v>69086.66674804688</v>
      </c>
      <c r="G32" s="17">
        <f t="shared" si="6"/>
        <v>0</v>
      </c>
      <c r="H32" s="263">
        <f t="shared" si="2"/>
        <v>69086.66674804688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0</v>
      </c>
      <c r="T32" s="31">
        <v>33225.58984375</v>
      </c>
      <c r="U32" s="31">
        <v>22362.580078125</v>
      </c>
      <c r="V32" s="31">
        <v>11708.583984375</v>
      </c>
      <c r="W32" s="31">
        <v>1789.912841796875</v>
      </c>
      <c r="X32" s="85">
        <v>0</v>
      </c>
    </row>
    <row r="33" spans="1:24" s="11" customFormat="1" ht="15">
      <c r="A33" s="250" t="s">
        <v>102</v>
      </c>
      <c r="B33" s="14"/>
      <c r="C33" s="37" t="s">
        <v>49</v>
      </c>
      <c r="D33" s="37"/>
      <c r="E33" s="29" t="s">
        <v>212</v>
      </c>
      <c r="F33" s="17">
        <f t="shared" si="3"/>
        <v>104441.15557861328</v>
      </c>
      <c r="G33" s="17">
        <f t="shared" si="6"/>
        <v>46855.79846191406</v>
      </c>
      <c r="H33" s="263">
        <f>SUM(Q33:X33)</f>
        <v>57585.35711669922</v>
      </c>
      <c r="I33" s="32">
        <v>0</v>
      </c>
      <c r="J33" s="31">
        <v>3164.388671875</v>
      </c>
      <c r="K33" s="31">
        <v>4023.31982421875</v>
      </c>
      <c r="L33" s="31">
        <v>25468.697265625</v>
      </c>
      <c r="M33" s="31">
        <v>13007.0009765625</v>
      </c>
      <c r="N33" s="31">
        <v>0</v>
      </c>
      <c r="O33" s="31">
        <v>1192.3917236328125</v>
      </c>
      <c r="P33" s="85">
        <v>0</v>
      </c>
      <c r="Q33" s="32">
        <v>7556.3193359375</v>
      </c>
      <c r="R33" s="31">
        <v>2992.989990234375</v>
      </c>
      <c r="S33" s="31">
        <v>6311.61181640625</v>
      </c>
      <c r="T33" s="31">
        <v>24963.17578125</v>
      </c>
      <c r="U33" s="31">
        <v>7888.724609375</v>
      </c>
      <c r="V33" s="31">
        <v>7284.24169921875</v>
      </c>
      <c r="W33" s="31">
        <v>588.2938842773438</v>
      </c>
      <c r="X33" s="85">
        <v>0</v>
      </c>
    </row>
    <row r="34" spans="1:24" s="11" customFormat="1" ht="15">
      <c r="A34" s="250" t="s">
        <v>103</v>
      </c>
      <c r="B34" s="14"/>
      <c r="C34" s="38" t="s">
        <v>50</v>
      </c>
      <c r="D34" s="86" t="s">
        <v>59</v>
      </c>
      <c r="E34" s="255"/>
      <c r="F34" s="17">
        <f t="shared" si="3"/>
        <v>153447.6728515625</v>
      </c>
      <c r="G34" s="17">
        <f t="shared" si="6"/>
        <v>84090.06524658203</v>
      </c>
      <c r="H34" s="263">
        <f t="shared" si="2"/>
        <v>69357.60760498047</v>
      </c>
      <c r="I34" s="32">
        <v>0</v>
      </c>
      <c r="J34" s="31">
        <v>3190.7333984375</v>
      </c>
      <c r="K34" s="31">
        <v>10869.0478515625</v>
      </c>
      <c r="L34" s="31">
        <v>23582.2109375</v>
      </c>
      <c r="M34" s="31">
        <v>19830.9921875</v>
      </c>
      <c r="N34" s="31">
        <v>17362.416015625</v>
      </c>
      <c r="O34" s="31">
        <v>8979.1513671875</v>
      </c>
      <c r="P34" s="85">
        <v>275.51348876953125</v>
      </c>
      <c r="Q34" s="32">
        <v>0</v>
      </c>
      <c r="R34" s="31">
        <v>3091.33984375</v>
      </c>
      <c r="S34" s="31">
        <v>10122.4228515625</v>
      </c>
      <c r="T34" s="31">
        <v>20128.052734375</v>
      </c>
      <c r="U34" s="31">
        <v>19680.017578125</v>
      </c>
      <c r="V34" s="31">
        <v>13115.828125</v>
      </c>
      <c r="W34" s="31">
        <v>2405.90576171875</v>
      </c>
      <c r="X34" s="85">
        <v>814.0407104492188</v>
      </c>
    </row>
    <row r="35" spans="1:24" s="11" customFormat="1" ht="15">
      <c r="A35" s="250" t="s">
        <v>104</v>
      </c>
      <c r="B35" s="14"/>
      <c r="C35" s="38" t="s">
        <v>51</v>
      </c>
      <c r="D35" s="86" t="s">
        <v>213</v>
      </c>
      <c r="E35" s="255"/>
      <c r="F35" s="17">
        <f t="shared" si="3"/>
        <v>476156.7451171875</v>
      </c>
      <c r="G35" s="17">
        <f t="shared" si="6"/>
        <v>257500.9931640625</v>
      </c>
      <c r="H35" s="263">
        <f t="shared" si="2"/>
        <v>218655.751953125</v>
      </c>
      <c r="I35" s="32">
        <v>0</v>
      </c>
      <c r="J35" s="31">
        <v>0</v>
      </c>
      <c r="K35" s="31">
        <v>24687.32421875</v>
      </c>
      <c r="L35" s="31">
        <v>76194.53125</v>
      </c>
      <c r="M35" s="31">
        <v>68030.3203125</v>
      </c>
      <c r="N35" s="31">
        <v>47374.37109375</v>
      </c>
      <c r="O35" s="31">
        <v>34864.75390625</v>
      </c>
      <c r="P35" s="85">
        <v>6349.6923828125</v>
      </c>
      <c r="Q35" s="32">
        <v>6441.6328125</v>
      </c>
      <c r="R35" s="31">
        <v>22779.23046875</v>
      </c>
      <c r="S35" s="31">
        <v>0</v>
      </c>
      <c r="T35" s="31">
        <v>60721.82421875</v>
      </c>
      <c r="U35" s="31">
        <v>34189.921875</v>
      </c>
      <c r="V35" s="31">
        <v>61366.6640625</v>
      </c>
      <c r="W35" s="31">
        <v>28021.619140625</v>
      </c>
      <c r="X35" s="85">
        <v>5134.859375</v>
      </c>
    </row>
    <row r="36" spans="1:24" s="77" customFormat="1" ht="15">
      <c r="A36" s="251"/>
      <c r="B36" s="253"/>
      <c r="C36" s="101"/>
      <c r="D36" s="101" t="s">
        <v>193</v>
      </c>
      <c r="E36" s="254"/>
      <c r="F36" s="78"/>
      <c r="G36" s="17"/>
      <c r="H36" s="264"/>
      <c r="I36" s="272"/>
      <c r="J36" s="253"/>
      <c r="K36" s="253"/>
      <c r="L36" s="253"/>
      <c r="M36" s="253"/>
      <c r="N36" s="253"/>
      <c r="O36" s="253"/>
      <c r="P36" s="254"/>
      <c r="Q36" s="102"/>
      <c r="R36" s="103"/>
      <c r="S36" s="103"/>
      <c r="T36" s="103"/>
      <c r="U36" s="103"/>
      <c r="V36" s="103"/>
      <c r="W36" s="103"/>
      <c r="X36" s="274"/>
    </row>
    <row r="37" spans="1:24" s="11" customFormat="1" ht="15">
      <c r="A37" s="250" t="s">
        <v>105</v>
      </c>
      <c r="B37" s="14"/>
      <c r="C37" s="38" t="s">
        <v>52</v>
      </c>
      <c r="D37" s="38"/>
      <c r="E37" s="29" t="s">
        <v>24</v>
      </c>
      <c r="F37" s="17">
        <f t="shared" si="3"/>
        <v>211291.06622314453</v>
      </c>
      <c r="G37" s="17">
        <f t="shared" si="6"/>
        <v>102386.31475830078</v>
      </c>
      <c r="H37" s="263">
        <f t="shared" si="2"/>
        <v>108904.75146484375</v>
      </c>
      <c r="I37" s="32">
        <v>26510.48828125</v>
      </c>
      <c r="J37" s="31">
        <v>20577.81640625</v>
      </c>
      <c r="K37" s="31">
        <v>25045.1328125</v>
      </c>
      <c r="L37" s="31">
        <v>20355.34765625</v>
      </c>
      <c r="M37" s="31">
        <v>2438.59619140625</v>
      </c>
      <c r="N37" s="31">
        <v>3846.23193359375</v>
      </c>
      <c r="O37" s="31">
        <v>3228.1826171875</v>
      </c>
      <c r="P37" s="85">
        <v>384.51885986328125</v>
      </c>
      <c r="Q37" s="32">
        <v>25316.955078125</v>
      </c>
      <c r="R37" s="31">
        <v>29715.14453125</v>
      </c>
      <c r="S37" s="31">
        <v>10343.12109375</v>
      </c>
      <c r="T37" s="31">
        <v>30514.0625</v>
      </c>
      <c r="U37" s="31">
        <v>6616.41015625</v>
      </c>
      <c r="V37" s="31">
        <v>2920.877685546875</v>
      </c>
      <c r="W37" s="31">
        <v>3478.180419921875</v>
      </c>
      <c r="X37" s="85">
        <v>0</v>
      </c>
    </row>
    <row r="38" spans="1:24" s="11" customFormat="1" ht="15">
      <c r="A38" s="250" t="s">
        <v>108</v>
      </c>
      <c r="B38" s="14"/>
      <c r="C38" s="37" t="s">
        <v>60</v>
      </c>
      <c r="D38" s="37"/>
      <c r="E38" s="29" t="s">
        <v>214</v>
      </c>
      <c r="F38" s="17">
        <f t="shared" si="3"/>
        <v>1624663.2353515625</v>
      </c>
      <c r="G38" s="17">
        <f t="shared" si="6"/>
        <v>994955.7578125</v>
      </c>
      <c r="H38" s="263">
        <f t="shared" si="2"/>
        <v>629707.4775390625</v>
      </c>
      <c r="I38" s="32">
        <v>134689.34375</v>
      </c>
      <c r="J38" s="31">
        <v>121517.09375</v>
      </c>
      <c r="K38" s="31">
        <v>255534.765625</v>
      </c>
      <c r="L38" s="31">
        <v>329969.46875</v>
      </c>
      <c r="M38" s="31">
        <v>133890.4375</v>
      </c>
      <c r="N38" s="31">
        <v>9587.0419921875</v>
      </c>
      <c r="O38" s="31">
        <v>9767.6064453125</v>
      </c>
      <c r="P38" s="85">
        <v>0</v>
      </c>
      <c r="Q38" s="32">
        <v>0</v>
      </c>
      <c r="R38" s="31">
        <v>35050.0625</v>
      </c>
      <c r="S38" s="31">
        <v>249717.84375</v>
      </c>
      <c r="T38" s="31">
        <v>137698.3125</v>
      </c>
      <c r="U38" s="31">
        <v>140270.859375</v>
      </c>
      <c r="V38" s="31">
        <v>53416.6484375</v>
      </c>
      <c r="W38" s="31">
        <v>11775.298828125</v>
      </c>
      <c r="X38" s="85">
        <v>1778.4521484375</v>
      </c>
    </row>
    <row r="39" spans="1:24" s="11" customFormat="1" ht="15">
      <c r="A39" s="250" t="s">
        <v>106</v>
      </c>
      <c r="B39" s="14"/>
      <c r="C39" s="37" t="s">
        <v>61</v>
      </c>
      <c r="D39" s="86" t="s">
        <v>191</v>
      </c>
      <c r="E39" s="256"/>
      <c r="F39" s="17">
        <f t="shared" si="3"/>
        <v>1797012.501953125</v>
      </c>
      <c r="G39" s="17">
        <f t="shared" si="6"/>
        <v>540274.244140625</v>
      </c>
      <c r="H39" s="263">
        <f t="shared" si="2"/>
        <v>1256738.2578125</v>
      </c>
      <c r="I39" s="32">
        <v>15892.095703125</v>
      </c>
      <c r="J39" s="31">
        <v>0</v>
      </c>
      <c r="K39" s="31">
        <v>0</v>
      </c>
      <c r="L39" s="31">
        <v>186759.359375</v>
      </c>
      <c r="M39" s="31">
        <v>250267.109375</v>
      </c>
      <c r="N39" s="31">
        <v>0</v>
      </c>
      <c r="O39" s="31">
        <v>87355.6796875</v>
      </c>
      <c r="P39" s="85">
        <v>0</v>
      </c>
      <c r="Q39" s="32">
        <v>0</v>
      </c>
      <c r="R39" s="31">
        <v>0</v>
      </c>
      <c r="S39" s="31">
        <v>725702.5</v>
      </c>
      <c r="T39" s="31">
        <v>205486.40625</v>
      </c>
      <c r="U39" s="31">
        <v>117020.6953125</v>
      </c>
      <c r="V39" s="31">
        <v>121814.828125</v>
      </c>
      <c r="W39" s="31">
        <v>0</v>
      </c>
      <c r="X39" s="85">
        <v>86713.828125</v>
      </c>
    </row>
    <row r="40" spans="1:24" s="11" customFormat="1" ht="15">
      <c r="A40" s="250" t="s">
        <v>109</v>
      </c>
      <c r="B40" s="14"/>
      <c r="C40" s="38" t="s">
        <v>62</v>
      </c>
      <c r="D40" s="86" t="s">
        <v>215</v>
      </c>
      <c r="E40" s="256"/>
      <c r="F40" s="17">
        <f t="shared" si="3"/>
        <v>191142.58984375</v>
      </c>
      <c r="G40" s="17">
        <f t="shared" si="6"/>
        <v>6633.43310546875</v>
      </c>
      <c r="H40" s="263">
        <f t="shared" si="2"/>
        <v>184509.15673828125</v>
      </c>
      <c r="I40" s="32">
        <v>0</v>
      </c>
      <c r="J40" s="31">
        <v>0</v>
      </c>
      <c r="K40" s="31">
        <v>0</v>
      </c>
      <c r="L40" s="31">
        <v>0</v>
      </c>
      <c r="M40" s="31">
        <v>0</v>
      </c>
      <c r="N40" s="31">
        <v>6633.43310546875</v>
      </c>
      <c r="O40" s="31">
        <v>0</v>
      </c>
      <c r="P40" s="85">
        <v>0</v>
      </c>
      <c r="Q40" s="32">
        <v>0</v>
      </c>
      <c r="R40" s="31">
        <v>0</v>
      </c>
      <c r="S40" s="31">
        <v>0</v>
      </c>
      <c r="T40" s="31">
        <v>0</v>
      </c>
      <c r="U40" s="31">
        <v>107024.9453125</v>
      </c>
      <c r="V40" s="31">
        <v>70002.203125</v>
      </c>
      <c r="W40" s="31">
        <v>5041.857421875</v>
      </c>
      <c r="X40" s="85">
        <v>2440.15087890625</v>
      </c>
    </row>
    <row r="41" spans="1:24" s="77" customFormat="1" ht="15">
      <c r="A41" s="251"/>
      <c r="B41" s="253"/>
      <c r="C41" s="253"/>
      <c r="D41" s="109" t="s">
        <v>25</v>
      </c>
      <c r="E41" s="254"/>
      <c r="F41" s="78"/>
      <c r="G41" s="17"/>
      <c r="H41" s="264"/>
      <c r="I41" s="272"/>
      <c r="J41" s="253"/>
      <c r="K41" s="253"/>
      <c r="L41" s="253"/>
      <c r="M41" s="253"/>
      <c r="N41" s="253"/>
      <c r="O41" s="253"/>
      <c r="P41" s="254"/>
      <c r="Q41" s="102"/>
      <c r="R41" s="103"/>
      <c r="S41" s="103"/>
      <c r="T41" s="103"/>
      <c r="U41" s="103"/>
      <c r="V41" s="103"/>
      <c r="W41" s="103"/>
      <c r="X41" s="274"/>
    </row>
    <row r="42" spans="1:24" s="11" customFormat="1" ht="15">
      <c r="A42" s="250" t="s">
        <v>107</v>
      </c>
      <c r="B42" s="14"/>
      <c r="C42" s="38" t="s">
        <v>63</v>
      </c>
      <c r="D42" s="14"/>
      <c r="E42" s="29" t="s">
        <v>216</v>
      </c>
      <c r="F42" s="17">
        <f t="shared" si="3"/>
        <v>73404.9995727539</v>
      </c>
      <c r="G42" s="17">
        <f t="shared" si="6"/>
        <v>35625.47741699219</v>
      </c>
      <c r="H42" s="263">
        <f t="shared" si="2"/>
        <v>37779.52215576172</v>
      </c>
      <c r="I42" s="32">
        <v>2821.945068359375</v>
      </c>
      <c r="J42" s="31">
        <v>7221.06103515625</v>
      </c>
      <c r="K42" s="31">
        <v>11743.0302734375</v>
      </c>
      <c r="L42" s="31">
        <v>9934.3515625</v>
      </c>
      <c r="M42" s="31">
        <v>0</v>
      </c>
      <c r="N42" s="31">
        <v>3375.763916015625</v>
      </c>
      <c r="O42" s="31">
        <v>529.3255615234375</v>
      </c>
      <c r="P42" s="85">
        <v>0</v>
      </c>
      <c r="Q42" s="32">
        <v>0</v>
      </c>
      <c r="R42" s="31">
        <v>4116.71484375</v>
      </c>
      <c r="S42" s="31">
        <v>0</v>
      </c>
      <c r="T42" s="31">
        <v>25179.48046875</v>
      </c>
      <c r="U42" s="31">
        <v>4143.2783203125</v>
      </c>
      <c r="V42" s="31">
        <v>3484.92431640625</v>
      </c>
      <c r="W42" s="31">
        <v>0</v>
      </c>
      <c r="X42" s="85">
        <v>855.1242065429688</v>
      </c>
    </row>
    <row r="43" spans="1:24" s="11" customFormat="1" ht="15">
      <c r="A43" s="250" t="s">
        <v>110</v>
      </c>
      <c r="B43" s="14"/>
      <c r="C43" s="38" t="s">
        <v>64</v>
      </c>
      <c r="D43" s="14"/>
      <c r="E43" s="29" t="s">
        <v>217</v>
      </c>
      <c r="F43" s="17">
        <f t="shared" si="3"/>
        <v>564479.248046875</v>
      </c>
      <c r="G43" s="17">
        <f t="shared" si="6"/>
        <v>330930.9150390625</v>
      </c>
      <c r="H43" s="263">
        <f t="shared" si="2"/>
        <v>233548.3330078125</v>
      </c>
      <c r="I43" s="32">
        <v>5678.544921875</v>
      </c>
      <c r="J43" s="31">
        <v>0</v>
      </c>
      <c r="K43" s="31">
        <v>20467.904296875</v>
      </c>
      <c r="L43" s="31">
        <v>53444.6015625</v>
      </c>
      <c r="M43" s="31">
        <v>110640.03125</v>
      </c>
      <c r="N43" s="31">
        <v>82617.046875</v>
      </c>
      <c r="O43" s="31">
        <v>47870.85546875</v>
      </c>
      <c r="P43" s="85">
        <v>10211.9306640625</v>
      </c>
      <c r="Q43" s="32">
        <v>0</v>
      </c>
      <c r="R43" s="31">
        <v>0</v>
      </c>
      <c r="S43" s="31">
        <v>7017.7236328125</v>
      </c>
      <c r="T43" s="31">
        <v>31725.806640625</v>
      </c>
      <c r="U43" s="31">
        <v>59388.859375</v>
      </c>
      <c r="V43" s="31">
        <v>69002.8828125</v>
      </c>
      <c r="W43" s="31">
        <v>56904.68359375</v>
      </c>
      <c r="X43" s="85">
        <v>9508.376953125</v>
      </c>
    </row>
    <row r="44" spans="1:24" s="11" customFormat="1" ht="15">
      <c r="A44" s="250" t="s">
        <v>111</v>
      </c>
      <c r="B44" s="14"/>
      <c r="C44" s="38" t="s">
        <v>65</v>
      </c>
      <c r="D44" s="14"/>
      <c r="E44" s="29" t="s">
        <v>218</v>
      </c>
      <c r="F44" s="17">
        <f t="shared" si="3"/>
        <v>2459947.293701172</v>
      </c>
      <c r="G44" s="17">
        <f t="shared" si="4"/>
        <v>1742524.0703125</v>
      </c>
      <c r="H44" s="263">
        <f t="shared" si="2"/>
        <v>717423.2233886719</v>
      </c>
      <c r="I44" s="32">
        <v>0</v>
      </c>
      <c r="J44" s="31">
        <v>0</v>
      </c>
      <c r="K44" s="31">
        <v>66481.9765625</v>
      </c>
      <c r="L44" s="31">
        <v>504318.6875</v>
      </c>
      <c r="M44" s="31">
        <v>580912.125</v>
      </c>
      <c r="N44" s="31">
        <v>363774.75</v>
      </c>
      <c r="O44" s="31">
        <v>187695.125</v>
      </c>
      <c r="P44" s="85">
        <v>39341.40625</v>
      </c>
      <c r="Q44" s="32">
        <v>2951.965576171875</v>
      </c>
      <c r="R44" s="31">
        <v>0</v>
      </c>
      <c r="S44" s="31">
        <v>24853.71875</v>
      </c>
      <c r="T44" s="31">
        <v>148738.671875</v>
      </c>
      <c r="U44" s="31">
        <v>187181.328125</v>
      </c>
      <c r="V44" s="31">
        <v>183298.390625</v>
      </c>
      <c r="W44" s="31">
        <v>134051.671875</v>
      </c>
      <c r="X44" s="85">
        <v>36347.4765625</v>
      </c>
    </row>
    <row r="45" spans="1:24" s="11" customFormat="1" ht="15">
      <c r="A45" s="250" t="s">
        <v>112</v>
      </c>
      <c r="B45" s="14"/>
      <c r="C45" s="38" t="s">
        <v>66</v>
      </c>
      <c r="D45" s="86" t="s">
        <v>219</v>
      </c>
      <c r="E45" s="255"/>
      <c r="F45" s="17">
        <f t="shared" si="3"/>
        <v>1353685.0234375</v>
      </c>
      <c r="G45" s="17">
        <f t="shared" si="4"/>
        <v>865895.109375</v>
      </c>
      <c r="H45" s="263">
        <f t="shared" si="2"/>
        <v>487789.9140625</v>
      </c>
      <c r="I45" s="32">
        <v>12176.44140625</v>
      </c>
      <c r="J45" s="31">
        <v>0</v>
      </c>
      <c r="K45" s="31">
        <v>53861</v>
      </c>
      <c r="L45" s="31">
        <v>118078.09375</v>
      </c>
      <c r="M45" s="31">
        <v>215646.984375</v>
      </c>
      <c r="N45" s="31">
        <v>252020.5</v>
      </c>
      <c r="O45" s="31">
        <v>171806.609375</v>
      </c>
      <c r="P45" s="85">
        <v>42305.48046875</v>
      </c>
      <c r="Q45" s="32">
        <v>18650.98828125</v>
      </c>
      <c r="R45" s="31">
        <v>0</v>
      </c>
      <c r="S45" s="31">
        <v>35546.484375</v>
      </c>
      <c r="T45" s="31">
        <v>58443.84375</v>
      </c>
      <c r="U45" s="31">
        <v>82410.609375</v>
      </c>
      <c r="V45" s="31">
        <v>136901.75</v>
      </c>
      <c r="W45" s="31">
        <v>132016.125</v>
      </c>
      <c r="X45" s="85">
        <v>23820.11328125</v>
      </c>
    </row>
    <row r="46" spans="1:24" s="77" customFormat="1" ht="15">
      <c r="A46" s="251"/>
      <c r="B46" s="253"/>
      <c r="C46" s="109"/>
      <c r="D46" s="109" t="s">
        <v>26</v>
      </c>
      <c r="E46" s="254"/>
      <c r="F46" s="78"/>
      <c r="G46" s="78"/>
      <c r="H46" s="264"/>
      <c r="I46" s="272">
        <v>0</v>
      </c>
      <c r="J46" s="253">
        <v>0</v>
      </c>
      <c r="K46" s="253">
        <v>0</v>
      </c>
      <c r="L46" s="253">
        <v>0</v>
      </c>
      <c r="M46" s="253">
        <v>0</v>
      </c>
      <c r="N46" s="253">
        <v>0</v>
      </c>
      <c r="O46" s="253">
        <v>0</v>
      </c>
      <c r="P46" s="254">
        <v>0</v>
      </c>
      <c r="Q46" s="102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v>0</v>
      </c>
      <c r="W46" s="103">
        <v>0</v>
      </c>
      <c r="X46" s="274">
        <v>0</v>
      </c>
    </row>
    <row r="47" spans="1:24" s="11" customFormat="1" ht="15">
      <c r="A47" s="250" t="s">
        <v>113</v>
      </c>
      <c r="B47" s="14"/>
      <c r="C47" s="38" t="s">
        <v>67</v>
      </c>
      <c r="D47" s="46"/>
      <c r="E47" s="29" t="s">
        <v>220</v>
      </c>
      <c r="F47" s="17">
        <f t="shared" si="3"/>
        <v>41067.23114013672</v>
      </c>
      <c r="G47" s="17">
        <f t="shared" si="4"/>
        <v>24700.055725097656</v>
      </c>
      <c r="H47" s="263">
        <f t="shared" si="2"/>
        <v>16367.175415039062</v>
      </c>
      <c r="I47" s="32">
        <v>0</v>
      </c>
      <c r="J47" s="31">
        <v>0</v>
      </c>
      <c r="K47" s="31">
        <v>10835.0576171875</v>
      </c>
      <c r="L47" s="31">
        <v>2123.42333984375</v>
      </c>
      <c r="M47" s="31">
        <v>3189.8056640625</v>
      </c>
      <c r="N47" s="31">
        <v>7079.5146484375</v>
      </c>
      <c r="O47" s="31">
        <v>702.8687744140625</v>
      </c>
      <c r="P47" s="85">
        <v>769.3856811523438</v>
      </c>
      <c r="Q47" s="32">
        <v>0</v>
      </c>
      <c r="R47" s="31">
        <v>0</v>
      </c>
      <c r="S47" s="31">
        <v>0</v>
      </c>
      <c r="T47" s="31">
        <v>7078.7275390625</v>
      </c>
      <c r="U47" s="31">
        <v>4107.779296875</v>
      </c>
      <c r="V47" s="31">
        <v>2567.38037109375</v>
      </c>
      <c r="W47" s="31">
        <v>1706.629638671875</v>
      </c>
      <c r="X47" s="85">
        <v>906.6585693359375</v>
      </c>
    </row>
    <row r="48" spans="1:24" s="11" customFormat="1" ht="15">
      <c r="A48" s="250" t="s">
        <v>114</v>
      </c>
      <c r="B48" s="14"/>
      <c r="C48" s="38" t="s">
        <v>68</v>
      </c>
      <c r="D48" s="46"/>
      <c r="E48" s="29" t="s">
        <v>221</v>
      </c>
      <c r="F48" s="17">
        <f t="shared" si="3"/>
        <v>462768.8391113281</v>
      </c>
      <c r="G48" s="17">
        <f t="shared" si="4"/>
        <v>373930.0817871094</v>
      </c>
      <c r="H48" s="263">
        <f t="shared" si="2"/>
        <v>88838.75732421875</v>
      </c>
      <c r="I48" s="32">
        <v>9299.3515625</v>
      </c>
      <c r="J48" s="31">
        <v>0</v>
      </c>
      <c r="K48" s="31">
        <v>70190.2734375</v>
      </c>
      <c r="L48" s="31">
        <v>193895.1875</v>
      </c>
      <c r="M48" s="31">
        <v>66020.8203125</v>
      </c>
      <c r="N48" s="31">
        <v>20803.48046875</v>
      </c>
      <c r="O48" s="31">
        <v>12028.0888671875</v>
      </c>
      <c r="P48" s="85">
        <v>1692.879638671875</v>
      </c>
      <c r="Q48" s="32">
        <v>9448.140625</v>
      </c>
      <c r="R48" s="31">
        <v>3183.49853515625</v>
      </c>
      <c r="S48" s="31">
        <v>13851.6748046875</v>
      </c>
      <c r="T48" s="31">
        <v>36026.125</v>
      </c>
      <c r="U48" s="31">
        <v>8988.4140625</v>
      </c>
      <c r="V48" s="31">
        <v>12267.8232421875</v>
      </c>
      <c r="W48" s="31">
        <v>5073.0810546875</v>
      </c>
      <c r="X48" s="85">
        <v>0</v>
      </c>
    </row>
    <row r="49" spans="1:24" s="11" customFormat="1" ht="15">
      <c r="A49" s="250" t="s">
        <v>115</v>
      </c>
      <c r="B49" s="14"/>
      <c r="C49" s="38" t="s">
        <v>69</v>
      </c>
      <c r="D49" s="46"/>
      <c r="E49" s="29" t="s">
        <v>222</v>
      </c>
      <c r="F49" s="17">
        <f t="shared" si="3"/>
        <v>168484.77966308594</v>
      </c>
      <c r="G49" s="17">
        <f t="shared" si="4"/>
        <v>93857.92370605469</v>
      </c>
      <c r="H49" s="263">
        <f t="shared" si="2"/>
        <v>74626.85595703125</v>
      </c>
      <c r="I49" s="32">
        <v>13826.0908203125</v>
      </c>
      <c r="J49" s="31">
        <v>5516.25537109375</v>
      </c>
      <c r="K49" s="31">
        <v>9950.7802734375</v>
      </c>
      <c r="L49" s="31">
        <v>25532.40625</v>
      </c>
      <c r="M49" s="31">
        <v>14208.72265625</v>
      </c>
      <c r="N49" s="31">
        <v>15920.3232421875</v>
      </c>
      <c r="O49" s="31">
        <v>7522.02978515625</v>
      </c>
      <c r="P49" s="85">
        <v>1381.3153076171875</v>
      </c>
      <c r="Q49" s="32">
        <v>6035.74609375</v>
      </c>
      <c r="R49" s="31">
        <v>3386.033203125</v>
      </c>
      <c r="S49" s="31">
        <v>15283.736328125</v>
      </c>
      <c r="T49" s="31">
        <v>17058.76953125</v>
      </c>
      <c r="U49" s="31">
        <v>13003.640625</v>
      </c>
      <c r="V49" s="31">
        <v>9385.0732421875</v>
      </c>
      <c r="W49" s="31">
        <v>6796.4384765625</v>
      </c>
      <c r="X49" s="85">
        <v>3677.41845703125</v>
      </c>
    </row>
    <row r="50" spans="1:24" s="77" customFormat="1" ht="15">
      <c r="A50" s="251"/>
      <c r="B50" s="253"/>
      <c r="C50" s="109"/>
      <c r="D50" s="109" t="s">
        <v>27</v>
      </c>
      <c r="E50" s="254"/>
      <c r="F50" s="78"/>
      <c r="G50" s="78"/>
      <c r="H50" s="264"/>
      <c r="I50" s="272"/>
      <c r="J50" s="253"/>
      <c r="K50" s="253"/>
      <c r="L50" s="253"/>
      <c r="M50" s="253"/>
      <c r="N50" s="253"/>
      <c r="O50" s="253"/>
      <c r="P50" s="254"/>
      <c r="Q50" s="102"/>
      <c r="R50" s="103"/>
      <c r="S50" s="103"/>
      <c r="T50" s="103"/>
      <c r="U50" s="103"/>
      <c r="V50" s="103"/>
      <c r="W50" s="103"/>
      <c r="X50" s="274"/>
    </row>
    <row r="51" spans="1:24" s="11" customFormat="1" ht="15">
      <c r="A51" s="250" t="s">
        <v>116</v>
      </c>
      <c r="B51" s="14"/>
      <c r="C51" s="38" t="s">
        <v>70</v>
      </c>
      <c r="D51" s="46"/>
      <c r="E51" s="29" t="s">
        <v>223</v>
      </c>
      <c r="F51" s="17">
        <f t="shared" si="3"/>
        <v>320240.77783203125</v>
      </c>
      <c r="G51" s="17">
        <f t="shared" si="4"/>
        <v>214373.80053710938</v>
      </c>
      <c r="H51" s="263">
        <f t="shared" si="2"/>
        <v>105866.97729492188</v>
      </c>
      <c r="I51" s="32">
        <v>0</v>
      </c>
      <c r="J51" s="31">
        <v>6143.67724609375</v>
      </c>
      <c r="K51" s="31">
        <v>10321.115234375</v>
      </c>
      <c r="L51" s="31">
        <v>69040.765625</v>
      </c>
      <c r="M51" s="31">
        <v>80466.0546875</v>
      </c>
      <c r="N51" s="31">
        <v>28585.625</v>
      </c>
      <c r="O51" s="31">
        <v>16242.7373046875</v>
      </c>
      <c r="P51" s="85">
        <v>3573.825439453125</v>
      </c>
      <c r="Q51" s="32">
        <v>0</v>
      </c>
      <c r="R51" s="31">
        <v>8201.1796875</v>
      </c>
      <c r="S51" s="31">
        <v>7952.8974609375</v>
      </c>
      <c r="T51" s="31">
        <v>29666.58984375</v>
      </c>
      <c r="U51" s="31">
        <v>27378.427734375</v>
      </c>
      <c r="V51" s="31">
        <v>17310.388671875</v>
      </c>
      <c r="W51" s="31">
        <v>11465.6513671875</v>
      </c>
      <c r="X51" s="85">
        <v>3891.842529296875</v>
      </c>
    </row>
    <row r="52" spans="1:24" s="11" customFormat="1" ht="15">
      <c r="A52" s="250" t="s">
        <v>117</v>
      </c>
      <c r="B52" s="14"/>
      <c r="C52" s="37" t="s">
        <v>71</v>
      </c>
      <c r="D52" s="46"/>
      <c r="E52" s="28" t="s">
        <v>224</v>
      </c>
      <c r="F52" s="17">
        <f t="shared" si="3"/>
        <v>195268.22680664062</v>
      </c>
      <c r="G52" s="17">
        <f t="shared" si="4"/>
        <v>64940.22900390625</v>
      </c>
      <c r="H52" s="263">
        <f>SUM(Q52:X52)</f>
        <v>130327.99780273438</v>
      </c>
      <c r="I52" s="32">
        <v>2871.27197265625</v>
      </c>
      <c r="J52" s="31">
        <v>0</v>
      </c>
      <c r="K52" s="31">
        <v>0</v>
      </c>
      <c r="L52" s="31">
        <v>24730.6796875</v>
      </c>
      <c r="M52" s="31">
        <v>23279.35546875</v>
      </c>
      <c r="N52" s="31">
        <v>7738.666015625</v>
      </c>
      <c r="O52" s="31">
        <v>6320.255859375</v>
      </c>
      <c r="P52" s="85">
        <v>0</v>
      </c>
      <c r="Q52" s="32">
        <v>0</v>
      </c>
      <c r="R52" s="31">
        <v>11920.013671875</v>
      </c>
      <c r="S52" s="31">
        <v>14015.640625</v>
      </c>
      <c r="T52" s="31">
        <v>77124.140625</v>
      </c>
      <c r="U52" s="31">
        <v>23582.8046875</v>
      </c>
      <c r="V52" s="31">
        <v>2824.1357421875</v>
      </c>
      <c r="W52" s="31">
        <v>0</v>
      </c>
      <c r="X52" s="85">
        <v>861.262451171875</v>
      </c>
    </row>
    <row r="53" spans="1:24" s="11" customFormat="1" ht="15">
      <c r="A53" s="250" t="s">
        <v>185</v>
      </c>
      <c r="B53" s="14"/>
      <c r="C53" s="37" t="s">
        <v>72</v>
      </c>
      <c r="D53" s="86" t="s">
        <v>183</v>
      </c>
      <c r="E53" s="256"/>
      <c r="F53" s="17">
        <f>SUM(G53:H53)</f>
        <v>523010.18115234375</v>
      </c>
      <c r="G53" s="17">
        <f>SUM(I53:P53)</f>
        <v>310708.7626953125</v>
      </c>
      <c r="H53" s="263">
        <f>SUM(Q53:X53)</f>
        <v>212301.41845703125</v>
      </c>
      <c r="I53" s="32">
        <v>262752.59375</v>
      </c>
      <c r="J53" s="31">
        <v>41017.88671875</v>
      </c>
      <c r="K53" s="31">
        <v>6938.2822265625</v>
      </c>
      <c r="L53" s="31">
        <v>0</v>
      </c>
      <c r="M53" s="31">
        <v>0</v>
      </c>
      <c r="N53" s="31">
        <v>0</v>
      </c>
      <c r="O53" s="31">
        <v>0</v>
      </c>
      <c r="P53" s="85">
        <v>0</v>
      </c>
      <c r="Q53" s="32">
        <v>163637.09375</v>
      </c>
      <c r="R53" s="31">
        <v>40670.23828125</v>
      </c>
      <c r="S53" s="31">
        <v>7994.08642578125</v>
      </c>
      <c r="T53" s="31">
        <v>0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49"/>
      <c r="B54" s="63" t="s">
        <v>57</v>
      </c>
      <c r="C54" s="63"/>
      <c r="D54" s="63"/>
      <c r="E54" s="64"/>
      <c r="F54" s="53">
        <f t="shared" si="3"/>
        <v>2546952.405609131</v>
      </c>
      <c r="G54" s="54">
        <f>SUM(G55:G61)</f>
        <v>1648095.476928711</v>
      </c>
      <c r="H54" s="261">
        <f>SUM(H55:H61)</f>
        <v>898856.9286804199</v>
      </c>
      <c r="I54" s="55">
        <f>SUM(I55:I61)</f>
        <v>98881.330078125</v>
      </c>
      <c r="J54" s="56">
        <f aca="true" t="shared" si="7" ref="J54:X54">SUM(J55:J61)</f>
        <v>87334.4365234375</v>
      </c>
      <c r="K54" s="56">
        <f t="shared" si="7"/>
        <v>564345.0786132812</v>
      </c>
      <c r="L54" s="56">
        <f t="shared" si="7"/>
        <v>609341.484375</v>
      </c>
      <c r="M54" s="56">
        <f>SUM(M55:M61)</f>
        <v>127562.07421875</v>
      </c>
      <c r="N54" s="56">
        <f t="shared" si="7"/>
        <v>103414.28887939453</v>
      </c>
      <c r="O54" s="56">
        <f t="shared" si="7"/>
        <v>46855.78924560547</v>
      </c>
      <c r="P54" s="271">
        <f>SUM(P55:P61)</f>
        <v>10360.994995117188</v>
      </c>
      <c r="Q54" s="55">
        <f t="shared" si="7"/>
        <v>85374.580078125</v>
      </c>
      <c r="R54" s="56">
        <f t="shared" si="7"/>
        <v>69420.85302734375</v>
      </c>
      <c r="S54" s="56">
        <f t="shared" si="7"/>
        <v>316419.29931640625</v>
      </c>
      <c r="T54" s="56">
        <f t="shared" si="7"/>
        <v>231213.07104492188</v>
      </c>
      <c r="U54" s="56">
        <f t="shared" si="7"/>
        <v>90482.85717773438</v>
      </c>
      <c r="V54" s="56">
        <f t="shared" si="7"/>
        <v>51512.218200683594</v>
      </c>
      <c r="W54" s="56">
        <f t="shared" si="7"/>
        <v>41531.38293457031</v>
      </c>
      <c r="X54" s="271">
        <f t="shared" si="7"/>
        <v>12902.666900634766</v>
      </c>
    </row>
    <row r="55" spans="1:24" ht="15">
      <c r="A55" s="250" t="s">
        <v>120</v>
      </c>
      <c r="B55" s="79"/>
      <c r="C55" s="38" t="s">
        <v>73</v>
      </c>
      <c r="D55" s="86" t="s">
        <v>227</v>
      </c>
      <c r="E55" s="257"/>
      <c r="F55" s="17">
        <f>SUM(G55:H55)</f>
        <v>754493.9556884766</v>
      </c>
      <c r="G55" s="17">
        <f t="shared" si="4"/>
        <v>603377.9866943359</v>
      </c>
      <c r="H55" s="263">
        <f t="shared" si="2"/>
        <v>151115.96899414062</v>
      </c>
      <c r="I55" s="273">
        <v>21078.408203125</v>
      </c>
      <c r="J55" s="33">
        <v>17324.09765625</v>
      </c>
      <c r="K55" s="33">
        <v>224703.859375</v>
      </c>
      <c r="L55" s="33">
        <v>255978.140625</v>
      </c>
      <c r="M55" s="33">
        <v>47992.71875</v>
      </c>
      <c r="N55" s="33">
        <v>27923.091796875</v>
      </c>
      <c r="O55" s="33">
        <v>7594.751953125</v>
      </c>
      <c r="P55" s="85">
        <v>782.9183349609375</v>
      </c>
      <c r="Q55" s="273">
        <v>16289.3125</v>
      </c>
      <c r="R55" s="33">
        <v>11556.033203125</v>
      </c>
      <c r="S55" s="33">
        <v>29508.16015625</v>
      </c>
      <c r="T55" s="33">
        <v>60412.515625</v>
      </c>
      <c r="U55" s="33">
        <v>19578.544921875</v>
      </c>
      <c r="V55" s="33">
        <v>10815.2783203125</v>
      </c>
      <c r="W55" s="33">
        <v>1646.254638671875</v>
      </c>
      <c r="X55" s="275">
        <v>1309.86962890625</v>
      </c>
    </row>
    <row r="56" spans="1:24" ht="15">
      <c r="A56" s="250" t="s">
        <v>121</v>
      </c>
      <c r="B56" s="79"/>
      <c r="C56" s="38" t="s">
        <v>74</v>
      </c>
      <c r="D56" s="86" t="s">
        <v>28</v>
      </c>
      <c r="E56" s="257"/>
      <c r="F56" s="17">
        <f t="shared" si="3"/>
        <v>367779.25341796875</v>
      </c>
      <c r="G56" s="17">
        <f t="shared" si="4"/>
        <v>229102.98046875</v>
      </c>
      <c r="H56" s="263">
        <f t="shared" si="2"/>
        <v>138676.27294921875</v>
      </c>
      <c r="I56" s="273">
        <v>17568.37109375</v>
      </c>
      <c r="J56" s="33">
        <v>11369.626953125</v>
      </c>
      <c r="K56" s="33">
        <v>51980.6875</v>
      </c>
      <c r="L56" s="33">
        <v>35989.55859375</v>
      </c>
      <c r="M56" s="33">
        <v>30691.28125</v>
      </c>
      <c r="N56" s="33">
        <v>40749.3046875</v>
      </c>
      <c r="O56" s="33">
        <v>32738.376953125</v>
      </c>
      <c r="P56" s="85">
        <v>8015.7734375</v>
      </c>
      <c r="Q56" s="273">
        <v>21925.166015625</v>
      </c>
      <c r="R56" s="33">
        <v>0</v>
      </c>
      <c r="S56" s="33">
        <v>20149.076171875</v>
      </c>
      <c r="T56" s="33">
        <v>5818.34423828125</v>
      </c>
      <c r="U56" s="33">
        <v>24067.51171875</v>
      </c>
      <c r="V56" s="33">
        <v>23636.255859375</v>
      </c>
      <c r="W56" s="33">
        <v>33003.7109375</v>
      </c>
      <c r="X56" s="275">
        <v>10076.2080078125</v>
      </c>
    </row>
    <row r="57" spans="1:24" ht="15">
      <c r="A57" s="250" t="s">
        <v>122</v>
      </c>
      <c r="B57" s="79"/>
      <c r="C57" s="38" t="s">
        <v>75</v>
      </c>
      <c r="D57" s="86" t="s">
        <v>29</v>
      </c>
      <c r="E57" s="257"/>
      <c r="F57" s="17">
        <f t="shared" si="3"/>
        <v>212516.70135498047</v>
      </c>
      <c r="G57" s="17">
        <f t="shared" si="4"/>
        <v>143504.9490966797</v>
      </c>
      <c r="H57" s="263">
        <f t="shared" si="2"/>
        <v>69011.75225830078</v>
      </c>
      <c r="I57" s="273">
        <v>33154.81640625</v>
      </c>
      <c r="J57" s="33">
        <v>34129.01171875</v>
      </c>
      <c r="K57" s="33">
        <v>39533.75390625</v>
      </c>
      <c r="L57" s="33">
        <v>26390.4453125</v>
      </c>
      <c r="M57" s="33">
        <v>7596.81787109375</v>
      </c>
      <c r="N57" s="33">
        <v>810.1181030273438</v>
      </c>
      <c r="O57" s="33">
        <v>1626.5634765625</v>
      </c>
      <c r="P57" s="85">
        <v>263.42230224609375</v>
      </c>
      <c r="Q57" s="273">
        <v>22001.8515625</v>
      </c>
      <c r="R57" s="33">
        <v>23292.57421875</v>
      </c>
      <c r="S57" s="33">
        <v>13829.9443359375</v>
      </c>
      <c r="T57" s="33">
        <v>5703.0771484375</v>
      </c>
      <c r="U57" s="33">
        <v>2767.661865234375</v>
      </c>
      <c r="V57" s="33">
        <v>872.6171264648438</v>
      </c>
      <c r="W57" s="33">
        <v>544.0260009765625</v>
      </c>
      <c r="X57" s="275">
        <v>0</v>
      </c>
    </row>
    <row r="58" spans="1:24" ht="15">
      <c r="A58" s="250" t="s">
        <v>123</v>
      </c>
      <c r="B58" s="79"/>
      <c r="C58" s="38" t="s">
        <v>76</v>
      </c>
      <c r="D58" s="86" t="s">
        <v>118</v>
      </c>
      <c r="E58" s="257"/>
      <c r="F58" s="17">
        <f t="shared" si="3"/>
        <v>195553.83917236328</v>
      </c>
      <c r="G58" s="17">
        <f t="shared" si="4"/>
        <v>106978.40502929688</v>
      </c>
      <c r="H58" s="263">
        <f t="shared" si="2"/>
        <v>88575.4341430664</v>
      </c>
      <c r="I58" s="273">
        <v>9601.921875</v>
      </c>
      <c r="J58" s="33">
        <v>11270.6416015625</v>
      </c>
      <c r="K58" s="33">
        <v>38596.703125</v>
      </c>
      <c r="L58" s="33">
        <v>24791.5703125</v>
      </c>
      <c r="M58" s="33">
        <v>7110.36376953125</v>
      </c>
      <c r="N58" s="33">
        <v>12790.84375</v>
      </c>
      <c r="O58" s="33">
        <v>2816.360595703125</v>
      </c>
      <c r="P58" s="85">
        <v>0</v>
      </c>
      <c r="Q58" s="273">
        <v>19188.40234375</v>
      </c>
      <c r="R58" s="33">
        <v>7840.17578125</v>
      </c>
      <c r="S58" s="33">
        <v>13991.0625</v>
      </c>
      <c r="T58" s="33">
        <v>33683.4921875</v>
      </c>
      <c r="U58" s="33">
        <v>9831.896484375</v>
      </c>
      <c r="V58" s="33">
        <v>1361.11962890625</v>
      </c>
      <c r="W58" s="33">
        <v>2002.940185546875</v>
      </c>
      <c r="X58" s="275">
        <v>676.3450317382812</v>
      </c>
    </row>
    <row r="59" spans="1:24" ht="15">
      <c r="A59" s="250" t="s">
        <v>124</v>
      </c>
      <c r="B59" s="79"/>
      <c r="C59" s="38" t="s">
        <v>77</v>
      </c>
      <c r="D59" s="86" t="s">
        <v>225</v>
      </c>
      <c r="E59" s="257"/>
      <c r="F59" s="17">
        <f t="shared" si="3"/>
        <v>581559.7779846191</v>
      </c>
      <c r="G59" s="17">
        <f t="shared" si="4"/>
        <v>306664.78399658203</v>
      </c>
      <c r="H59" s="263">
        <f t="shared" si="2"/>
        <v>274894.9939880371</v>
      </c>
      <c r="I59" s="273">
        <v>0</v>
      </c>
      <c r="J59" s="33">
        <v>6070.3955078125</v>
      </c>
      <c r="K59" s="33">
        <v>133880.671875</v>
      </c>
      <c r="L59" s="33">
        <v>145947.328125</v>
      </c>
      <c r="M59" s="33">
        <v>9522.2841796875</v>
      </c>
      <c r="N59" s="33">
        <v>9576.697265625</v>
      </c>
      <c r="O59" s="33">
        <v>1378.74951171875</v>
      </c>
      <c r="P59" s="85">
        <v>288.65753173828125</v>
      </c>
      <c r="Q59" s="273">
        <v>0</v>
      </c>
      <c r="R59" s="33">
        <v>7584.86865234375</v>
      </c>
      <c r="S59" s="33">
        <v>177688.78125</v>
      </c>
      <c r="T59" s="33">
        <v>70336.1953125</v>
      </c>
      <c r="U59" s="33">
        <v>10548.63671875</v>
      </c>
      <c r="V59" s="33">
        <v>8407.8798828125</v>
      </c>
      <c r="W59" s="33">
        <v>0</v>
      </c>
      <c r="X59" s="275">
        <v>328.6321716308594</v>
      </c>
    </row>
    <row r="60" spans="1:24" ht="15">
      <c r="A60" s="250" t="s">
        <v>125</v>
      </c>
      <c r="B60" s="79"/>
      <c r="C60" s="38" t="s">
        <v>78</v>
      </c>
      <c r="D60" s="86" t="s">
        <v>30</v>
      </c>
      <c r="E60" s="257"/>
      <c r="F60" s="17">
        <f t="shared" si="3"/>
        <v>46229.824768066406</v>
      </c>
      <c r="G60" s="17">
        <f t="shared" si="4"/>
        <v>40557.42755126953</v>
      </c>
      <c r="H60" s="263">
        <f t="shared" si="2"/>
        <v>5672.397216796875</v>
      </c>
      <c r="I60" s="273">
        <v>0</v>
      </c>
      <c r="J60" s="33">
        <v>0</v>
      </c>
      <c r="K60" s="33">
        <v>7268.19189453125</v>
      </c>
      <c r="L60" s="33">
        <v>28291.31640625</v>
      </c>
      <c r="M60" s="33">
        <v>3293.7216796875</v>
      </c>
      <c r="N60" s="33">
        <v>1003.2108154296875</v>
      </c>
      <c r="O60" s="33">
        <v>700.9867553710938</v>
      </c>
      <c r="P60" s="85">
        <v>0</v>
      </c>
      <c r="Q60" s="273">
        <v>0</v>
      </c>
      <c r="R60" s="33">
        <v>0</v>
      </c>
      <c r="S60" s="33">
        <v>3119.98974609375</v>
      </c>
      <c r="T60" s="33">
        <v>2552.407470703125</v>
      </c>
      <c r="U60" s="33">
        <v>0</v>
      </c>
      <c r="V60" s="33">
        <v>0</v>
      </c>
      <c r="W60" s="33">
        <v>0</v>
      </c>
      <c r="X60" s="275">
        <v>0</v>
      </c>
    </row>
    <row r="61" spans="1:24" ht="15">
      <c r="A61" s="250" t="s">
        <v>126</v>
      </c>
      <c r="B61" s="79"/>
      <c r="C61" s="38" t="s">
        <v>79</v>
      </c>
      <c r="D61" s="86" t="s">
        <v>119</v>
      </c>
      <c r="E61" s="257"/>
      <c r="F61" s="17">
        <f t="shared" si="3"/>
        <v>388819.05322265625</v>
      </c>
      <c r="G61" s="17">
        <f t="shared" si="4"/>
        <v>217908.94409179688</v>
      </c>
      <c r="H61" s="263">
        <f t="shared" si="2"/>
        <v>170910.10913085938</v>
      </c>
      <c r="I61" s="273">
        <v>17477.8125</v>
      </c>
      <c r="J61" s="33">
        <v>7170.6630859375</v>
      </c>
      <c r="K61" s="33">
        <v>68381.2109375</v>
      </c>
      <c r="L61" s="33">
        <v>91953.125</v>
      </c>
      <c r="M61" s="33">
        <v>21354.88671875</v>
      </c>
      <c r="N61" s="33">
        <v>10561.0224609375</v>
      </c>
      <c r="O61" s="33">
        <v>0</v>
      </c>
      <c r="P61" s="85">
        <v>1010.223388671875</v>
      </c>
      <c r="Q61" s="273">
        <v>5969.84765625</v>
      </c>
      <c r="R61" s="33">
        <v>19147.201171875</v>
      </c>
      <c r="S61" s="33">
        <v>58132.28515625</v>
      </c>
      <c r="T61" s="33">
        <v>52707.0390625</v>
      </c>
      <c r="U61" s="33">
        <v>23688.60546875</v>
      </c>
      <c r="V61" s="33">
        <v>6419.0673828125</v>
      </c>
      <c r="W61" s="33">
        <v>4334.451171875</v>
      </c>
      <c r="X61" s="275">
        <v>511.612060546875</v>
      </c>
    </row>
    <row r="62" spans="1:24" s="99" customFormat="1" ht="15" customHeight="1" thickBot="1">
      <c r="A62" s="252" t="s">
        <v>81</v>
      </c>
      <c r="B62" s="93" t="s">
        <v>184</v>
      </c>
      <c r="C62" s="95" t="s">
        <v>80</v>
      </c>
      <c r="D62" s="98"/>
      <c r="E62" s="95"/>
      <c r="F62" s="96">
        <f t="shared" si="3"/>
        <v>1205971.4169921875</v>
      </c>
      <c r="G62" s="97">
        <f t="shared" si="4"/>
        <v>572729.201171875</v>
      </c>
      <c r="H62" s="265">
        <f>SUM(Q62:X62)</f>
        <v>633242.2158203125</v>
      </c>
      <c r="I62" s="98">
        <v>9801.544921875</v>
      </c>
      <c r="J62" s="94">
        <v>53036.17578125</v>
      </c>
      <c r="K62" s="94">
        <v>49611.34765625</v>
      </c>
      <c r="L62" s="94">
        <v>36676.4453125</v>
      </c>
      <c r="M62" s="94">
        <v>46063.53125</v>
      </c>
      <c r="N62" s="94">
        <v>78662.4140625</v>
      </c>
      <c r="O62" s="94">
        <v>198770.078125</v>
      </c>
      <c r="P62" s="95">
        <v>100107.6640625</v>
      </c>
      <c r="Q62" s="98">
        <v>9895.3896484375</v>
      </c>
      <c r="R62" s="94">
        <v>19892.6953125</v>
      </c>
      <c r="S62" s="94">
        <v>55789.41015625</v>
      </c>
      <c r="T62" s="94">
        <v>16342.130859375</v>
      </c>
      <c r="U62" s="94">
        <v>43062.87109375</v>
      </c>
      <c r="V62" s="94">
        <v>97425.921875</v>
      </c>
      <c r="W62" s="94">
        <v>251480.140625</v>
      </c>
      <c r="X62" s="95">
        <v>139353.65625</v>
      </c>
    </row>
  </sheetData>
  <mergeCells count="3">
    <mergeCell ref="I4:P4"/>
    <mergeCell ref="Q4:X4"/>
    <mergeCell ref="F5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47"/>
  <sheetViews>
    <sheetView zoomScale="80" zoomScaleNormal="80" workbookViewId="0" topLeftCell="A1">
      <selection activeCell="E13" sqref="E13"/>
    </sheetView>
  </sheetViews>
  <sheetFormatPr defaultColWidth="9.140625" defaultRowHeight="15"/>
  <cols>
    <col min="1" max="1" width="8.7109375" style="136" customWidth="1"/>
    <col min="2" max="2" width="40.8515625" style="137" customWidth="1"/>
    <col min="3" max="4" width="11.7109375" style="134" customWidth="1"/>
    <col min="5" max="5" width="16.8515625" style="135" customWidth="1"/>
    <col min="6" max="6" width="8.7109375" style="136" customWidth="1"/>
    <col min="7" max="7" width="40.8515625" style="137" customWidth="1"/>
    <col min="8" max="9" width="11.7109375" style="134" customWidth="1"/>
    <col min="10" max="10" width="16.8515625" style="135" customWidth="1"/>
    <col min="11" max="11" width="8.8515625" style="122" customWidth="1"/>
    <col min="12" max="13" width="12.28125" style="0" bestFit="1" customWidth="1"/>
    <col min="53" max="16384" width="8.8515625" style="122" customWidth="1"/>
  </cols>
  <sheetData>
    <row r="1" spans="1:52" s="120" customFormat="1" ht="15.6">
      <c r="A1" s="119" t="s">
        <v>197</v>
      </c>
      <c r="B1" s="123"/>
      <c r="C1" s="124"/>
      <c r="D1" s="124"/>
      <c r="E1" s="125"/>
      <c r="F1" s="126"/>
      <c r="G1" s="127"/>
      <c r="H1" s="128"/>
      <c r="I1" s="129"/>
      <c r="J1" s="130"/>
      <c r="K1" s="12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</row>
    <row r="2" spans="1:3" ht="15">
      <c r="A2" s="131"/>
      <c r="B2" s="132"/>
      <c r="C2" s="133"/>
    </row>
    <row r="4" spans="1:5" ht="16.2" thickBot="1">
      <c r="A4" s="138" t="s">
        <v>134</v>
      </c>
      <c r="B4" s="139"/>
      <c r="C4" s="140"/>
      <c r="D4" s="141"/>
      <c r="E4" s="142"/>
    </row>
    <row r="5" spans="1:10" ht="16.2" thickBot="1">
      <c r="A5" s="286" t="s">
        <v>174</v>
      </c>
      <c r="B5" s="287"/>
      <c r="C5" s="287"/>
      <c r="D5" s="287"/>
      <c r="E5" s="288"/>
      <c r="F5" s="289" t="s">
        <v>175</v>
      </c>
      <c r="G5" s="290"/>
      <c r="H5" s="290"/>
      <c r="I5" s="290"/>
      <c r="J5" s="291"/>
    </row>
    <row r="6" spans="1:12" ht="29.4" customHeight="1" thickBot="1">
      <c r="A6" s="143" t="s">
        <v>176</v>
      </c>
      <c r="B6" s="144" t="s">
        <v>177</v>
      </c>
      <c r="C6" s="145" t="s">
        <v>198</v>
      </c>
      <c r="D6" s="146" t="s">
        <v>199</v>
      </c>
      <c r="E6" s="147" t="s">
        <v>200</v>
      </c>
      <c r="F6" s="148" t="s">
        <v>176</v>
      </c>
      <c r="G6" s="149" t="s">
        <v>177</v>
      </c>
      <c r="H6" s="150" t="s">
        <v>198</v>
      </c>
      <c r="I6" s="151" t="s">
        <v>199</v>
      </c>
      <c r="J6" s="152" t="s">
        <v>200</v>
      </c>
      <c r="L6" s="115"/>
    </row>
    <row r="7" spans="1:10" ht="15">
      <c r="A7" s="153">
        <v>0</v>
      </c>
      <c r="B7" s="154" t="s">
        <v>2</v>
      </c>
      <c r="C7" s="155">
        <v>234488.89009643556</v>
      </c>
      <c r="D7" s="156">
        <f aca="true" t="shared" si="0" ref="D7:D17">C7/C$7</f>
        <v>1</v>
      </c>
      <c r="E7" s="167">
        <f>C7/SUM(India!$I$6:$N$6)*100000</f>
        <v>34911.918549537615</v>
      </c>
      <c r="F7" s="158">
        <v>0</v>
      </c>
      <c r="G7" s="159" t="s">
        <v>2</v>
      </c>
      <c r="H7" s="160">
        <v>192600.74444677733</v>
      </c>
      <c r="I7" s="161">
        <f>H7/H$7</f>
        <v>1</v>
      </c>
      <c r="J7" s="162">
        <f>H7/SUM(India!$Q$6:$V$6)*100000</f>
        <v>31078.38838795478</v>
      </c>
    </row>
    <row r="8" spans="1:10" ht="15">
      <c r="A8" s="163">
        <v>1</v>
      </c>
      <c r="B8" s="164" t="s">
        <v>218</v>
      </c>
      <c r="C8" s="165">
        <v>25632.83516796875</v>
      </c>
      <c r="D8" s="166">
        <f t="shared" si="0"/>
        <v>0.10931364448621438</v>
      </c>
      <c r="E8" s="167">
        <f>C8/SUM(India!$I$6:$N$6)*100000</f>
        <v>3816.3490526558276</v>
      </c>
      <c r="F8" s="168">
        <v>1</v>
      </c>
      <c r="G8" s="169" t="s">
        <v>209</v>
      </c>
      <c r="H8" s="170">
        <v>19459.522</v>
      </c>
      <c r="I8" s="171">
        <f aca="true" t="shared" si="1" ref="I8:I17">H8/H$7</f>
        <v>0.10103554924408603</v>
      </c>
      <c r="J8" s="172">
        <f>H8/SUM(India!$Q$6:$V$6)*100000</f>
        <v>3140.022040398037</v>
      </c>
    </row>
    <row r="9" spans="1:10" ht="15">
      <c r="A9" s="163">
        <v>2</v>
      </c>
      <c r="B9" s="164" t="s">
        <v>209</v>
      </c>
      <c r="C9" s="165">
        <v>22102.678</v>
      </c>
      <c r="D9" s="166">
        <f t="shared" si="0"/>
        <v>0.09425895611050095</v>
      </c>
      <c r="E9" s="167">
        <f>C9/SUM(India!$I$6:$N$6)*100000</f>
        <v>3290.7609982942495</v>
      </c>
      <c r="F9" s="168">
        <v>2</v>
      </c>
      <c r="G9" s="169" t="s">
        <v>214</v>
      </c>
      <c r="H9" s="170">
        <v>14442.67784375</v>
      </c>
      <c r="I9" s="171">
        <f t="shared" si="1"/>
        <v>0.07498765326808507</v>
      </c>
      <c r="J9" s="172">
        <f>H9/SUM(India!$Q$6:$V$6)*100000</f>
        <v>2330.495412566834</v>
      </c>
    </row>
    <row r="10" spans="1:10" ht="15">
      <c r="A10" s="163">
        <v>3</v>
      </c>
      <c r="B10" s="164" t="s">
        <v>210</v>
      </c>
      <c r="C10" s="165">
        <v>14788.96896875</v>
      </c>
      <c r="D10" s="166">
        <f t="shared" si="0"/>
        <v>0.06306895376863232</v>
      </c>
      <c r="E10" s="167">
        <f>C10/SUM(India!$I$6:$N$6)*100000</f>
        <v>2201.858176975045</v>
      </c>
      <c r="F10" s="168">
        <v>3</v>
      </c>
      <c r="G10" s="169" t="s">
        <v>210</v>
      </c>
      <c r="H10" s="170">
        <v>13827.5655</v>
      </c>
      <c r="I10" s="171">
        <f t="shared" si="1"/>
        <v>0.07179393589426683</v>
      </c>
      <c r="J10" s="172">
        <f>H10/SUM(India!$Q$6:$V$6)*100000</f>
        <v>2231.2398236219524</v>
      </c>
    </row>
    <row r="11" spans="1:10" ht="15">
      <c r="A11" s="163">
        <v>4</v>
      </c>
      <c r="B11" s="164" t="s">
        <v>227</v>
      </c>
      <c r="C11" s="165">
        <v>13044.803859375</v>
      </c>
      <c r="D11" s="166">
        <f t="shared" si="0"/>
        <v>0.05563079706680438</v>
      </c>
      <c r="E11" s="173">
        <f>C11/SUM(India!$I$6:$N$6)*100000</f>
        <v>1942.1778560421303</v>
      </c>
      <c r="F11" s="168">
        <v>4</v>
      </c>
      <c r="G11" s="169" t="s">
        <v>218</v>
      </c>
      <c r="H11" s="170">
        <v>12783.324296875</v>
      </c>
      <c r="I11" s="171">
        <f t="shared" si="1"/>
        <v>0.06637214375050093</v>
      </c>
      <c r="J11" s="174">
        <f>H11/SUM(India!$Q$6:$V$6)*100000</f>
        <v>2062.7392616192337</v>
      </c>
    </row>
    <row r="12" spans="1:10" ht="15">
      <c r="A12" s="163">
        <v>5</v>
      </c>
      <c r="B12" s="164" t="s">
        <v>214</v>
      </c>
      <c r="C12" s="165">
        <v>12351.79675</v>
      </c>
      <c r="D12" s="166">
        <f t="shared" si="0"/>
        <v>0.05267540285136843</v>
      </c>
      <c r="E12" s="167">
        <f>C12/SUM(India!$I$6:$N$6)*100000</f>
        <v>1838.9993739110557</v>
      </c>
      <c r="F12" s="168">
        <v>5</v>
      </c>
      <c r="G12" s="169" t="s">
        <v>191</v>
      </c>
      <c r="H12" s="170">
        <v>10865.73128125</v>
      </c>
      <c r="I12" s="171">
        <f t="shared" si="1"/>
        <v>0.05641583220490927</v>
      </c>
      <c r="J12" s="172">
        <f>H12/SUM(India!$Q$6:$V$6)*100000</f>
        <v>1753.3131444938576</v>
      </c>
    </row>
    <row r="13" spans="1:10" ht="15">
      <c r="A13" s="163">
        <v>6</v>
      </c>
      <c r="B13" s="164" t="s">
        <v>219</v>
      </c>
      <c r="C13" s="165">
        <v>12315.19775</v>
      </c>
      <c r="D13" s="166">
        <f t="shared" si="0"/>
        <v>0.05251932296210396</v>
      </c>
      <c r="E13" s="167">
        <f>C13/SUM(India!$I$6:$N$6)*100000</f>
        <v>1833.5503255298338</v>
      </c>
      <c r="F13" s="168">
        <v>6</v>
      </c>
      <c r="G13" s="169" t="s">
        <v>204</v>
      </c>
      <c r="H13" s="170">
        <v>10183.3460625</v>
      </c>
      <c r="I13" s="171">
        <f t="shared" si="1"/>
        <v>0.05287282814897963</v>
      </c>
      <c r="J13" s="172">
        <f>H13/SUM(India!$Q$6:$V$6)*100000</f>
        <v>1643.2022883835773</v>
      </c>
    </row>
    <row r="14" spans="1:10" ht="15">
      <c r="A14" s="163">
        <v>7</v>
      </c>
      <c r="B14" s="164" t="s">
        <v>55</v>
      </c>
      <c r="C14" s="165">
        <v>10435.9905625</v>
      </c>
      <c r="D14" s="166">
        <f t="shared" si="0"/>
        <v>0.044505266574497875</v>
      </c>
      <c r="E14" s="167">
        <f>C14/SUM(India!$I$6:$N$6)*100000</f>
        <v>1553.7642416743286</v>
      </c>
      <c r="F14" s="168">
        <v>7</v>
      </c>
      <c r="G14" s="169" t="s">
        <v>55</v>
      </c>
      <c r="H14" s="170">
        <v>9897.08165625</v>
      </c>
      <c r="I14" s="171">
        <f t="shared" si="1"/>
        <v>0.051386518181319535</v>
      </c>
      <c r="J14" s="172">
        <f>H14/SUM(India!$Q$6:$V$6)*100000</f>
        <v>1597.010169943748</v>
      </c>
    </row>
    <row r="15" spans="1:10" ht="15">
      <c r="A15" s="163">
        <v>8</v>
      </c>
      <c r="B15" s="164" t="s">
        <v>221</v>
      </c>
      <c r="C15" s="165">
        <v>10230.451875</v>
      </c>
      <c r="D15" s="166">
        <f t="shared" si="0"/>
        <v>0.043628727445435216</v>
      </c>
      <c r="E15" s="167">
        <f>C15/SUM(India!$I$6:$N$6)*100000</f>
        <v>1523.1625789950106</v>
      </c>
      <c r="F15" s="168">
        <v>8</v>
      </c>
      <c r="G15" s="169" t="s">
        <v>189</v>
      </c>
      <c r="H15" s="170">
        <v>8607.533151855469</v>
      </c>
      <c r="I15" s="171">
        <f t="shared" si="1"/>
        <v>0.044691068960193175</v>
      </c>
      <c r="J15" s="172">
        <f>H15/SUM(India!$Q$6:$V$6)*100000</f>
        <v>1388.9263986177539</v>
      </c>
    </row>
    <row r="16" spans="1:10" ht="15">
      <c r="A16" s="163">
        <v>9</v>
      </c>
      <c r="B16" s="164" t="s">
        <v>204</v>
      </c>
      <c r="C16" s="165">
        <v>9522.7810625</v>
      </c>
      <c r="D16" s="166">
        <f t="shared" si="0"/>
        <v>0.040610798484242365</v>
      </c>
      <c r="E16" s="167">
        <f>C16/SUM(India!$I$6:$N$6)*100000</f>
        <v>1417.8008889135551</v>
      </c>
      <c r="F16" s="168">
        <v>9</v>
      </c>
      <c r="G16" s="169" t="s">
        <v>219</v>
      </c>
      <c r="H16" s="170">
        <v>8281.476625</v>
      </c>
      <c r="I16" s="171">
        <f t="shared" si="1"/>
        <v>0.04299815480354218</v>
      </c>
      <c r="J16" s="172">
        <f>H16/SUM(India!$Q$6:$V$6)*100000</f>
        <v>1336.3133549498875</v>
      </c>
    </row>
    <row r="17" spans="1:52" ht="15" thickBot="1">
      <c r="A17" s="175">
        <v>10</v>
      </c>
      <c r="B17" s="176" t="s">
        <v>4</v>
      </c>
      <c r="C17" s="177">
        <v>9388.6284921875</v>
      </c>
      <c r="D17" s="178">
        <f t="shared" si="0"/>
        <v>0.04003869218847147</v>
      </c>
      <c r="E17" s="179">
        <f>C17/SUM(India!$I$6:$N$6)*100000</f>
        <v>1397.8275605139238</v>
      </c>
      <c r="F17" s="180">
        <v>10</v>
      </c>
      <c r="G17" s="181" t="s">
        <v>80</v>
      </c>
      <c r="H17" s="182">
        <v>7460.19059375</v>
      </c>
      <c r="I17" s="183">
        <f t="shared" si="1"/>
        <v>0.03873396551596157</v>
      </c>
      <c r="J17" s="184">
        <f>H17/SUM(India!$Q$6:$V$6)*100000</f>
        <v>1203.7892241107008</v>
      </c>
      <c r="AU17" s="122"/>
      <c r="AV17" s="122"/>
      <c r="AW17" s="122"/>
      <c r="AX17" s="122"/>
      <c r="AY17" s="122"/>
      <c r="AZ17" s="122"/>
    </row>
    <row r="18" spans="4:52" ht="15">
      <c r="D18" s="185"/>
      <c r="AU18" s="122"/>
      <c r="AV18" s="122"/>
      <c r="AW18" s="122"/>
      <c r="AX18" s="122"/>
      <c r="AY18" s="122"/>
      <c r="AZ18" s="122"/>
    </row>
    <row r="19" spans="1:52" ht="16.2" thickBot="1">
      <c r="A19" s="138" t="s">
        <v>179</v>
      </c>
      <c r="B19" s="139"/>
      <c r="C19" s="140"/>
      <c r="D19" s="141"/>
      <c r="E19" s="142"/>
      <c r="AU19" s="122"/>
      <c r="AV19" s="122"/>
      <c r="AW19" s="122"/>
      <c r="AX19" s="122"/>
      <c r="AY19" s="122"/>
      <c r="AZ19" s="122"/>
    </row>
    <row r="20" spans="1:52" ht="16.2" thickBot="1">
      <c r="A20" s="286" t="s">
        <v>174</v>
      </c>
      <c r="B20" s="287"/>
      <c r="C20" s="287"/>
      <c r="D20" s="287"/>
      <c r="E20" s="288"/>
      <c r="F20" s="289" t="s">
        <v>175</v>
      </c>
      <c r="G20" s="290"/>
      <c r="H20" s="290"/>
      <c r="I20" s="290"/>
      <c r="J20" s="291"/>
      <c r="AU20" s="122"/>
      <c r="AV20" s="122"/>
      <c r="AW20" s="122"/>
      <c r="AX20" s="122"/>
      <c r="AY20" s="122"/>
      <c r="AZ20" s="122"/>
    </row>
    <row r="21" spans="1:10" ht="29.4" customHeight="1" thickBot="1">
      <c r="A21" s="143" t="s">
        <v>176</v>
      </c>
      <c r="B21" s="144" t="s">
        <v>177</v>
      </c>
      <c r="C21" s="145" t="s">
        <v>198</v>
      </c>
      <c r="D21" s="146" t="s">
        <v>199</v>
      </c>
      <c r="E21" s="147" t="s">
        <v>200</v>
      </c>
      <c r="F21" s="148" t="s">
        <v>176</v>
      </c>
      <c r="G21" s="149" t="s">
        <v>177</v>
      </c>
      <c r="H21" s="150" t="s">
        <v>198</v>
      </c>
      <c r="I21" s="151" t="s">
        <v>199</v>
      </c>
      <c r="J21" s="152" t="s">
        <v>200</v>
      </c>
    </row>
    <row r="22" spans="1:52" ht="15">
      <c r="A22" s="153">
        <v>0</v>
      </c>
      <c r="B22" s="154" t="s">
        <v>2</v>
      </c>
      <c r="C22" s="155">
        <v>177653.95041467287</v>
      </c>
      <c r="D22" s="156">
        <f aca="true" t="shared" si="2" ref="D22:D32">C22/C$22</f>
        <v>1</v>
      </c>
      <c r="E22" s="157">
        <f>C22/SUM(Rural!$I$6:$N$6)*100000</f>
        <v>38642.32975189065</v>
      </c>
      <c r="F22" s="158">
        <v>0</v>
      </c>
      <c r="G22" s="159" t="s">
        <v>2</v>
      </c>
      <c r="H22" s="160">
        <v>150371.64273461915</v>
      </c>
      <c r="I22" s="161">
        <f>H22/H$22</f>
        <v>1</v>
      </c>
      <c r="J22" s="191">
        <f>H22/SUM(Rural!$Q$6:$V$6)*100000</f>
        <v>35167.54383349986</v>
      </c>
      <c r="AU22" s="122"/>
      <c r="AV22" s="122"/>
      <c r="AW22" s="122"/>
      <c r="AX22" s="122"/>
      <c r="AY22" s="122"/>
      <c r="AZ22" s="122"/>
    </row>
    <row r="23" spans="1:52" ht="15">
      <c r="A23" s="163">
        <v>1</v>
      </c>
      <c r="B23" s="164" t="s">
        <v>209</v>
      </c>
      <c r="C23" s="165">
        <v>18122.436</v>
      </c>
      <c r="D23" s="166">
        <f t="shared" si="2"/>
        <v>0.10200975524439126</v>
      </c>
      <c r="E23" s="173">
        <f>C23/SUM(Rural!$I$6:$N$6)*100000</f>
        <v>3941.8946000634237</v>
      </c>
      <c r="F23" s="168">
        <v>1</v>
      </c>
      <c r="G23" s="169" t="s">
        <v>209</v>
      </c>
      <c r="H23" s="170">
        <v>15886.9</v>
      </c>
      <c r="I23" s="161">
        <f aca="true" t="shared" si="3" ref="I23:I32">H23/H$22</f>
        <v>0.10565090406066606</v>
      </c>
      <c r="J23" s="172">
        <f>H23/SUM(Rural!$Q$6:$V$6)*100000</f>
        <v>3715.482799602363</v>
      </c>
      <c r="AU23" s="122"/>
      <c r="AV23" s="122"/>
      <c r="AW23" s="122"/>
      <c r="AX23" s="122"/>
      <c r="AY23" s="122"/>
      <c r="AZ23" s="122"/>
    </row>
    <row r="24" spans="1:52" ht="15">
      <c r="A24" s="163">
        <v>2</v>
      </c>
      <c r="B24" s="164" t="s">
        <v>218</v>
      </c>
      <c r="C24" s="165">
        <v>16372.5618515625</v>
      </c>
      <c r="D24" s="166">
        <f t="shared" si="2"/>
        <v>0.092159852417277</v>
      </c>
      <c r="E24" s="173">
        <f>C24/SUM(Rural!$I$6:$N$6)*100000</f>
        <v>3561.271406993995</v>
      </c>
      <c r="F24" s="168">
        <v>2</v>
      </c>
      <c r="G24" s="169" t="s">
        <v>210</v>
      </c>
      <c r="H24" s="170">
        <v>11125.43215625</v>
      </c>
      <c r="I24" s="161">
        <f t="shared" si="3"/>
        <v>0.07398623805609766</v>
      </c>
      <c r="J24" s="172">
        <f>H24/SUM(Rural!$Q$6:$V$6)*100000</f>
        <v>2601.9142699135705</v>
      </c>
      <c r="AU24" s="122"/>
      <c r="AV24" s="122"/>
      <c r="AW24" s="122"/>
      <c r="AX24" s="122"/>
      <c r="AY24" s="122"/>
      <c r="AZ24" s="122"/>
    </row>
    <row r="25" spans="1:52" ht="15">
      <c r="A25" s="163">
        <v>3</v>
      </c>
      <c r="B25" s="164" t="s">
        <v>210</v>
      </c>
      <c r="C25" s="165">
        <v>12429.4204375</v>
      </c>
      <c r="D25" s="166">
        <f t="shared" si="2"/>
        <v>0.06996422206479358</v>
      </c>
      <c r="E25" s="173">
        <f>C25/SUM(Rural!$I$6:$N$6)*100000</f>
        <v>2703.5805398622574</v>
      </c>
      <c r="F25" s="168">
        <v>3</v>
      </c>
      <c r="G25" s="169" t="s">
        <v>214</v>
      </c>
      <c r="H25" s="170">
        <v>11024.282328125</v>
      </c>
      <c r="I25" s="161">
        <f t="shared" si="3"/>
        <v>0.07331357247709941</v>
      </c>
      <c r="J25" s="172">
        <f>H25/SUM(Rural!$Q$6:$V$6)*100000</f>
        <v>2578.2582736788627</v>
      </c>
      <c r="AU25" s="122"/>
      <c r="AV25" s="122"/>
      <c r="AW25" s="122"/>
      <c r="AX25" s="122"/>
      <c r="AY25" s="122"/>
      <c r="AZ25" s="122"/>
    </row>
    <row r="26" spans="1:52" ht="15">
      <c r="A26" s="163">
        <v>4</v>
      </c>
      <c r="B26" s="164" t="s">
        <v>219</v>
      </c>
      <c r="C26" s="165">
        <v>10020.51525</v>
      </c>
      <c r="D26" s="166">
        <f t="shared" si="2"/>
        <v>0.0564046857759735</v>
      </c>
      <c r="E26" s="173">
        <f>C26/SUM(Rural!$I$6:$N$6)*100000</f>
        <v>2179.608467306944</v>
      </c>
      <c r="F26" s="168">
        <v>4</v>
      </c>
      <c r="G26" s="169" t="s">
        <v>191</v>
      </c>
      <c r="H26" s="170">
        <v>9315.8348828125</v>
      </c>
      <c r="I26" s="161">
        <f t="shared" si="3"/>
        <v>0.06195207230164662</v>
      </c>
      <c r="J26" s="172">
        <f>H26/SUM(Rural!$Q$6:$V$6)*100000</f>
        <v>2178.70221824431</v>
      </c>
      <c r="AU26" s="122"/>
      <c r="AV26" s="122"/>
      <c r="AW26" s="122"/>
      <c r="AX26" s="122"/>
      <c r="AY26" s="122"/>
      <c r="AZ26" s="122"/>
    </row>
    <row r="27" spans="1:52" ht="15">
      <c r="A27" s="163">
        <v>5</v>
      </c>
      <c r="B27" s="164" t="s">
        <v>214</v>
      </c>
      <c r="C27" s="165">
        <v>9476.788625</v>
      </c>
      <c r="D27" s="166">
        <f t="shared" si="2"/>
        <v>0.05334409171808255</v>
      </c>
      <c r="E27" s="173">
        <f>C27/SUM(Rural!$I$6:$N$6)*100000</f>
        <v>2061.339982485245</v>
      </c>
      <c r="F27" s="168">
        <v>5</v>
      </c>
      <c r="G27" s="169" t="s">
        <v>204</v>
      </c>
      <c r="H27" s="170">
        <v>8610.1695625</v>
      </c>
      <c r="I27" s="161">
        <f t="shared" si="3"/>
        <v>0.05725926382074253</v>
      </c>
      <c r="J27" s="172">
        <f>H27/SUM(Rural!$Q$6:$V$6)*100000</f>
        <v>2013.6676702898958</v>
      </c>
      <c r="AU27" s="122"/>
      <c r="AV27" s="122"/>
      <c r="AW27" s="122"/>
      <c r="AX27" s="122"/>
      <c r="AY27" s="122"/>
      <c r="AZ27" s="122"/>
    </row>
    <row r="28" spans="1:52" ht="15">
      <c r="A28" s="163">
        <v>6</v>
      </c>
      <c r="B28" s="164" t="s">
        <v>227</v>
      </c>
      <c r="C28" s="165">
        <v>9282.9646875</v>
      </c>
      <c r="D28" s="166">
        <f t="shared" si="2"/>
        <v>0.05225307214296146</v>
      </c>
      <c r="E28" s="173">
        <f>C28/SUM(Rural!$I$6:$N$6)*100000</f>
        <v>2019.1804442976484</v>
      </c>
      <c r="F28" s="168">
        <v>6</v>
      </c>
      <c r="G28" s="169" t="s">
        <v>218</v>
      </c>
      <c r="H28" s="170">
        <v>8512.531765625</v>
      </c>
      <c r="I28" s="161">
        <f t="shared" si="3"/>
        <v>0.056609953916964245</v>
      </c>
      <c r="J28" s="172">
        <f>H28/SUM(Rural!$Q$6:$V$6)*100000</f>
        <v>1990.8330357872474</v>
      </c>
      <c r="AU28" s="122"/>
      <c r="AV28" s="122"/>
      <c r="AW28" s="122"/>
      <c r="AX28" s="122"/>
      <c r="AY28" s="122"/>
      <c r="AZ28" s="122"/>
    </row>
    <row r="29" spans="1:52" ht="15">
      <c r="A29" s="163">
        <v>7</v>
      </c>
      <c r="B29" s="164" t="s">
        <v>55</v>
      </c>
      <c r="C29" s="165">
        <v>8631.874734375</v>
      </c>
      <c r="D29" s="166">
        <f t="shared" si="2"/>
        <v>0.04858813842431771</v>
      </c>
      <c r="E29" s="173">
        <f>C29/SUM(Rural!$I$6:$N$6)*100000</f>
        <v>1877.5588670229934</v>
      </c>
      <c r="F29" s="168">
        <v>7</v>
      </c>
      <c r="G29" s="169" t="s">
        <v>55</v>
      </c>
      <c r="H29" s="170">
        <v>7988.885</v>
      </c>
      <c r="I29" s="161">
        <f t="shared" si="3"/>
        <v>0.053127603414555025</v>
      </c>
      <c r="J29" s="172">
        <f>H29/SUM(Rural!$Q$6:$V$6)*100000</f>
        <v>1868.3673218501608</v>
      </c>
      <c r="AU29" s="122"/>
      <c r="AV29" s="122"/>
      <c r="AW29" s="122"/>
      <c r="AX29" s="122"/>
      <c r="AY29" s="122"/>
      <c r="AZ29" s="122"/>
    </row>
    <row r="30" spans="1:52" ht="15">
      <c r="A30" s="163">
        <v>8</v>
      </c>
      <c r="B30" s="164" t="s">
        <v>204</v>
      </c>
      <c r="C30" s="165">
        <v>8013.40025</v>
      </c>
      <c r="D30" s="166">
        <f t="shared" si="2"/>
        <v>0.04510679459305822</v>
      </c>
      <c r="E30" s="173">
        <f>C30/SUM(Rural!$I$6:$N$6)*100000</f>
        <v>1743.031630715754</v>
      </c>
      <c r="F30" s="168">
        <v>8</v>
      </c>
      <c r="G30" s="169" t="s">
        <v>219</v>
      </c>
      <c r="H30" s="170">
        <v>6986.36446875</v>
      </c>
      <c r="I30" s="161">
        <f t="shared" si="3"/>
        <v>0.04646065136815568</v>
      </c>
      <c r="J30" s="172">
        <f>H30/SUM(Rural!$Q$6:$V$6)*100000</f>
        <v>1633.9069935225705</v>
      </c>
      <c r="AU30" s="122"/>
      <c r="AV30" s="122"/>
      <c r="AW30" s="122"/>
      <c r="AX30" s="122"/>
      <c r="AY30" s="122"/>
      <c r="AZ30" s="122"/>
    </row>
    <row r="31" spans="1:52" ht="15">
      <c r="A31" s="163">
        <v>9</v>
      </c>
      <c r="B31" s="164" t="s">
        <v>4</v>
      </c>
      <c r="C31" s="165">
        <v>7538.67095703125</v>
      </c>
      <c r="D31" s="166">
        <f t="shared" si="2"/>
        <v>0.0424345810460999</v>
      </c>
      <c r="E31" s="173">
        <f>C31/SUM(Rural!$I$6:$N$6)*100000</f>
        <v>1639.7710736667213</v>
      </c>
      <c r="F31" s="168">
        <v>9</v>
      </c>
      <c r="G31" s="169" t="s">
        <v>189</v>
      </c>
      <c r="H31" s="170">
        <v>6282.632398681641</v>
      </c>
      <c r="I31" s="161">
        <f t="shared" si="3"/>
        <v>0.04178069936875956</v>
      </c>
      <c r="J31" s="172">
        <f>H31/SUM(Rural!$Q$6:$V$6)*100000</f>
        <v>1469.3245764451322</v>
      </c>
      <c r="AU31" s="122"/>
      <c r="AV31" s="122"/>
      <c r="AW31" s="122"/>
      <c r="AX31" s="122"/>
      <c r="AY31" s="122"/>
      <c r="AZ31" s="122"/>
    </row>
    <row r="32" spans="1:52" ht="15" thickBot="1">
      <c r="A32" s="175">
        <v>10</v>
      </c>
      <c r="B32" s="176" t="s">
        <v>221</v>
      </c>
      <c r="C32" s="177">
        <v>6955.302375</v>
      </c>
      <c r="D32" s="178">
        <f t="shared" si="2"/>
        <v>0.03915084555544758</v>
      </c>
      <c r="E32" s="195">
        <f>C32/SUM(Rural!$I$6:$N$6)*100000</f>
        <v>1512.8798840189477</v>
      </c>
      <c r="F32" s="180">
        <v>10</v>
      </c>
      <c r="G32" s="181" t="s">
        <v>80</v>
      </c>
      <c r="H32" s="182">
        <v>5913.8410625</v>
      </c>
      <c r="I32" s="196">
        <f t="shared" si="3"/>
        <v>0.039328166900038077</v>
      </c>
      <c r="J32" s="184">
        <f>H32/SUM(Rural!$Q$6:$V$6)*100000</f>
        <v>1383.0750333482874</v>
      </c>
      <c r="AU32" s="122"/>
      <c r="AV32" s="122"/>
      <c r="AW32" s="122"/>
      <c r="AX32" s="122"/>
      <c r="AY32" s="122"/>
      <c r="AZ32" s="122"/>
    </row>
    <row r="34" spans="1:52" ht="16.2" thickBot="1">
      <c r="A34" s="138" t="s">
        <v>178</v>
      </c>
      <c r="B34" s="139"/>
      <c r="C34" s="140"/>
      <c r="D34" s="141"/>
      <c r="E34" s="142"/>
      <c r="AU34" s="122"/>
      <c r="AV34" s="122"/>
      <c r="AW34" s="122"/>
      <c r="AX34" s="122"/>
      <c r="AY34" s="122"/>
      <c r="AZ34" s="122"/>
    </row>
    <row r="35" spans="1:52" ht="16.2" thickBot="1">
      <c r="A35" s="286" t="s">
        <v>174</v>
      </c>
      <c r="B35" s="287"/>
      <c r="C35" s="287"/>
      <c r="D35" s="287"/>
      <c r="E35" s="288"/>
      <c r="F35" s="289" t="s">
        <v>175</v>
      </c>
      <c r="G35" s="290"/>
      <c r="H35" s="290"/>
      <c r="I35" s="290"/>
      <c r="J35" s="291"/>
      <c r="AU35" s="122"/>
      <c r="AV35" s="122"/>
      <c r="AW35" s="122"/>
      <c r="AX35" s="122"/>
      <c r="AY35" s="122"/>
      <c r="AZ35" s="122"/>
    </row>
    <row r="36" spans="1:10" ht="29.4" customHeight="1" thickBot="1">
      <c r="A36" s="143" t="s">
        <v>176</v>
      </c>
      <c r="B36" s="144" t="s">
        <v>177</v>
      </c>
      <c r="C36" s="145" t="s">
        <v>198</v>
      </c>
      <c r="D36" s="146" t="s">
        <v>199</v>
      </c>
      <c r="E36" s="147" t="s">
        <v>200</v>
      </c>
      <c r="F36" s="148" t="s">
        <v>176</v>
      </c>
      <c r="G36" s="149" t="s">
        <v>177</v>
      </c>
      <c r="H36" s="150" t="s">
        <v>198</v>
      </c>
      <c r="I36" s="151" t="s">
        <v>199</v>
      </c>
      <c r="J36" s="152" t="s">
        <v>200</v>
      </c>
    </row>
    <row r="37" spans="1:52" ht="15">
      <c r="A37" s="186">
        <v>0</v>
      </c>
      <c r="B37" s="154" t="s">
        <v>2</v>
      </c>
      <c r="C37" s="187">
        <v>56903.44377230834</v>
      </c>
      <c r="D37" s="188">
        <f aca="true" t="shared" si="4" ref="D37:D47">C37/C$37</f>
        <v>1</v>
      </c>
      <c r="E37" s="189">
        <f>C37/SUM(Urban!$I$6:$N$6)*100000</f>
        <v>26851.464678008833</v>
      </c>
      <c r="F37" s="158">
        <v>0</v>
      </c>
      <c r="G37" s="159" t="s">
        <v>2</v>
      </c>
      <c r="H37" s="160">
        <v>42431.6071873169</v>
      </c>
      <c r="I37" s="190">
        <f aca="true" t="shared" si="5" ref="I37:I47">H37/H$37</f>
        <v>1</v>
      </c>
      <c r="J37" s="191">
        <f>H37/SUM(Urban!$Q$6:$V$6)*100000</f>
        <v>22083.781562896</v>
      </c>
      <c r="AU37" s="122"/>
      <c r="AV37" s="122"/>
      <c r="AW37" s="122"/>
      <c r="AX37" s="122"/>
      <c r="AY37" s="122"/>
      <c r="AZ37" s="122"/>
    </row>
    <row r="38" spans="1:52" ht="15">
      <c r="A38" s="163">
        <v>1</v>
      </c>
      <c r="B38" s="164" t="s">
        <v>218</v>
      </c>
      <c r="C38" s="165">
        <v>9260.2741875</v>
      </c>
      <c r="D38" s="166">
        <f t="shared" si="4"/>
        <v>0.16273662143461423</v>
      </c>
      <c r="E38" s="167">
        <f>C38/SUM(Urban!$I$6:$N$6)*100000</f>
        <v>4369.71664227004</v>
      </c>
      <c r="F38" s="168">
        <v>1</v>
      </c>
      <c r="G38" s="169" t="s">
        <v>218</v>
      </c>
      <c r="H38" s="170">
        <v>4270.792542663574</v>
      </c>
      <c r="I38" s="192">
        <f t="shared" si="5"/>
        <v>0.10065120851562143</v>
      </c>
      <c r="J38" s="174">
        <f>H38/SUM(Urban!$Q$6:$V$6)*100000</f>
        <v>2222.759302900481</v>
      </c>
      <c r="AU38" s="122"/>
      <c r="AV38" s="122"/>
      <c r="AW38" s="122"/>
      <c r="AX38" s="122"/>
      <c r="AY38" s="122"/>
      <c r="AZ38" s="122"/>
    </row>
    <row r="39" spans="1:52" ht="15">
      <c r="A39" s="163">
        <v>2</v>
      </c>
      <c r="B39" s="164" t="s">
        <v>209</v>
      </c>
      <c r="C39" s="165">
        <v>3980.2425</v>
      </c>
      <c r="D39" s="166">
        <f t="shared" si="4"/>
        <v>0.06994730434815892</v>
      </c>
      <c r="E39" s="167">
        <f>C39/SUM(Urban!$I$6:$N$6)*100000</f>
        <v>1878.187572026523</v>
      </c>
      <c r="F39" s="168">
        <v>2</v>
      </c>
      <c r="G39" s="169" t="s">
        <v>209</v>
      </c>
      <c r="H39" s="170">
        <v>3572.62275</v>
      </c>
      <c r="I39" s="192">
        <f t="shared" si="5"/>
        <v>0.08419720549892067</v>
      </c>
      <c r="J39" s="174">
        <f>H39/SUM(Urban!$Q$6:$V$6)*100000</f>
        <v>1859.3926944444302</v>
      </c>
      <c r="AU39" s="122"/>
      <c r="AV39" s="122"/>
      <c r="AW39" s="122"/>
      <c r="AX39" s="122"/>
      <c r="AY39" s="122"/>
      <c r="AZ39" s="122"/>
    </row>
    <row r="40" spans="1:52" ht="15">
      <c r="A40" s="163">
        <v>3</v>
      </c>
      <c r="B40" s="164" t="s">
        <v>227</v>
      </c>
      <c r="C40" s="165">
        <v>3761.8391640625</v>
      </c>
      <c r="D40" s="166">
        <f t="shared" si="4"/>
        <v>0.06610916518717225</v>
      </c>
      <c r="E40" s="167">
        <f>C40/SUM(Urban!$I$6:$N$6)*100000</f>
        <v>1775.1279139160072</v>
      </c>
      <c r="F40" s="168">
        <v>3</v>
      </c>
      <c r="G40" s="169" t="s">
        <v>214</v>
      </c>
      <c r="H40" s="170">
        <v>3418.395375</v>
      </c>
      <c r="I40" s="192">
        <f t="shared" si="5"/>
        <v>0.08056247692691174</v>
      </c>
      <c r="J40" s="174">
        <f>H40/SUM(Urban!$Q$6:$V$6)*100000</f>
        <v>1779.124142619768</v>
      </c>
      <c r="AU40" s="122"/>
      <c r="AV40" s="122"/>
      <c r="AW40" s="122"/>
      <c r="AX40" s="122"/>
      <c r="AY40" s="122"/>
      <c r="AZ40" s="122"/>
    </row>
    <row r="41" spans="1:52" ht="15">
      <c r="A41" s="163">
        <v>4</v>
      </c>
      <c r="B41" s="164" t="s">
        <v>221</v>
      </c>
      <c r="C41" s="165">
        <v>3275.14917578125</v>
      </c>
      <c r="D41" s="166">
        <f t="shared" si="4"/>
        <v>0.057556255977868925</v>
      </c>
      <c r="E41" s="167">
        <f>C41/SUM(Urban!$I$6:$N$6)*100000</f>
        <v>1545.4697743881823</v>
      </c>
      <c r="F41" s="168">
        <v>4</v>
      </c>
      <c r="G41" s="169" t="s">
        <v>210</v>
      </c>
      <c r="H41" s="170">
        <v>2702.133375</v>
      </c>
      <c r="I41" s="192">
        <f t="shared" si="5"/>
        <v>0.06368208875688514</v>
      </c>
      <c r="J41" s="174">
        <f>H41/SUM(Urban!$Q$6:$V$6)*100000</f>
        <v>1406.3413375760065</v>
      </c>
      <c r="AU41" s="122"/>
      <c r="AV41" s="122"/>
      <c r="AW41" s="122"/>
      <c r="AX41" s="122"/>
      <c r="AY41" s="122"/>
      <c r="AZ41" s="122"/>
    </row>
    <row r="42" spans="1:52" ht="15">
      <c r="A42" s="163">
        <v>5</v>
      </c>
      <c r="B42" s="164" t="s">
        <v>191</v>
      </c>
      <c r="C42" s="165">
        <v>3254.43256640625</v>
      </c>
      <c r="D42" s="166">
        <f t="shared" si="4"/>
        <v>0.05719218997409778</v>
      </c>
      <c r="E42" s="167">
        <f>C42/SUM(Urban!$I$6:$N$6)*100000</f>
        <v>1535.6940689474575</v>
      </c>
      <c r="F42" s="168">
        <v>5</v>
      </c>
      <c r="G42" s="169" t="s">
        <v>189</v>
      </c>
      <c r="H42" s="170">
        <v>2324.93585005188</v>
      </c>
      <c r="I42" s="192">
        <f t="shared" si="5"/>
        <v>0.05479254744672551</v>
      </c>
      <c r="J42" s="174">
        <f>H42/SUM(Urban!$Q$6:$V$6)*100000</f>
        <v>1210.026649088101</v>
      </c>
      <c r="AU42" s="122"/>
      <c r="AV42" s="122"/>
      <c r="AW42" s="122"/>
      <c r="AX42" s="122"/>
      <c r="AY42" s="122"/>
      <c r="AZ42" s="122"/>
    </row>
    <row r="43" spans="1:52" ht="15">
      <c r="A43" s="163">
        <v>6</v>
      </c>
      <c r="B43" s="164" t="s">
        <v>214</v>
      </c>
      <c r="C43" s="165">
        <v>2875.008296875</v>
      </c>
      <c r="D43" s="166">
        <f t="shared" si="4"/>
        <v>0.05052432869228386</v>
      </c>
      <c r="E43" s="167">
        <f>C43/SUM(Urban!$I$6:$N$6)*100000</f>
        <v>1356.6522272609684</v>
      </c>
      <c r="F43" s="168">
        <v>6</v>
      </c>
      <c r="G43" s="169" t="s">
        <v>215</v>
      </c>
      <c r="H43" s="170">
        <v>2029.84003125</v>
      </c>
      <c r="I43" s="192">
        <f t="shared" si="5"/>
        <v>0.04783792474061019</v>
      </c>
      <c r="J43" s="174">
        <f>H43/SUM(Urban!$Q$6:$V$6)*100000</f>
        <v>1056.4422803938937</v>
      </c>
      <c r="AU43" s="122"/>
      <c r="AV43" s="122"/>
      <c r="AW43" s="122"/>
      <c r="AX43" s="122"/>
      <c r="AY43" s="122"/>
      <c r="AZ43" s="122"/>
    </row>
    <row r="44" spans="1:52" ht="15">
      <c r="A44" s="163">
        <v>7</v>
      </c>
      <c r="B44" s="164" t="s">
        <v>189</v>
      </c>
      <c r="C44" s="165">
        <v>2544.6843562164304</v>
      </c>
      <c r="D44" s="166">
        <f t="shared" si="4"/>
        <v>0.044719338365506504</v>
      </c>
      <c r="E44" s="173">
        <f>C44/SUM(Urban!$I$6:$N$6)*100000</f>
        <v>1200.779734545323</v>
      </c>
      <c r="F44" s="168">
        <v>7</v>
      </c>
      <c r="G44" s="169" t="s">
        <v>55</v>
      </c>
      <c r="H44" s="170">
        <v>1908.1966484375</v>
      </c>
      <c r="I44" s="192">
        <f t="shared" si="5"/>
        <v>0.044971114104013325</v>
      </c>
      <c r="J44" s="174">
        <f>H44/SUM(Urban!$Q$6:$V$6)*100000</f>
        <v>993.1322605131018</v>
      </c>
      <c r="AU44" s="122"/>
      <c r="AV44" s="122"/>
      <c r="AW44" s="122"/>
      <c r="AX44" s="122"/>
      <c r="AY44" s="122"/>
      <c r="AZ44" s="122"/>
    </row>
    <row r="45" spans="1:52" ht="15">
      <c r="A45" s="163">
        <v>8</v>
      </c>
      <c r="B45" s="164" t="s">
        <v>210</v>
      </c>
      <c r="C45" s="165">
        <v>2423.218509277344</v>
      </c>
      <c r="D45" s="166">
        <f t="shared" si="4"/>
        <v>0.042584742655884494</v>
      </c>
      <c r="E45" s="167">
        <f>C45/SUM(Urban!$I$6:$N$6)*100000</f>
        <v>1143.4627132465787</v>
      </c>
      <c r="F45" s="168">
        <v>8</v>
      </c>
      <c r="G45" s="169" t="s">
        <v>191</v>
      </c>
      <c r="H45" s="170">
        <v>1777.139265625</v>
      </c>
      <c r="I45" s="192">
        <f t="shared" si="5"/>
        <v>0.04188244055380017</v>
      </c>
      <c r="J45" s="174">
        <f>H45/SUM(Urban!$Q$6:$V$6)*100000</f>
        <v>924.9226685111</v>
      </c>
      <c r="AU45" s="122"/>
      <c r="AV45" s="122"/>
      <c r="AW45" s="122"/>
      <c r="AX45" s="122"/>
      <c r="AY45" s="122"/>
      <c r="AZ45" s="122"/>
    </row>
    <row r="46" spans="1:52" ht="15">
      <c r="A46" s="163">
        <v>9</v>
      </c>
      <c r="B46" s="164" t="s">
        <v>219</v>
      </c>
      <c r="C46" s="165">
        <v>2294.6826103515623</v>
      </c>
      <c r="D46" s="166">
        <f t="shared" si="4"/>
        <v>0.04032590047683992</v>
      </c>
      <c r="E46" s="167">
        <f>C46/SUM(Urban!$I$6:$N$6)*100000</f>
        <v>1082.8094922627668</v>
      </c>
      <c r="F46" s="168">
        <v>9</v>
      </c>
      <c r="G46" s="169" t="s">
        <v>204</v>
      </c>
      <c r="H46" s="170">
        <v>1573.1764140625</v>
      </c>
      <c r="I46" s="192">
        <f t="shared" si="5"/>
        <v>0.03707557922841851</v>
      </c>
      <c r="J46" s="174">
        <f>H46/SUM(Urban!$Q$6:$V$6)*100000</f>
        <v>818.7689929982388</v>
      </c>
      <c r="AU46" s="122"/>
      <c r="AV46" s="122"/>
      <c r="AW46" s="122"/>
      <c r="AX46" s="122"/>
      <c r="AY46" s="122"/>
      <c r="AZ46" s="122"/>
    </row>
    <row r="47" spans="1:52" ht="15" thickBot="1">
      <c r="A47" s="175">
        <v>10</v>
      </c>
      <c r="B47" s="176" t="s">
        <v>217</v>
      </c>
      <c r="C47" s="177">
        <v>2023.2968873138427</v>
      </c>
      <c r="D47" s="178">
        <f t="shared" si="4"/>
        <v>0.0355566685104297</v>
      </c>
      <c r="E47" s="179">
        <f>C47/SUM(Urban!$I$6:$N$6)*100000</f>
        <v>954.7486285754719</v>
      </c>
      <c r="F47" s="180">
        <v>10</v>
      </c>
      <c r="G47" s="181" t="s">
        <v>80</v>
      </c>
      <c r="H47" s="182">
        <v>1546.3496171875</v>
      </c>
      <c r="I47" s="193">
        <f t="shared" si="5"/>
        <v>0.036443343057005737</v>
      </c>
      <c r="J47" s="194">
        <f>H47/SUM(Urban!$Q$6:$V$6)*100000</f>
        <v>804.8068274925973</v>
      </c>
      <c r="AU47" s="122"/>
      <c r="AV47" s="122"/>
      <c r="AW47" s="122"/>
      <c r="AX47" s="122"/>
      <c r="AY47" s="122"/>
      <c r="AZ47" s="122"/>
    </row>
    <row r="49" spans="1:52" ht="16.2" thickBot="1">
      <c r="A49" s="138" t="s">
        <v>135</v>
      </c>
      <c r="B49" s="139"/>
      <c r="C49" s="140"/>
      <c r="D49" s="141"/>
      <c r="E49" s="142"/>
      <c r="AU49" s="122"/>
      <c r="AV49" s="122"/>
      <c r="AW49" s="122"/>
      <c r="AX49" s="122"/>
      <c r="AY49" s="122"/>
      <c r="AZ49" s="122"/>
    </row>
    <row r="50" spans="1:52" ht="16.2" thickBot="1">
      <c r="A50" s="280" t="s">
        <v>174</v>
      </c>
      <c r="B50" s="281"/>
      <c r="C50" s="281"/>
      <c r="D50" s="281"/>
      <c r="E50" s="282"/>
      <c r="F50" s="292" t="s">
        <v>175</v>
      </c>
      <c r="G50" s="293"/>
      <c r="H50" s="293"/>
      <c r="I50" s="293"/>
      <c r="J50" s="294"/>
      <c r="AU50" s="122"/>
      <c r="AV50" s="122"/>
      <c r="AW50" s="122"/>
      <c r="AX50" s="122"/>
      <c r="AY50" s="122"/>
      <c r="AZ50" s="122"/>
    </row>
    <row r="51" spans="1:52" ht="29.4" customHeight="1" thickBot="1">
      <c r="A51" s="197" t="s">
        <v>176</v>
      </c>
      <c r="B51" s="198" t="s">
        <v>177</v>
      </c>
      <c r="C51" s="199" t="s">
        <v>198</v>
      </c>
      <c r="D51" s="200" t="s">
        <v>199</v>
      </c>
      <c r="E51" s="201" t="s">
        <v>200</v>
      </c>
      <c r="F51" s="202" t="s">
        <v>176</v>
      </c>
      <c r="G51" s="203" t="s">
        <v>177</v>
      </c>
      <c r="H51" s="204" t="s">
        <v>198</v>
      </c>
      <c r="I51" s="205" t="s">
        <v>199</v>
      </c>
      <c r="J51" s="206" t="s">
        <v>200</v>
      </c>
      <c r="AU51" s="122"/>
      <c r="AV51" s="122"/>
      <c r="AW51" s="122"/>
      <c r="AX51" s="122"/>
      <c r="AY51" s="122"/>
      <c r="AZ51" s="122"/>
    </row>
    <row r="52" spans="1:52" ht="15">
      <c r="A52" s="207">
        <v>0</v>
      </c>
      <c r="B52" s="208" t="s">
        <v>2</v>
      </c>
      <c r="C52" s="209">
        <v>1915.480120727539</v>
      </c>
      <c r="D52" s="210">
        <f>C52/C$52</f>
        <v>1</v>
      </c>
      <c r="E52" s="211">
        <f>C52/SUM('J &amp; K'!$I$6:$N$6)*100000</f>
        <v>25712.67496650188</v>
      </c>
      <c r="F52" s="212">
        <v>0</v>
      </c>
      <c r="G52" s="237" t="s">
        <v>2</v>
      </c>
      <c r="H52" s="213">
        <v>1365.4155692749023</v>
      </c>
      <c r="I52" s="214">
        <f>H52/H$52</f>
        <v>1</v>
      </c>
      <c r="J52" s="215">
        <f>H52/SUM('J &amp; K'!$Q$6:$V$6)*100000</f>
        <v>21263.26009798527</v>
      </c>
      <c r="AU52" s="122"/>
      <c r="AV52" s="122"/>
      <c r="AW52" s="122"/>
      <c r="AX52" s="122"/>
      <c r="AY52" s="122"/>
      <c r="AZ52" s="122"/>
    </row>
    <row r="53" spans="1:52" ht="15">
      <c r="A53" s="216">
        <v>1</v>
      </c>
      <c r="B53" s="217" t="s">
        <v>209</v>
      </c>
      <c r="C53" s="218">
        <v>302.62803125</v>
      </c>
      <c r="D53" s="219">
        <f aca="true" t="shared" si="6" ref="D53:D62">C53/$C$52</f>
        <v>0.1579906927643058</v>
      </c>
      <c r="E53" s="220">
        <f>C53/SUM('J &amp; K'!$I$6:$N$6)*100000</f>
        <v>4062.3633307810555</v>
      </c>
      <c r="F53" s="221">
        <v>1</v>
      </c>
      <c r="G53" s="222" t="s">
        <v>209</v>
      </c>
      <c r="H53" s="223">
        <v>254.408125</v>
      </c>
      <c r="I53" s="224">
        <f aca="true" t="shared" si="7" ref="I53:I62">H53/H$52</f>
        <v>0.1863228534409508</v>
      </c>
      <c r="J53" s="225">
        <f>H53/SUM('J &amp; K'!$Q$6:$V$6)*100000</f>
        <v>3961.8312949137267</v>
      </c>
      <c r="AU53" s="122"/>
      <c r="AV53" s="122"/>
      <c r="AW53" s="122"/>
      <c r="AX53" s="122"/>
      <c r="AY53" s="122"/>
      <c r="AZ53" s="122"/>
    </row>
    <row r="54" spans="1:52" ht="15">
      <c r="A54" s="216">
        <v>2</v>
      </c>
      <c r="B54" s="217" t="s">
        <v>210</v>
      </c>
      <c r="C54" s="218">
        <v>241.48580151367187</v>
      </c>
      <c r="D54" s="219">
        <f t="shared" si="6"/>
        <v>0.1260706383222346</v>
      </c>
      <c r="E54" s="220">
        <f>C54/SUM('J &amp; K'!$I$6:$N$6)*100000</f>
        <v>3241.613345999035</v>
      </c>
      <c r="F54" s="221">
        <v>2</v>
      </c>
      <c r="G54" s="222" t="s">
        <v>218</v>
      </c>
      <c r="H54" s="223">
        <v>142.75384008789064</v>
      </c>
      <c r="I54" s="224">
        <f t="shared" si="7"/>
        <v>0.10454973804326796</v>
      </c>
      <c r="J54" s="225">
        <f>H54/SUM('J &amp; K'!$Q$6:$V$6)*100000</f>
        <v>2223.068273190232</v>
      </c>
      <c r="AU54" s="122"/>
      <c r="AV54" s="122"/>
      <c r="AW54" s="122"/>
      <c r="AX54" s="122"/>
      <c r="AY54" s="122"/>
      <c r="AZ54" s="122"/>
    </row>
    <row r="55" spans="1:52" ht="15">
      <c r="A55" s="216">
        <v>3</v>
      </c>
      <c r="B55" s="217" t="s">
        <v>218</v>
      </c>
      <c r="C55" s="218">
        <v>232.52647802734376</v>
      </c>
      <c r="D55" s="219">
        <f t="shared" si="6"/>
        <v>0.12139331309741047</v>
      </c>
      <c r="E55" s="220">
        <f>C55/SUM('J &amp; K'!$I$6:$N$6)*100000</f>
        <v>3121.3468027805116</v>
      </c>
      <c r="F55" s="221">
        <v>3</v>
      </c>
      <c r="G55" s="222" t="s">
        <v>210</v>
      </c>
      <c r="H55" s="223">
        <v>107.36949719238281</v>
      </c>
      <c r="I55" s="224">
        <f t="shared" si="7"/>
        <v>0.07863503215317875</v>
      </c>
      <c r="J55" s="225">
        <f>H55/SUM('J &amp; K'!$Q$6:$V$6)*100000</f>
        <v>1672.0371414864744</v>
      </c>
      <c r="AU55" s="122"/>
      <c r="AV55" s="122"/>
      <c r="AW55" s="122"/>
      <c r="AX55" s="122"/>
      <c r="AY55" s="122"/>
      <c r="AZ55" s="122"/>
    </row>
    <row r="56" spans="1:52" ht="15">
      <c r="A56" s="216">
        <v>4</v>
      </c>
      <c r="B56" s="217" t="s">
        <v>227</v>
      </c>
      <c r="C56" s="218">
        <v>164.98809716796876</v>
      </c>
      <c r="D56" s="219">
        <f t="shared" si="6"/>
        <v>0.08613406914674888</v>
      </c>
      <c r="E56" s="220">
        <f>C56/SUM('J &amp; K'!$I$6:$N$6)*100000</f>
        <v>2214.737323512552</v>
      </c>
      <c r="F56" s="221">
        <v>4</v>
      </c>
      <c r="G56" s="222" t="s">
        <v>55</v>
      </c>
      <c r="H56" s="223">
        <v>82.20705981445313</v>
      </c>
      <c r="I56" s="224">
        <f t="shared" si="7"/>
        <v>0.06020662255822146</v>
      </c>
      <c r="J56" s="225">
        <f>H56/SUM('J &amp; K'!$Q$6:$V$6)*100000</f>
        <v>1280.1890750766902</v>
      </c>
      <c r="AU56" s="122"/>
      <c r="AV56" s="122"/>
      <c r="AW56" s="122"/>
      <c r="AX56" s="122"/>
      <c r="AY56" s="122"/>
      <c r="AZ56" s="122"/>
    </row>
    <row r="57" spans="1:52" ht="15">
      <c r="A57" s="216">
        <v>5</v>
      </c>
      <c r="B57" s="217" t="s">
        <v>219</v>
      </c>
      <c r="C57" s="218">
        <v>110.32562890625</v>
      </c>
      <c r="D57" s="219">
        <f t="shared" si="6"/>
        <v>0.05759685402756675</v>
      </c>
      <c r="E57" s="220">
        <f>C57/SUM('J &amp; K'!$I$6:$N$6)*100000</f>
        <v>1480.9691867038787</v>
      </c>
      <c r="F57" s="221">
        <v>5</v>
      </c>
      <c r="G57" s="222" t="s">
        <v>189</v>
      </c>
      <c r="H57" s="223">
        <v>68.37147103881836</v>
      </c>
      <c r="I57" s="224">
        <f t="shared" si="7"/>
        <v>0.05007374500286877</v>
      </c>
      <c r="J57" s="225">
        <f>H57/SUM('J &amp; K'!$Q$6:$V$6)*100000</f>
        <v>1064.7310640761889</v>
      </c>
      <c r="AU57" s="122"/>
      <c r="AV57" s="122"/>
      <c r="AW57" s="122"/>
      <c r="AX57" s="122"/>
      <c r="AY57" s="122"/>
      <c r="AZ57" s="122"/>
    </row>
    <row r="58" spans="1:52" ht="15">
      <c r="A58" s="216">
        <v>6</v>
      </c>
      <c r="B58" s="217" t="s">
        <v>55</v>
      </c>
      <c r="C58" s="218">
        <v>103.69232568359375</v>
      </c>
      <c r="D58" s="219">
        <f t="shared" si="6"/>
        <v>0.05413385634313409</v>
      </c>
      <c r="E58" s="220">
        <f>C58/SUM('J &amp; K'!$I$6:$N$6)*100000</f>
        <v>1391.9262528343131</v>
      </c>
      <c r="F58" s="221">
        <v>6</v>
      </c>
      <c r="G58" s="222" t="s">
        <v>219</v>
      </c>
      <c r="H58" s="223">
        <v>67.59400732421875</v>
      </c>
      <c r="I58" s="224">
        <f t="shared" si="7"/>
        <v>0.049504347866865354</v>
      </c>
      <c r="J58" s="225">
        <f>H58/SUM('J &amp; K'!$Q$6:$V$6)*100000</f>
        <v>1052.6238246743</v>
      </c>
      <c r="AU58" s="122"/>
      <c r="AV58" s="122"/>
      <c r="AW58" s="122"/>
      <c r="AX58" s="122"/>
      <c r="AY58" s="122"/>
      <c r="AZ58" s="122"/>
    </row>
    <row r="59" spans="1:52" ht="15">
      <c r="A59" s="216">
        <v>7</v>
      </c>
      <c r="B59" s="217" t="s">
        <v>189</v>
      </c>
      <c r="C59" s="218">
        <v>98.12102197265625</v>
      </c>
      <c r="D59" s="219">
        <f t="shared" si="6"/>
        <v>0.05122528858998957</v>
      </c>
      <c r="E59" s="220">
        <f>C59/SUM('J &amp; K'!$I$6:$N$6)*100000</f>
        <v>1317.1391955796594</v>
      </c>
      <c r="F59" s="221">
        <v>7</v>
      </c>
      <c r="G59" s="222" t="s">
        <v>215</v>
      </c>
      <c r="H59" s="223">
        <v>63.05049853515625</v>
      </c>
      <c r="I59" s="224">
        <f t="shared" si="7"/>
        <v>0.04617678306439624</v>
      </c>
      <c r="J59" s="225">
        <f>H59/SUM('J &amp; K'!$Q$6:$V$6)*100000</f>
        <v>981.8689487864983</v>
      </c>
      <c r="AU59" s="122"/>
      <c r="AV59" s="122"/>
      <c r="AW59" s="122"/>
      <c r="AX59" s="122"/>
      <c r="AY59" s="122"/>
      <c r="AZ59" s="122"/>
    </row>
    <row r="60" spans="1:52" ht="15">
      <c r="A60" s="216">
        <v>8</v>
      </c>
      <c r="B60" s="217" t="s">
        <v>221</v>
      </c>
      <c r="C60" s="218">
        <v>77.1473974609375</v>
      </c>
      <c r="D60" s="219">
        <f t="shared" si="6"/>
        <v>0.04027574947195762</v>
      </c>
      <c r="E60" s="220">
        <f>C60/SUM('J &amp; K'!$I$6:$N$6)*100000</f>
        <v>1035.597255204706</v>
      </c>
      <c r="F60" s="221">
        <v>8</v>
      </c>
      <c r="G60" s="222" t="s">
        <v>214</v>
      </c>
      <c r="H60" s="223">
        <v>53.00052001953125</v>
      </c>
      <c r="I60" s="224">
        <f t="shared" si="7"/>
        <v>0.03881640228233001</v>
      </c>
      <c r="J60" s="225">
        <f>H60/SUM('J &amp; K'!$Q$6:$V$6)*100000</f>
        <v>825.363257797212</v>
      </c>
      <c r="AU60" s="122"/>
      <c r="AV60" s="122"/>
      <c r="AW60" s="122"/>
      <c r="AX60" s="122"/>
      <c r="AY60" s="122"/>
      <c r="AZ60" s="122"/>
    </row>
    <row r="61" spans="1:52" ht="15">
      <c r="A61" s="216">
        <v>9</v>
      </c>
      <c r="B61" s="217" t="s">
        <v>207</v>
      </c>
      <c r="C61" s="218">
        <v>66.01890100097657</v>
      </c>
      <c r="D61" s="219">
        <f t="shared" si="6"/>
        <v>0.03446598076721424</v>
      </c>
      <c r="E61" s="220">
        <f>C61/SUM('J &amp; K'!$I$6:$N$6)*100000</f>
        <v>886.212560869085</v>
      </c>
      <c r="F61" s="221">
        <v>9</v>
      </c>
      <c r="G61" s="222" t="s">
        <v>204</v>
      </c>
      <c r="H61" s="223">
        <v>46.61509240722656</v>
      </c>
      <c r="I61" s="224">
        <f t="shared" si="7"/>
        <v>0.03413985709272474</v>
      </c>
      <c r="J61" s="225">
        <f>H61/SUM('J &amp; K'!$Q$6:$V$6)*100000</f>
        <v>725.9246610706533</v>
      </c>
      <c r="AU61" s="122"/>
      <c r="AV61" s="122"/>
      <c r="AW61" s="122"/>
      <c r="AX61" s="122"/>
      <c r="AY61" s="122"/>
      <c r="AZ61" s="122"/>
    </row>
    <row r="62" spans="1:52" ht="15" thickBot="1">
      <c r="A62" s="226">
        <v>10</v>
      </c>
      <c r="B62" s="227" t="s">
        <v>183</v>
      </c>
      <c r="C62" s="228">
        <v>59.81983984375</v>
      </c>
      <c r="D62" s="229">
        <f t="shared" si="6"/>
        <v>0.031229684503866942</v>
      </c>
      <c r="E62" s="230">
        <f>C62/SUM('J &amp; K'!$I$6:$N$6)*100000</f>
        <v>802.9987269543312</v>
      </c>
      <c r="F62" s="231">
        <v>10</v>
      </c>
      <c r="G62" s="232" t="s">
        <v>80</v>
      </c>
      <c r="H62" s="233">
        <v>45.66244799804687</v>
      </c>
      <c r="I62" s="234">
        <f t="shared" si="7"/>
        <v>0.03344216151152847</v>
      </c>
      <c r="J62" s="235">
        <f>H62/SUM('J &amp; K'!$Q$6:$V$6)*100000</f>
        <v>711.0893784584621</v>
      </c>
      <c r="AU62" s="122"/>
      <c r="AV62" s="122"/>
      <c r="AW62" s="122"/>
      <c r="AX62" s="122"/>
      <c r="AY62" s="122"/>
      <c r="AZ62" s="122"/>
    </row>
    <row r="64" spans="1:52" ht="16.2" thickBot="1">
      <c r="A64" s="138" t="s">
        <v>136</v>
      </c>
      <c r="B64" s="139"/>
      <c r="C64" s="140"/>
      <c r="D64" s="141"/>
      <c r="E64" s="142"/>
      <c r="AU64" s="122"/>
      <c r="AV64" s="122"/>
      <c r="AW64" s="122"/>
      <c r="AX64" s="122"/>
      <c r="AY64" s="122"/>
      <c r="AZ64" s="122"/>
    </row>
    <row r="65" spans="1:52" ht="16.2" thickBot="1">
      <c r="A65" s="280" t="s">
        <v>174</v>
      </c>
      <c r="B65" s="281"/>
      <c r="C65" s="281"/>
      <c r="D65" s="281"/>
      <c r="E65" s="282"/>
      <c r="F65" s="283" t="s">
        <v>175</v>
      </c>
      <c r="G65" s="284"/>
      <c r="H65" s="284"/>
      <c r="I65" s="284"/>
      <c r="J65" s="285"/>
      <c r="AU65" s="122"/>
      <c r="AV65" s="122"/>
      <c r="AW65" s="122"/>
      <c r="AX65" s="122"/>
      <c r="AY65" s="122"/>
      <c r="AZ65" s="122"/>
    </row>
    <row r="66" spans="1:52" ht="29.4" customHeight="1" thickBot="1">
      <c r="A66" s="197" t="s">
        <v>176</v>
      </c>
      <c r="B66" s="198" t="s">
        <v>177</v>
      </c>
      <c r="C66" s="199" t="s">
        <v>198</v>
      </c>
      <c r="D66" s="200" t="s">
        <v>199</v>
      </c>
      <c r="E66" s="201" t="s">
        <v>200</v>
      </c>
      <c r="F66" s="202" t="s">
        <v>176</v>
      </c>
      <c r="G66" s="203" t="s">
        <v>177</v>
      </c>
      <c r="H66" s="204" t="s">
        <v>198</v>
      </c>
      <c r="I66" s="205" t="s">
        <v>199</v>
      </c>
      <c r="J66" s="206" t="s">
        <v>200</v>
      </c>
      <c r="AU66" s="122"/>
      <c r="AV66" s="122"/>
      <c r="AW66" s="122"/>
      <c r="AX66" s="122"/>
      <c r="AY66" s="122"/>
      <c r="AZ66" s="122"/>
    </row>
    <row r="67" spans="1:52" ht="15">
      <c r="A67" s="207">
        <v>0</v>
      </c>
      <c r="B67" s="208" t="s">
        <v>2</v>
      </c>
      <c r="C67" s="209">
        <v>4716.4801635131835</v>
      </c>
      <c r="D67" s="210">
        <f aca="true" t="shared" si="8" ref="D67:D77">C67/C$67</f>
        <v>1</v>
      </c>
      <c r="E67" s="211">
        <f>C67/SUM(Punjab!$I$6:$N$6)*100000</f>
        <v>30557.321918954654</v>
      </c>
      <c r="F67" s="236">
        <v>0</v>
      </c>
      <c r="G67" s="237" t="s">
        <v>2</v>
      </c>
      <c r="H67" s="238">
        <v>4129.768307495117</v>
      </c>
      <c r="I67" s="239">
        <f>H67/H$67</f>
        <v>1</v>
      </c>
      <c r="J67" s="215">
        <f>H67/SUM(Punjab!$Q$6:$V$6)*100000</f>
        <v>30212.14142281211</v>
      </c>
      <c r="K67"/>
      <c r="AU67" s="122"/>
      <c r="AV67" s="122"/>
      <c r="AW67" s="122"/>
      <c r="AX67" s="122"/>
      <c r="AY67" s="122"/>
      <c r="AZ67" s="122"/>
    </row>
    <row r="68" spans="1:52" ht="15">
      <c r="A68" s="216">
        <v>1</v>
      </c>
      <c r="B68" s="217" t="s">
        <v>218</v>
      </c>
      <c r="C68" s="218">
        <v>1079.6324072265625</v>
      </c>
      <c r="D68" s="219">
        <f t="shared" si="8"/>
        <v>0.2289063814109996</v>
      </c>
      <c r="E68" s="220">
        <f>C68/SUM(Punjab!$I$6:$N$6)*100000</f>
        <v>6994.765986078933</v>
      </c>
      <c r="F68" s="221">
        <v>1</v>
      </c>
      <c r="G68" s="222" t="s">
        <v>215</v>
      </c>
      <c r="H68" s="223">
        <v>897.43876953125</v>
      </c>
      <c r="I68" s="224">
        <f aca="true" t="shared" si="9" ref="I68:I77">H68/H$67</f>
        <v>0.21730971393782267</v>
      </c>
      <c r="J68" s="225">
        <f>H68/SUM(Punjab!$Q$6:$V$6)*100000</f>
        <v>6565.3918100403425</v>
      </c>
      <c r="K68"/>
      <c r="AU68" s="122"/>
      <c r="AV68" s="122"/>
      <c r="AW68" s="122"/>
      <c r="AX68" s="122"/>
      <c r="AY68" s="122"/>
      <c r="AZ68" s="122"/>
    </row>
    <row r="69" spans="1:52" ht="15">
      <c r="A69" s="216">
        <v>2</v>
      </c>
      <c r="B69" s="217" t="s">
        <v>227</v>
      </c>
      <c r="C69" s="218">
        <v>428.7312978515625</v>
      </c>
      <c r="D69" s="219">
        <f t="shared" si="8"/>
        <v>0.09090068928270689</v>
      </c>
      <c r="E69" s="220">
        <f>C69/SUM(Punjab!$I$6:$N$6)*100000</f>
        <v>2777.681625066546</v>
      </c>
      <c r="F69" s="221">
        <v>2</v>
      </c>
      <c r="G69" s="222" t="s">
        <v>218</v>
      </c>
      <c r="H69" s="223">
        <v>540.48633203125</v>
      </c>
      <c r="I69" s="224">
        <f t="shared" si="9"/>
        <v>0.13087570337791618</v>
      </c>
      <c r="J69" s="225">
        <f>H69/SUM(Punjab!$Q$6:$V$6)*100000</f>
        <v>3954.0352592636127</v>
      </c>
      <c r="K69"/>
      <c r="AU69" s="122"/>
      <c r="AV69" s="122"/>
      <c r="AW69" s="122"/>
      <c r="AX69" s="122"/>
      <c r="AY69" s="122"/>
      <c r="AZ69" s="122"/>
    </row>
    <row r="70" spans="1:52" ht="15">
      <c r="A70" s="216">
        <v>3</v>
      </c>
      <c r="B70" s="217" t="s">
        <v>214</v>
      </c>
      <c r="C70" s="218">
        <v>362.876314453125</v>
      </c>
      <c r="D70" s="219">
        <f t="shared" si="8"/>
        <v>0.07693794988482001</v>
      </c>
      <c r="E70" s="220">
        <f>C70/SUM(Punjab!$I$6:$N$6)*100000</f>
        <v>2351.0177024148456</v>
      </c>
      <c r="F70" s="221">
        <v>3</v>
      </c>
      <c r="G70" s="222" t="s">
        <v>214</v>
      </c>
      <c r="H70" s="223">
        <v>362.8467109375</v>
      </c>
      <c r="I70" s="224">
        <f t="shared" si="9"/>
        <v>0.08786127548099235</v>
      </c>
      <c r="J70" s="225">
        <f>H70/SUM(Punjab!$Q$6:$V$6)*100000</f>
        <v>2654.477280420395</v>
      </c>
      <c r="K70"/>
      <c r="AU70" s="122"/>
      <c r="AV70" s="122"/>
      <c r="AW70" s="122"/>
      <c r="AX70" s="122"/>
      <c r="AY70" s="122"/>
      <c r="AZ70" s="122"/>
    </row>
    <row r="71" spans="1:52" ht="15">
      <c r="A71" s="216">
        <v>4</v>
      </c>
      <c r="B71" s="217" t="s">
        <v>209</v>
      </c>
      <c r="C71" s="218">
        <v>248.816953125</v>
      </c>
      <c r="D71" s="219">
        <f t="shared" si="8"/>
        <v>0.0527547969033888</v>
      </c>
      <c r="E71" s="220">
        <f>C71/SUM(Punjab!$I$6:$N$6)*100000</f>
        <v>1612.0453117459238</v>
      </c>
      <c r="F71" s="221">
        <v>4</v>
      </c>
      <c r="G71" s="222" t="s">
        <v>189</v>
      </c>
      <c r="H71" s="223">
        <v>228.05446337890623</v>
      </c>
      <c r="I71" s="224">
        <f t="shared" si="9"/>
        <v>0.05522209634981462</v>
      </c>
      <c r="J71" s="225">
        <f>H71/SUM(Punjab!$Q$6:$V$6)*100000</f>
        <v>1668.377784584756</v>
      </c>
      <c r="K71"/>
      <c r="AU71" s="122"/>
      <c r="AV71" s="122"/>
      <c r="AW71" s="122"/>
      <c r="AX71" s="122"/>
      <c r="AY71" s="122"/>
      <c r="AZ71" s="122"/>
    </row>
    <row r="72" spans="1:52" ht="15">
      <c r="A72" s="216">
        <v>5</v>
      </c>
      <c r="B72" s="217" t="s">
        <v>210</v>
      </c>
      <c r="C72" s="218">
        <v>233.190095703125</v>
      </c>
      <c r="D72" s="219">
        <f t="shared" si="8"/>
        <v>0.049441551245585594</v>
      </c>
      <c r="E72" s="220">
        <f>C72/SUM(Punjab!$I$6:$N$6)*100000</f>
        <v>1510.8013975838526</v>
      </c>
      <c r="F72" s="221">
        <v>5</v>
      </c>
      <c r="G72" s="222" t="s">
        <v>213</v>
      </c>
      <c r="H72" s="223">
        <v>226.2425361328125</v>
      </c>
      <c r="I72" s="224">
        <f t="shared" si="9"/>
        <v>0.05478334843197011</v>
      </c>
      <c r="J72" s="225">
        <f>H72/SUM(Punjab!$Q$6:$V$6)*100000</f>
        <v>1655.1222704418728</v>
      </c>
      <c r="AU72" s="122"/>
      <c r="AV72" s="122"/>
      <c r="AW72" s="122"/>
      <c r="AX72" s="122"/>
      <c r="AY72" s="122"/>
      <c r="AZ72" s="122"/>
    </row>
    <row r="73" spans="1:52" ht="15">
      <c r="A73" s="216">
        <v>6</v>
      </c>
      <c r="B73" s="217" t="s">
        <v>221</v>
      </c>
      <c r="C73" s="218">
        <v>204.033744140625</v>
      </c>
      <c r="D73" s="219">
        <f t="shared" si="8"/>
        <v>0.0432597481738682</v>
      </c>
      <c r="E73" s="220">
        <f>C73/SUM(Punjab!$I$6:$N$6)*100000</f>
        <v>1321.9020510818013</v>
      </c>
      <c r="F73" s="221">
        <v>6</v>
      </c>
      <c r="G73" s="222" t="s">
        <v>209</v>
      </c>
      <c r="H73" s="223">
        <v>198.993328125</v>
      </c>
      <c r="I73" s="224">
        <f t="shared" si="9"/>
        <v>0.04818510708308913</v>
      </c>
      <c r="J73" s="225">
        <f>H73/SUM(Punjab!$Q$6:$V$6)*100000</f>
        <v>1455.7752696676343</v>
      </c>
      <c r="AU73" s="122"/>
      <c r="AV73" s="122"/>
      <c r="AW73" s="122"/>
      <c r="AX73" s="122"/>
      <c r="AY73" s="122"/>
      <c r="AZ73" s="122"/>
    </row>
    <row r="74" spans="1:52" ht="15">
      <c r="A74" s="216">
        <v>7</v>
      </c>
      <c r="B74" s="217" t="s">
        <v>189</v>
      </c>
      <c r="C74" s="218">
        <v>199.09752172851563</v>
      </c>
      <c r="D74" s="219">
        <f t="shared" si="8"/>
        <v>0.04221315786902686</v>
      </c>
      <c r="E74" s="220">
        <f>C74/SUM(Punjab!$I$6:$N$6)*100000</f>
        <v>1289.9210542195076</v>
      </c>
      <c r="F74" s="221">
        <v>7</v>
      </c>
      <c r="G74" s="222" t="s">
        <v>191</v>
      </c>
      <c r="H74" s="223">
        <v>174.416890625</v>
      </c>
      <c r="I74" s="224">
        <f t="shared" si="9"/>
        <v>0.04223406197109188</v>
      </c>
      <c r="J74" s="225">
        <f>H74/SUM(Punjab!$Q$6:$V$6)*100000</f>
        <v>1275.9814531304385</v>
      </c>
      <c r="AU74" s="122"/>
      <c r="AV74" s="122"/>
      <c r="AW74" s="122"/>
      <c r="AX74" s="122"/>
      <c r="AY74" s="122"/>
      <c r="AZ74" s="122"/>
    </row>
    <row r="75" spans="1:52" ht="15">
      <c r="A75" s="216">
        <v>8</v>
      </c>
      <c r="B75" s="217" t="s">
        <v>213</v>
      </c>
      <c r="C75" s="218">
        <v>173.41791943359374</v>
      </c>
      <c r="D75" s="219">
        <f t="shared" si="8"/>
        <v>0.036768503931206876</v>
      </c>
      <c r="E75" s="220">
        <f>C75/SUM(Punjab!$I$6:$N$6)*100000</f>
        <v>1123.5470111042382</v>
      </c>
      <c r="F75" s="221">
        <v>8</v>
      </c>
      <c r="G75" s="222" t="s">
        <v>204</v>
      </c>
      <c r="H75" s="223">
        <v>163.17868017578124</v>
      </c>
      <c r="I75" s="224">
        <f t="shared" si="9"/>
        <v>0.03951279297669756</v>
      </c>
      <c r="J75" s="225">
        <f>H75/SUM(Punjab!$Q$6:$V$6)*100000</f>
        <v>1193.7660894222838</v>
      </c>
      <c r="AU75" s="122"/>
      <c r="AV75" s="122"/>
      <c r="AW75" s="122"/>
      <c r="AX75" s="122"/>
      <c r="AY75" s="122"/>
      <c r="AZ75" s="122"/>
    </row>
    <row r="76" spans="1:52" ht="15">
      <c r="A76" s="216">
        <v>9</v>
      </c>
      <c r="B76" s="217" t="s">
        <v>191</v>
      </c>
      <c r="C76" s="218">
        <v>147.4368515625</v>
      </c>
      <c r="D76" s="219">
        <f t="shared" si="8"/>
        <v>0.03125993250285996</v>
      </c>
      <c r="E76" s="220">
        <f>C76/SUM(Punjab!$I$6:$N$6)*100000</f>
        <v>955.2198206546857</v>
      </c>
      <c r="F76" s="221">
        <v>9</v>
      </c>
      <c r="G76" s="222" t="s">
        <v>55</v>
      </c>
      <c r="H76" s="223">
        <v>148.5601982421875</v>
      </c>
      <c r="I76" s="224">
        <f t="shared" si="9"/>
        <v>0.03597301039202746</v>
      </c>
      <c r="J76" s="225">
        <f>H76/SUM(Punjab!$Q$6:$V$6)*100000</f>
        <v>1086.8216773682234</v>
      </c>
      <c r="AU76" s="122"/>
      <c r="AV76" s="122"/>
      <c r="AW76" s="122"/>
      <c r="AX76" s="122"/>
      <c r="AY76" s="122"/>
      <c r="AZ76" s="122"/>
    </row>
    <row r="77" spans="1:52" ht="15" thickBot="1">
      <c r="A77" s="226">
        <v>10</v>
      </c>
      <c r="B77" s="227" t="s">
        <v>219</v>
      </c>
      <c r="C77" s="228">
        <v>146.67778442382811</v>
      </c>
      <c r="D77" s="229">
        <f t="shared" si="8"/>
        <v>0.03109899317684645</v>
      </c>
      <c r="E77" s="230">
        <f>C77/SUM(Punjab!$I$6:$N$6)*100000</f>
        <v>950.3019458602713</v>
      </c>
      <c r="F77" s="231">
        <v>10</v>
      </c>
      <c r="G77" s="232" t="s">
        <v>219</v>
      </c>
      <c r="H77" s="233">
        <v>121.25956884765625</v>
      </c>
      <c r="I77" s="234">
        <f t="shared" si="9"/>
        <v>0.029362317645661197</v>
      </c>
      <c r="J77" s="235">
        <f>H77/SUM(Punjab!$Q$6:$V$6)*100000</f>
        <v>887.0984932122475</v>
      </c>
      <c r="AU77" s="122"/>
      <c r="AV77" s="122"/>
      <c r="AW77" s="122"/>
      <c r="AX77" s="122"/>
      <c r="AY77" s="122"/>
      <c r="AZ77" s="122"/>
    </row>
    <row r="79" spans="1:52" ht="16.2" thickBot="1">
      <c r="A79" s="138" t="s">
        <v>139</v>
      </c>
      <c r="B79" s="139"/>
      <c r="C79" s="140"/>
      <c r="D79" s="141"/>
      <c r="E79" s="142"/>
      <c r="AU79" s="122"/>
      <c r="AV79" s="122"/>
      <c r="AW79" s="122"/>
      <c r="AX79" s="122"/>
      <c r="AY79" s="122"/>
      <c r="AZ79" s="122"/>
    </row>
    <row r="80" spans="1:52" ht="16.2" thickBot="1">
      <c r="A80" s="280" t="s">
        <v>174</v>
      </c>
      <c r="B80" s="281"/>
      <c r="C80" s="281"/>
      <c r="D80" s="281"/>
      <c r="E80" s="282"/>
      <c r="F80" s="283" t="s">
        <v>175</v>
      </c>
      <c r="G80" s="284"/>
      <c r="H80" s="284"/>
      <c r="I80" s="284"/>
      <c r="J80" s="285"/>
      <c r="AU80" s="122"/>
      <c r="AV80" s="122"/>
      <c r="AW80" s="122"/>
      <c r="AX80" s="122"/>
      <c r="AY80" s="122"/>
      <c r="AZ80" s="122"/>
    </row>
    <row r="81" spans="1:52" ht="29.4" customHeight="1" thickBot="1">
      <c r="A81" s="197" t="s">
        <v>176</v>
      </c>
      <c r="B81" s="198" t="s">
        <v>177</v>
      </c>
      <c r="C81" s="199" t="s">
        <v>198</v>
      </c>
      <c r="D81" s="200" t="s">
        <v>199</v>
      </c>
      <c r="E81" s="201" t="s">
        <v>200</v>
      </c>
      <c r="F81" s="202" t="s">
        <v>176</v>
      </c>
      <c r="G81" s="203" t="s">
        <v>177</v>
      </c>
      <c r="H81" s="204" t="s">
        <v>198</v>
      </c>
      <c r="I81" s="205" t="s">
        <v>199</v>
      </c>
      <c r="J81" s="206" t="s">
        <v>200</v>
      </c>
      <c r="AU81" s="122"/>
      <c r="AV81" s="122"/>
      <c r="AW81" s="122"/>
      <c r="AX81" s="122"/>
      <c r="AY81" s="122"/>
      <c r="AZ81" s="122"/>
    </row>
    <row r="82" spans="1:52" ht="15">
      <c r="A82" s="207">
        <v>0</v>
      </c>
      <c r="B82" s="208" t="s">
        <v>2</v>
      </c>
      <c r="C82" s="209">
        <v>5362.767242797851</v>
      </c>
      <c r="D82" s="210">
        <f aca="true" t="shared" si="10" ref="D82:D92">C82/C$82</f>
        <v>1</v>
      </c>
      <c r="E82" s="211">
        <f>C82/SUM(Haryana!$I$6:$N$6)*100000</f>
        <v>36203.45837895204</v>
      </c>
      <c r="F82" s="236">
        <v>0</v>
      </c>
      <c r="G82" s="237" t="s">
        <v>2</v>
      </c>
      <c r="H82" s="238">
        <v>3825.7428582763673</v>
      </c>
      <c r="I82" s="239">
        <f>H82/H$82</f>
        <v>1</v>
      </c>
      <c r="J82" s="215">
        <f>H82/SUM(Haryana!$Q$6:$V$6)*100000</f>
        <v>29852.715857222385</v>
      </c>
      <c r="AU82" s="122"/>
      <c r="AV82" s="122"/>
      <c r="AW82" s="122"/>
      <c r="AX82" s="122"/>
      <c r="AY82" s="122"/>
      <c r="AZ82" s="122"/>
    </row>
    <row r="83" spans="1:52" ht="15">
      <c r="A83" s="216">
        <v>1</v>
      </c>
      <c r="B83" s="217" t="s">
        <v>218</v>
      </c>
      <c r="C83" s="218">
        <v>897.2985229492188</v>
      </c>
      <c r="D83" s="219">
        <f t="shared" si="10"/>
        <v>0.16732005741145725</v>
      </c>
      <c r="E83" s="220">
        <f>C83/SUM(Haryana!$I$6:$N$6)*100000</f>
        <v>6057.564734459558</v>
      </c>
      <c r="F83" s="221">
        <v>1</v>
      </c>
      <c r="G83" s="222" t="s">
        <v>218</v>
      </c>
      <c r="H83" s="223">
        <v>353.19083569335936</v>
      </c>
      <c r="I83" s="224">
        <f aca="true" t="shared" si="11" ref="I83:I92">H83/H$82</f>
        <v>0.09231954388395155</v>
      </c>
      <c r="J83" s="225">
        <f>H83/SUM(Haryana!$Q$6:$V$6)*100000</f>
        <v>2755.989111635978</v>
      </c>
      <c r="AU83" s="122"/>
      <c r="AV83" s="122"/>
      <c r="AW83" s="122"/>
      <c r="AX83" s="122"/>
      <c r="AY83" s="122"/>
      <c r="AZ83" s="122"/>
    </row>
    <row r="84" spans="1:52" ht="15">
      <c r="A84" s="216">
        <v>2</v>
      </c>
      <c r="B84" s="217" t="s">
        <v>209</v>
      </c>
      <c r="C84" s="218">
        <v>501.18453125</v>
      </c>
      <c r="D84" s="219">
        <f t="shared" si="10"/>
        <v>0.09345632740691596</v>
      </c>
      <c r="E84" s="220">
        <f>C84/SUM(Haryana!$I$6:$N$6)*100000</f>
        <v>3383.4422595259975</v>
      </c>
      <c r="F84" s="221">
        <v>2</v>
      </c>
      <c r="G84" s="222" t="s">
        <v>214</v>
      </c>
      <c r="H84" s="223">
        <v>352.3598310546875</v>
      </c>
      <c r="I84" s="224">
        <f t="shared" si="11"/>
        <v>0.09210232995466874</v>
      </c>
      <c r="J84" s="225">
        <f>H84/SUM(Haryana!$Q$6:$V$6)*100000</f>
        <v>2749.5046859248678</v>
      </c>
      <c r="AU84" s="122"/>
      <c r="AV84" s="122"/>
      <c r="AW84" s="122"/>
      <c r="AX84" s="122"/>
      <c r="AY84" s="122"/>
      <c r="AZ84" s="122"/>
    </row>
    <row r="85" spans="1:52" ht="15">
      <c r="A85" s="216">
        <v>3</v>
      </c>
      <c r="B85" s="217" t="s">
        <v>214</v>
      </c>
      <c r="C85" s="218">
        <v>432.381802734375</v>
      </c>
      <c r="D85" s="219">
        <f t="shared" si="10"/>
        <v>0.08062662113763373</v>
      </c>
      <c r="E85" s="220">
        <f>C85/SUM(Haryana!$I$6:$N$6)*100000</f>
        <v>2918.962522591858</v>
      </c>
      <c r="F85" s="221">
        <v>3</v>
      </c>
      <c r="G85" s="222" t="s">
        <v>209</v>
      </c>
      <c r="H85" s="223">
        <v>331.18578125</v>
      </c>
      <c r="I85" s="224">
        <f t="shared" si="11"/>
        <v>0.08656770554600497</v>
      </c>
      <c r="J85" s="225">
        <f>H85/SUM(Haryana!$Q$6:$V$6)*100000</f>
        <v>2584.281116076581</v>
      </c>
      <c r="AU85" s="122"/>
      <c r="AV85" s="122"/>
      <c r="AW85" s="122"/>
      <c r="AX85" s="122"/>
      <c r="AY85" s="122"/>
      <c r="AZ85" s="122"/>
    </row>
    <row r="86" spans="1:52" ht="15">
      <c r="A86" s="216">
        <v>4</v>
      </c>
      <c r="B86" s="217" t="s">
        <v>227</v>
      </c>
      <c r="C86" s="218">
        <v>385.9586279296875</v>
      </c>
      <c r="D86" s="219">
        <f t="shared" si="10"/>
        <v>0.07197005024747746</v>
      </c>
      <c r="E86" s="220">
        <f>C86/SUM(Haryana!$I$6:$N$6)*100000</f>
        <v>2605.5647186656374</v>
      </c>
      <c r="F86" s="221">
        <v>4</v>
      </c>
      <c r="G86" s="222" t="s">
        <v>210</v>
      </c>
      <c r="H86" s="223">
        <v>295.1174228515625</v>
      </c>
      <c r="I86" s="224">
        <f t="shared" si="11"/>
        <v>0.077139900349843</v>
      </c>
      <c r="J86" s="225">
        <f>H86/SUM(Haryana!$Q$6:$V$6)*100000</f>
        <v>2302.8355263983126</v>
      </c>
      <c r="AU86" s="122"/>
      <c r="AV86" s="122"/>
      <c r="AW86" s="122"/>
      <c r="AX86" s="122"/>
      <c r="AY86" s="122"/>
      <c r="AZ86" s="122"/>
    </row>
    <row r="87" spans="1:52" ht="15">
      <c r="A87" s="216">
        <v>5</v>
      </c>
      <c r="B87" s="217" t="s">
        <v>219</v>
      </c>
      <c r="C87" s="218">
        <v>302.5054921875</v>
      </c>
      <c r="D87" s="219">
        <f t="shared" si="10"/>
        <v>0.056408469450872065</v>
      </c>
      <c r="E87" s="220">
        <f>C87/SUM(Haryana!$I$6:$N$6)*100000</f>
        <v>2042.1816759850344</v>
      </c>
      <c r="F87" s="221">
        <v>5</v>
      </c>
      <c r="G87" s="222" t="s">
        <v>189</v>
      </c>
      <c r="H87" s="223">
        <v>206.54357470703127</v>
      </c>
      <c r="I87" s="224">
        <f t="shared" si="11"/>
        <v>0.053987835136438435</v>
      </c>
      <c r="J87" s="225">
        <f>H87/SUM(Haryana!$Q$6:$V$6)*100000</f>
        <v>1611.6835020746632</v>
      </c>
      <c r="AU87" s="122"/>
      <c r="AV87" s="122"/>
      <c r="AW87" s="122"/>
      <c r="AX87" s="122"/>
      <c r="AY87" s="122"/>
      <c r="AZ87" s="122"/>
    </row>
    <row r="88" spans="1:52" ht="15">
      <c r="A88" s="216">
        <v>6</v>
      </c>
      <c r="B88" s="217" t="s">
        <v>191</v>
      </c>
      <c r="C88" s="218">
        <v>228.58987890625</v>
      </c>
      <c r="D88" s="219">
        <f t="shared" si="10"/>
        <v>0.042625358990406335</v>
      </c>
      <c r="E88" s="220">
        <f>C88/SUM(Haryana!$I$6:$N$6)*100000</f>
        <v>1543.185410097065</v>
      </c>
      <c r="F88" s="221">
        <v>6</v>
      </c>
      <c r="G88" s="222" t="s">
        <v>204</v>
      </c>
      <c r="H88" s="223">
        <v>204.69181982421875</v>
      </c>
      <c r="I88" s="224">
        <f t="shared" si="11"/>
        <v>0.05350381021594318</v>
      </c>
      <c r="J88" s="225">
        <f>H88/SUM(Haryana!$Q$6:$V$6)*100000</f>
        <v>1597.2340436553038</v>
      </c>
      <c r="AU88" s="122"/>
      <c r="AV88" s="122"/>
      <c r="AW88" s="122"/>
      <c r="AX88" s="122"/>
      <c r="AY88" s="122"/>
      <c r="AZ88" s="122"/>
    </row>
    <row r="89" spans="1:52" ht="15">
      <c r="A89" s="216">
        <v>7</v>
      </c>
      <c r="B89" s="217" t="s">
        <v>221</v>
      </c>
      <c r="C89" s="218">
        <v>225.257640625</v>
      </c>
      <c r="D89" s="219">
        <f t="shared" si="10"/>
        <v>0.04200399354037209</v>
      </c>
      <c r="E89" s="220">
        <f>C89/SUM(Haryana!$I$6:$N$6)*100000</f>
        <v>1520.6898318886315</v>
      </c>
      <c r="F89" s="221">
        <v>7</v>
      </c>
      <c r="G89" s="222" t="s">
        <v>219</v>
      </c>
      <c r="H89" s="223">
        <v>196.24780859375</v>
      </c>
      <c r="I89" s="224">
        <f t="shared" si="11"/>
        <v>0.05129665423518991</v>
      </c>
      <c r="J89" s="225">
        <f>H89/SUM(Haryana!$Q$6:$V$6)*100000</f>
        <v>1531.3444433093077</v>
      </c>
      <c r="AU89" s="122"/>
      <c r="AV89" s="122"/>
      <c r="AW89" s="122"/>
      <c r="AX89" s="122"/>
      <c r="AY89" s="122"/>
      <c r="AZ89" s="122"/>
    </row>
    <row r="90" spans="1:52" ht="15">
      <c r="A90" s="216">
        <v>8</v>
      </c>
      <c r="B90" s="217" t="s">
        <v>4</v>
      </c>
      <c r="C90" s="218">
        <v>224.77588598632812</v>
      </c>
      <c r="D90" s="219">
        <f t="shared" si="10"/>
        <v>0.04191416032239701</v>
      </c>
      <c r="E90" s="220">
        <f>C90/SUM(Haryana!$I$6:$N$6)*100000</f>
        <v>1517.4375587206234</v>
      </c>
      <c r="F90" s="221">
        <v>8</v>
      </c>
      <c r="G90" s="222" t="s">
        <v>55</v>
      </c>
      <c r="H90" s="223">
        <v>193.52239599609376</v>
      </c>
      <c r="I90" s="224">
        <f t="shared" si="11"/>
        <v>0.05058426641964182</v>
      </c>
      <c r="J90" s="225">
        <f>H90/SUM(Haryana!$Q$6:$V$6)*100000</f>
        <v>1510.077732271603</v>
      </c>
      <c r="AU90" s="122"/>
      <c r="AV90" s="122"/>
      <c r="AW90" s="122"/>
      <c r="AX90" s="122"/>
      <c r="AY90" s="122"/>
      <c r="AZ90" s="122"/>
    </row>
    <row r="91" spans="1:52" ht="15">
      <c r="A91" s="216">
        <v>9</v>
      </c>
      <c r="B91" s="217" t="s">
        <v>189</v>
      </c>
      <c r="C91" s="218">
        <v>223.80097558593746</v>
      </c>
      <c r="D91" s="219">
        <f t="shared" si="10"/>
        <v>0.04173236790884411</v>
      </c>
      <c r="E91" s="220">
        <f>C91/SUM(Haryana!$I$6:$N$6)*100000</f>
        <v>1510.8560446429517</v>
      </c>
      <c r="F91" s="221">
        <v>9</v>
      </c>
      <c r="G91" s="222" t="s">
        <v>56</v>
      </c>
      <c r="H91" s="223">
        <v>134.0749912109375</v>
      </c>
      <c r="I91" s="224">
        <f t="shared" si="11"/>
        <v>0.03504547905536522</v>
      </c>
      <c r="J91" s="225">
        <f>H91/SUM(Haryana!$Q$6:$V$6)*100000</f>
        <v>1046.2027283200562</v>
      </c>
      <c r="AU91" s="122"/>
      <c r="AV91" s="122"/>
      <c r="AW91" s="122"/>
      <c r="AX91" s="122"/>
      <c r="AY91" s="122"/>
      <c r="AZ91" s="122"/>
    </row>
    <row r="92" spans="1:52" ht="15" thickBot="1">
      <c r="A92" s="226">
        <v>10</v>
      </c>
      <c r="B92" s="227" t="s">
        <v>210</v>
      </c>
      <c r="C92" s="228">
        <v>212.58352685546876</v>
      </c>
      <c r="D92" s="229">
        <f t="shared" si="10"/>
        <v>0.03964064022002196</v>
      </c>
      <c r="E92" s="230">
        <f>C92/SUM(Haryana!$I$6:$N$6)*100000</f>
        <v>1435.1282683205773</v>
      </c>
      <c r="F92" s="231">
        <v>10</v>
      </c>
      <c r="G92" s="232" t="s">
        <v>80</v>
      </c>
      <c r="H92" s="233">
        <v>131.6106298828125</v>
      </c>
      <c r="I92" s="234">
        <f t="shared" si="11"/>
        <v>0.03440132668563819</v>
      </c>
      <c r="J92" s="235">
        <f>H92/SUM(Haryana!$Q$6:$V$6)*100000</f>
        <v>1026.9730306578385</v>
      </c>
      <c r="AU92" s="122"/>
      <c r="AV92" s="122"/>
      <c r="AW92" s="122"/>
      <c r="AX92" s="122"/>
      <c r="AY92" s="122"/>
      <c r="AZ92" s="122"/>
    </row>
    <row r="94" spans="1:52" ht="16.2" thickBot="1">
      <c r="A94" s="138" t="s">
        <v>140</v>
      </c>
      <c r="B94" s="139"/>
      <c r="C94" s="140"/>
      <c r="D94" s="141"/>
      <c r="E94" s="142"/>
      <c r="AU94" s="122"/>
      <c r="AV94" s="122"/>
      <c r="AW94" s="122"/>
      <c r="AX94" s="122"/>
      <c r="AY94" s="122"/>
      <c r="AZ94" s="122"/>
    </row>
    <row r="95" spans="1:52" ht="16.2" thickBot="1">
      <c r="A95" s="280" t="s">
        <v>174</v>
      </c>
      <c r="B95" s="281"/>
      <c r="C95" s="281"/>
      <c r="D95" s="281"/>
      <c r="E95" s="282"/>
      <c r="F95" s="283" t="s">
        <v>175</v>
      </c>
      <c r="G95" s="284"/>
      <c r="H95" s="284"/>
      <c r="I95" s="284"/>
      <c r="J95" s="285"/>
      <c r="AU95" s="122"/>
      <c r="AV95" s="122"/>
      <c r="AW95" s="122"/>
      <c r="AX95" s="122"/>
      <c r="AY95" s="122"/>
      <c r="AZ95" s="122"/>
    </row>
    <row r="96" spans="1:52" ht="29.4" customHeight="1" thickBot="1">
      <c r="A96" s="197" t="s">
        <v>176</v>
      </c>
      <c r="B96" s="198" t="s">
        <v>177</v>
      </c>
      <c r="C96" s="199" t="s">
        <v>198</v>
      </c>
      <c r="D96" s="200" t="s">
        <v>199</v>
      </c>
      <c r="E96" s="201" t="s">
        <v>200</v>
      </c>
      <c r="F96" s="202" t="s">
        <v>176</v>
      </c>
      <c r="G96" s="203" t="s">
        <v>177</v>
      </c>
      <c r="H96" s="204" t="s">
        <v>198</v>
      </c>
      <c r="I96" s="205" t="s">
        <v>199</v>
      </c>
      <c r="J96" s="206" t="s">
        <v>200</v>
      </c>
      <c r="AU96" s="122"/>
      <c r="AV96" s="122"/>
      <c r="AW96" s="122"/>
      <c r="AX96" s="122"/>
      <c r="AY96" s="122"/>
      <c r="AZ96" s="122"/>
    </row>
    <row r="97" spans="1:52" ht="15">
      <c r="A97" s="207">
        <v>0</v>
      </c>
      <c r="B97" s="208" t="s">
        <v>2</v>
      </c>
      <c r="C97" s="209">
        <v>2491.6088830108642</v>
      </c>
      <c r="D97" s="210">
        <f aca="true" t="shared" si="12" ref="D97:D107">C97/C$97</f>
        <v>1</v>
      </c>
      <c r="E97" s="211">
        <f>C97/SUM(Delhi!$I$6:$N$6)*100000</f>
        <v>25165.562601849557</v>
      </c>
      <c r="F97" s="236">
        <v>0</v>
      </c>
      <c r="G97" s="237" t="s">
        <v>2</v>
      </c>
      <c r="H97" s="238">
        <v>1414.7127356567382</v>
      </c>
      <c r="I97" s="239">
        <f>H97/H$97</f>
        <v>1</v>
      </c>
      <c r="J97" s="215">
        <f>H97/SUM(Delhi!$Q$6:$V$6)*100000</f>
        <v>16350.026987723179</v>
      </c>
      <c r="AU97" s="122"/>
      <c r="AV97" s="122"/>
      <c r="AW97" s="122"/>
      <c r="AX97" s="122"/>
      <c r="AY97" s="122"/>
      <c r="AZ97" s="122"/>
    </row>
    <row r="98" spans="1:52" ht="15">
      <c r="A98" s="216">
        <v>1</v>
      </c>
      <c r="B98" s="217" t="s">
        <v>191</v>
      </c>
      <c r="C98" s="218">
        <v>378.22925</v>
      </c>
      <c r="D98" s="219">
        <f t="shared" si="12"/>
        <v>0.15180121269392294</v>
      </c>
      <c r="E98" s="240">
        <f>C98/SUM(Delhi!$I$6:$N$6)*100000</f>
        <v>3820.162921085597</v>
      </c>
      <c r="F98" s="221">
        <v>1</v>
      </c>
      <c r="G98" s="222" t="s">
        <v>214</v>
      </c>
      <c r="H98" s="223">
        <v>167.6783603515625</v>
      </c>
      <c r="I98" s="224">
        <f aca="true" t="shared" si="13" ref="I98:I107">H98/H$97</f>
        <v>0.1185246701505962</v>
      </c>
      <c r="J98" s="225">
        <f>H98/SUM(Delhi!$Q$6:$V$6)*100000</f>
        <v>1937.8815556732359</v>
      </c>
      <c r="AU98" s="122"/>
      <c r="AV98" s="122"/>
      <c r="AW98" s="122"/>
      <c r="AX98" s="122"/>
      <c r="AY98" s="122"/>
      <c r="AZ98" s="122"/>
    </row>
    <row r="99" spans="1:52" ht="15">
      <c r="A99" s="216">
        <v>2</v>
      </c>
      <c r="B99" s="217" t="s">
        <v>218</v>
      </c>
      <c r="C99" s="218">
        <v>293.119013671875</v>
      </c>
      <c r="D99" s="219">
        <f t="shared" si="12"/>
        <v>0.11764246614728291</v>
      </c>
      <c r="E99" s="240">
        <f>C99/SUM(Delhi!$I$6:$N$6)*100000</f>
        <v>2960.5388464654156</v>
      </c>
      <c r="F99" s="221">
        <v>2</v>
      </c>
      <c r="G99" s="222" t="s">
        <v>218</v>
      </c>
      <c r="H99" s="223">
        <v>157.1510810546875</v>
      </c>
      <c r="I99" s="224">
        <f t="shared" si="13"/>
        <v>0.11108338611353123</v>
      </c>
      <c r="J99" s="225">
        <f>H99/SUM(Delhi!$Q$6:$V$6)*100000</f>
        <v>1816.21636084391</v>
      </c>
      <c r="AU99" s="122"/>
      <c r="AV99" s="122"/>
      <c r="AW99" s="122"/>
      <c r="AX99" s="122"/>
      <c r="AY99" s="122"/>
      <c r="AZ99" s="122"/>
    </row>
    <row r="100" spans="1:52" ht="15">
      <c r="A100" s="216">
        <v>3</v>
      </c>
      <c r="B100" s="217" t="s">
        <v>214</v>
      </c>
      <c r="C100" s="218">
        <v>169.32886328125</v>
      </c>
      <c r="D100" s="219">
        <f t="shared" si="12"/>
        <v>0.06795964825612305</v>
      </c>
      <c r="E100" s="240">
        <f>C100/SUM(Delhi!$I$6:$N$6)*100000</f>
        <v>1710.2427825891407</v>
      </c>
      <c r="F100" s="221">
        <v>3</v>
      </c>
      <c r="G100" s="222" t="s">
        <v>209</v>
      </c>
      <c r="H100" s="223">
        <v>98.2700703125</v>
      </c>
      <c r="I100" s="224">
        <f t="shared" si="13"/>
        <v>0.06946291486298174</v>
      </c>
      <c r="J100" s="225">
        <f>H100/SUM(Delhi!$Q$6:$V$6)*100000</f>
        <v>1135.720532655669</v>
      </c>
      <c r="AU100" s="122"/>
      <c r="AV100" s="122"/>
      <c r="AW100" s="122"/>
      <c r="AX100" s="122"/>
      <c r="AY100" s="122"/>
      <c r="AZ100" s="122"/>
    </row>
    <row r="101" spans="1:52" ht="15">
      <c r="A101" s="216">
        <v>4</v>
      </c>
      <c r="B101" s="217" t="s">
        <v>221</v>
      </c>
      <c r="C101" s="218">
        <v>167.7487041015625</v>
      </c>
      <c r="D101" s="219">
        <f t="shared" si="12"/>
        <v>0.06732545595151945</v>
      </c>
      <c r="E101" s="240">
        <f>C101/SUM(Delhi!$I$6:$N$6)*100000</f>
        <v>1694.2829764460275</v>
      </c>
      <c r="F101" s="221">
        <v>4</v>
      </c>
      <c r="G101" s="222" t="s">
        <v>55</v>
      </c>
      <c r="H101" s="223">
        <v>92.62291967773437</v>
      </c>
      <c r="I101" s="224">
        <f t="shared" si="13"/>
        <v>0.0654711853108023</v>
      </c>
      <c r="J101" s="225">
        <f>H101/SUM(Delhi!$Q$6:$V$6)*100000</f>
        <v>1070.455646749843</v>
      </c>
      <c r="AU101" s="122"/>
      <c r="AV101" s="122"/>
      <c r="AW101" s="122"/>
      <c r="AX101" s="122"/>
      <c r="AY101" s="122"/>
      <c r="AZ101" s="122"/>
    </row>
    <row r="102" spans="1:52" ht="15">
      <c r="A102" s="216">
        <v>5</v>
      </c>
      <c r="B102" s="217" t="s">
        <v>209</v>
      </c>
      <c r="C102" s="218">
        <v>135.504546875</v>
      </c>
      <c r="D102" s="219">
        <f t="shared" si="12"/>
        <v>0.054384356950620626</v>
      </c>
      <c r="E102" s="240">
        <f>C102/SUM(Delhi!$I$6:$N$6)*100000</f>
        <v>1368.6129394021755</v>
      </c>
      <c r="F102" s="221">
        <v>5</v>
      </c>
      <c r="G102" s="222" t="s">
        <v>215</v>
      </c>
      <c r="H102" s="223">
        <v>85.315291015625</v>
      </c>
      <c r="I102" s="224">
        <f t="shared" si="13"/>
        <v>0.06030573477238113</v>
      </c>
      <c r="J102" s="225">
        <f>H102/SUM(Delhi!$Q$6:$V$6)*100000</f>
        <v>986.0003910429077</v>
      </c>
      <c r="AU102" s="122"/>
      <c r="AV102" s="122"/>
      <c r="AW102" s="122"/>
      <c r="AX102" s="122"/>
      <c r="AY102" s="122"/>
      <c r="AZ102" s="122"/>
    </row>
    <row r="103" spans="1:52" ht="15">
      <c r="A103" s="216">
        <v>6</v>
      </c>
      <c r="B103" s="217" t="s">
        <v>210</v>
      </c>
      <c r="C103" s="218">
        <v>126.40709765625</v>
      </c>
      <c r="D103" s="219">
        <f t="shared" si="12"/>
        <v>0.05073312208756434</v>
      </c>
      <c r="E103" s="240">
        <f>C103/SUM(Delhi!$I$6:$N$6)*100000</f>
        <v>1276.7275598818771</v>
      </c>
      <c r="F103" s="221">
        <v>6</v>
      </c>
      <c r="G103" s="222" t="s">
        <v>189</v>
      </c>
      <c r="H103" s="223">
        <v>81.75291931152344</v>
      </c>
      <c r="I103" s="224">
        <f t="shared" si="13"/>
        <v>0.05778764638997336</v>
      </c>
      <c r="J103" s="225">
        <f>H103/SUM(Delhi!$Q$6:$V$6)*100000</f>
        <v>944.8295780330684</v>
      </c>
      <c r="AU103" s="122"/>
      <c r="AV103" s="122"/>
      <c r="AW103" s="122"/>
      <c r="AX103" s="122"/>
      <c r="AY103" s="122"/>
      <c r="AZ103" s="122"/>
    </row>
    <row r="104" spans="1:52" ht="15">
      <c r="A104" s="216">
        <v>7</v>
      </c>
      <c r="B104" s="217" t="s">
        <v>219</v>
      </c>
      <c r="C104" s="218">
        <v>122.271212890625</v>
      </c>
      <c r="D104" s="219">
        <f t="shared" si="12"/>
        <v>0.04907319673016748</v>
      </c>
      <c r="E104" s="240">
        <f>C104/SUM(Delhi!$I$6:$N$6)*100000</f>
        <v>1234.9546043859089</v>
      </c>
      <c r="F104" s="221">
        <v>7</v>
      </c>
      <c r="G104" s="222" t="s">
        <v>204</v>
      </c>
      <c r="H104" s="223">
        <v>76.74818237304687</v>
      </c>
      <c r="I104" s="224">
        <f t="shared" si="13"/>
        <v>0.05425001163746421</v>
      </c>
      <c r="J104" s="225">
        <f>H104/SUM(Delhi!$Q$6:$V$6)*100000</f>
        <v>886.9891543568364</v>
      </c>
      <c r="AU104" s="122"/>
      <c r="AV104" s="122"/>
      <c r="AW104" s="122"/>
      <c r="AX104" s="122"/>
      <c r="AY104" s="122"/>
      <c r="AZ104" s="122"/>
    </row>
    <row r="105" spans="1:52" ht="15">
      <c r="A105" s="216">
        <v>8</v>
      </c>
      <c r="B105" s="217" t="s">
        <v>227</v>
      </c>
      <c r="C105" s="218">
        <v>118.1021807861328</v>
      </c>
      <c r="D105" s="219">
        <f t="shared" si="12"/>
        <v>0.047399967784437315</v>
      </c>
      <c r="E105" s="240">
        <f>C105/SUM(Delhi!$I$6:$N$6)*100000</f>
        <v>1192.8468566049094</v>
      </c>
      <c r="F105" s="221">
        <v>8</v>
      </c>
      <c r="G105" s="222" t="s">
        <v>80</v>
      </c>
      <c r="H105" s="223">
        <v>72.8054404296875</v>
      </c>
      <c r="I105" s="224">
        <f t="shared" si="13"/>
        <v>0.05146305578134895</v>
      </c>
      <c r="J105" s="225">
        <f>H105/SUM(Delhi!$Q$6:$V$6)*100000</f>
        <v>841.4223508957588</v>
      </c>
      <c r="AU105" s="122"/>
      <c r="AV105" s="122"/>
      <c r="AW105" s="122"/>
      <c r="AX105" s="122"/>
      <c r="AY105" s="122"/>
      <c r="AZ105" s="122"/>
    </row>
    <row r="106" spans="1:52" ht="15">
      <c r="A106" s="216">
        <v>9</v>
      </c>
      <c r="B106" s="217" t="s">
        <v>4</v>
      </c>
      <c r="C106" s="218">
        <v>108.25330908203125</v>
      </c>
      <c r="D106" s="219">
        <f t="shared" si="12"/>
        <v>0.043447151685868844</v>
      </c>
      <c r="E106" s="240">
        <f>C106/SUM(Delhi!$I$6:$N$6)*100000</f>
        <v>1093.3720156227857</v>
      </c>
      <c r="F106" s="221">
        <v>9</v>
      </c>
      <c r="G106" s="222" t="s">
        <v>4</v>
      </c>
      <c r="H106" s="223">
        <v>69.1548173828125</v>
      </c>
      <c r="I106" s="224">
        <f t="shared" si="13"/>
        <v>0.04888258629460166</v>
      </c>
      <c r="J106" s="225">
        <f>H106/SUM(Delhi!$Q$6:$V$6)*100000</f>
        <v>799.2316051464445</v>
      </c>
      <c r="AU106" s="122"/>
      <c r="AV106" s="122"/>
      <c r="AW106" s="122"/>
      <c r="AX106" s="122"/>
      <c r="AY106" s="122"/>
      <c r="AZ106" s="122"/>
    </row>
    <row r="107" spans="1:52" ht="15" thickBot="1">
      <c r="A107" s="226">
        <v>10</v>
      </c>
      <c r="B107" s="227" t="s">
        <v>189</v>
      </c>
      <c r="C107" s="228">
        <v>104.96193664550782</v>
      </c>
      <c r="D107" s="229">
        <f t="shared" si="12"/>
        <v>0.042126168902830226</v>
      </c>
      <c r="E107" s="241">
        <f>C107/SUM(Delhi!$I$6:$N$6)*100000</f>
        <v>1060.128740700262</v>
      </c>
      <c r="F107" s="231">
        <v>10</v>
      </c>
      <c r="G107" s="232" t="s">
        <v>56</v>
      </c>
      <c r="H107" s="233">
        <v>55.13629248046875</v>
      </c>
      <c r="I107" s="234">
        <f t="shared" si="13"/>
        <v>0.03897348987593115</v>
      </c>
      <c r="J107" s="235">
        <f>H107/SUM(Delhi!$Q$6:$V$6)*100000</f>
        <v>637.2176112772304</v>
      </c>
      <c r="AU107" s="122"/>
      <c r="AV107" s="122"/>
      <c r="AW107" s="122"/>
      <c r="AX107" s="122"/>
      <c r="AY107" s="122"/>
      <c r="AZ107" s="122"/>
    </row>
    <row r="109" spans="1:52" ht="16.2" thickBot="1">
      <c r="A109" s="138" t="s">
        <v>141</v>
      </c>
      <c r="B109" s="139"/>
      <c r="C109" s="140"/>
      <c r="D109" s="141"/>
      <c r="E109" s="142"/>
      <c r="AU109" s="122"/>
      <c r="AV109" s="122"/>
      <c r="AW109" s="122"/>
      <c r="AX109" s="122"/>
      <c r="AY109" s="122"/>
      <c r="AZ109" s="122"/>
    </row>
    <row r="110" spans="1:52" ht="16.2" thickBot="1">
      <c r="A110" s="280" t="s">
        <v>174</v>
      </c>
      <c r="B110" s="281"/>
      <c r="C110" s="281"/>
      <c r="D110" s="281"/>
      <c r="E110" s="282"/>
      <c r="F110" s="283" t="s">
        <v>175</v>
      </c>
      <c r="G110" s="284"/>
      <c r="H110" s="284"/>
      <c r="I110" s="284"/>
      <c r="J110" s="285"/>
      <c r="AU110" s="122"/>
      <c r="AV110" s="122"/>
      <c r="AW110" s="122"/>
      <c r="AX110" s="122"/>
      <c r="AY110" s="122"/>
      <c r="AZ110" s="122"/>
    </row>
    <row r="111" spans="1:52" ht="29.4" customHeight="1" thickBot="1">
      <c r="A111" s="197" t="s">
        <v>176</v>
      </c>
      <c r="B111" s="198" t="s">
        <v>177</v>
      </c>
      <c r="C111" s="199" t="s">
        <v>198</v>
      </c>
      <c r="D111" s="200" t="s">
        <v>199</v>
      </c>
      <c r="E111" s="201" t="s">
        <v>200</v>
      </c>
      <c r="F111" s="202" t="s">
        <v>176</v>
      </c>
      <c r="G111" s="203" t="s">
        <v>177</v>
      </c>
      <c r="H111" s="204" t="s">
        <v>198</v>
      </c>
      <c r="I111" s="205" t="s">
        <v>199</v>
      </c>
      <c r="J111" s="206" t="s">
        <v>200</v>
      </c>
      <c r="AU111" s="122"/>
      <c r="AV111" s="122"/>
      <c r="AW111" s="122"/>
      <c r="AX111" s="122"/>
      <c r="AY111" s="122"/>
      <c r="AZ111" s="122"/>
    </row>
    <row r="112" spans="1:52" ht="15">
      <c r="A112" s="207">
        <v>0</v>
      </c>
      <c r="B112" s="208" t="s">
        <v>2</v>
      </c>
      <c r="C112" s="209">
        <v>15019.361094604492</v>
      </c>
      <c r="D112" s="210">
        <f aca="true" t="shared" si="14" ref="D112:D122">C112/C$112</f>
        <v>1</v>
      </c>
      <c r="E112" s="211">
        <f>C112/SUM(Rajasthan!$I$6:$N$6)*100000</f>
        <v>38466.58965322147</v>
      </c>
      <c r="F112" s="236">
        <v>0</v>
      </c>
      <c r="G112" s="237" t="s">
        <v>2</v>
      </c>
      <c r="H112" s="238">
        <v>10463.814486572266</v>
      </c>
      <c r="I112" s="239">
        <f>H112/H$112</f>
        <v>1</v>
      </c>
      <c r="J112" s="215">
        <f>H112/SUM(Rajasthan!$Q$6:$V$6)*100000</f>
        <v>29654.673050504432</v>
      </c>
      <c r="AU112" s="122"/>
      <c r="AV112" s="122"/>
      <c r="AW112" s="122"/>
      <c r="AX112" s="122"/>
      <c r="AY112" s="122"/>
      <c r="AZ112" s="122"/>
    </row>
    <row r="113" spans="1:52" ht="15">
      <c r="A113" s="216">
        <v>1</v>
      </c>
      <c r="B113" s="217" t="s">
        <v>209</v>
      </c>
      <c r="C113" s="218">
        <v>1517.46125</v>
      </c>
      <c r="D113" s="219">
        <f t="shared" si="14"/>
        <v>0.10103367516379429</v>
      </c>
      <c r="E113" s="240">
        <f>C113/SUM(Rajasthan!$I$6:$N$6)*100000</f>
        <v>3886.420923682548</v>
      </c>
      <c r="F113" s="221">
        <v>1</v>
      </c>
      <c r="G113" s="222" t="s">
        <v>209</v>
      </c>
      <c r="H113" s="223">
        <v>1422.893</v>
      </c>
      <c r="I113" s="224">
        <f aca="true" t="shared" si="15" ref="I113:I122">H113/H$112</f>
        <v>0.13598224641940407</v>
      </c>
      <c r="J113" s="225">
        <f>H113/SUM(Rajasthan!$Q$6:$V$6)*100000</f>
        <v>4032.5090582405546</v>
      </c>
      <c r="AU113" s="122"/>
      <c r="AV113" s="122"/>
      <c r="AW113" s="122"/>
      <c r="AX113" s="122"/>
      <c r="AY113" s="122"/>
      <c r="AZ113" s="122"/>
    </row>
    <row r="114" spans="1:52" ht="15">
      <c r="A114" s="216">
        <v>2</v>
      </c>
      <c r="B114" s="217" t="s">
        <v>55</v>
      </c>
      <c r="C114" s="218">
        <v>1408.1794609375</v>
      </c>
      <c r="D114" s="219">
        <f t="shared" si="14"/>
        <v>0.09375761406011937</v>
      </c>
      <c r="E114" s="240">
        <f>C114/SUM(Rajasthan!$I$6:$N$6)*100000</f>
        <v>3606.5356669157195</v>
      </c>
      <c r="F114" s="221">
        <v>2</v>
      </c>
      <c r="G114" s="222" t="s">
        <v>55</v>
      </c>
      <c r="H114" s="223">
        <v>1223.0064345703124</v>
      </c>
      <c r="I114" s="224">
        <f t="shared" si="15"/>
        <v>0.11687959836632622</v>
      </c>
      <c r="J114" s="225">
        <f>H114/SUM(Rajasthan!$Q$6:$V$6)*100000</f>
        <v>3466.026275827676</v>
      </c>
      <c r="AU114" s="122"/>
      <c r="AV114" s="122"/>
      <c r="AW114" s="122"/>
      <c r="AX114" s="122"/>
      <c r="AY114" s="122"/>
      <c r="AZ114" s="122"/>
    </row>
    <row r="115" spans="1:52" ht="15">
      <c r="A115" s="216">
        <v>3</v>
      </c>
      <c r="B115" s="217" t="s">
        <v>218</v>
      </c>
      <c r="C115" s="218">
        <v>1367.841328125</v>
      </c>
      <c r="D115" s="219">
        <f t="shared" si="14"/>
        <v>0.09107187179995153</v>
      </c>
      <c r="E115" s="240">
        <f>C115/SUM(Rajasthan!$I$6:$N$6)*100000</f>
        <v>3503.2243214795276</v>
      </c>
      <c r="F115" s="221">
        <v>3</v>
      </c>
      <c r="G115" s="222" t="s">
        <v>219</v>
      </c>
      <c r="H115" s="223">
        <v>725.415658203125</v>
      </c>
      <c r="I115" s="224">
        <f t="shared" si="15"/>
        <v>0.06932611994736887</v>
      </c>
      <c r="J115" s="225">
        <f>H115/SUM(Rajasthan!$Q$6:$V$6)*100000</f>
        <v>2055.8434208992776</v>
      </c>
      <c r="AU115" s="122"/>
      <c r="AV115" s="122"/>
      <c r="AW115" s="122"/>
      <c r="AX115" s="122"/>
      <c r="AY115" s="122"/>
      <c r="AZ115" s="122"/>
    </row>
    <row r="116" spans="1:52" ht="15">
      <c r="A116" s="216">
        <v>4</v>
      </c>
      <c r="B116" s="217" t="s">
        <v>219</v>
      </c>
      <c r="C116" s="218">
        <v>1345.2183740234375</v>
      </c>
      <c r="D116" s="219">
        <f t="shared" si="14"/>
        <v>0.08956561903999295</v>
      </c>
      <c r="E116" s="240">
        <f>C116/SUM(Rajasthan!$I$6:$N$6)*100000</f>
        <v>3445.283914648169</v>
      </c>
      <c r="F116" s="221">
        <v>4</v>
      </c>
      <c r="G116" s="222" t="s">
        <v>214</v>
      </c>
      <c r="H116" s="223">
        <v>716.67026953125</v>
      </c>
      <c r="I116" s="224">
        <f t="shared" si="15"/>
        <v>0.0684903455093666</v>
      </c>
      <c r="J116" s="225">
        <f>H116/SUM(Rajasthan!$Q$6:$V$6)*100000</f>
        <v>2031.0588031963512</v>
      </c>
      <c r="AU116" s="122"/>
      <c r="AV116" s="122"/>
      <c r="AW116" s="122"/>
      <c r="AX116" s="122"/>
      <c r="AY116" s="122"/>
      <c r="AZ116" s="122"/>
    </row>
    <row r="117" spans="1:52" ht="15">
      <c r="A117" s="216">
        <v>5</v>
      </c>
      <c r="B117" s="217" t="s">
        <v>214</v>
      </c>
      <c r="C117" s="218">
        <v>950.12707421875</v>
      </c>
      <c r="D117" s="219">
        <f t="shared" si="14"/>
        <v>0.06326015256135434</v>
      </c>
      <c r="E117" s="220">
        <f>C117/SUM(Rajasthan!$I$6:$N$6)*100000</f>
        <v>2433.402329977804</v>
      </c>
      <c r="F117" s="221">
        <v>5</v>
      </c>
      <c r="G117" s="222" t="s">
        <v>210</v>
      </c>
      <c r="H117" s="223">
        <v>691.8210498046875</v>
      </c>
      <c r="I117" s="224">
        <f t="shared" si="15"/>
        <v>0.06611556910651176</v>
      </c>
      <c r="J117" s="225">
        <f>H117/SUM(Rajasthan!$Q$6:$V$6)*100000</f>
        <v>1960.6355854016376</v>
      </c>
      <c r="AU117" s="122"/>
      <c r="AV117" s="122"/>
      <c r="AW117" s="122"/>
      <c r="AX117" s="122"/>
      <c r="AY117" s="122"/>
      <c r="AZ117" s="122"/>
    </row>
    <row r="118" spans="1:52" ht="15">
      <c r="A118" s="216">
        <v>6</v>
      </c>
      <c r="B118" s="217" t="s">
        <v>4</v>
      </c>
      <c r="C118" s="218">
        <v>917.9356708984375</v>
      </c>
      <c r="D118" s="219">
        <f t="shared" si="14"/>
        <v>0.061116825483887846</v>
      </c>
      <c r="E118" s="240">
        <f>C118/SUM(Rajasthan!$I$6:$N$6)*100000</f>
        <v>2350.9558467962624</v>
      </c>
      <c r="F118" s="221">
        <v>6</v>
      </c>
      <c r="G118" s="222" t="s">
        <v>191</v>
      </c>
      <c r="H118" s="223">
        <v>684.07846875</v>
      </c>
      <c r="I118" s="224">
        <f t="shared" si="15"/>
        <v>0.06537563042883134</v>
      </c>
      <c r="J118" s="225">
        <f>H118/SUM(Rajasthan!$Q$6:$V$6)*100000</f>
        <v>1938.692945837602</v>
      </c>
      <c r="AU118" s="122"/>
      <c r="AV118" s="122"/>
      <c r="AW118" s="122"/>
      <c r="AX118" s="122"/>
      <c r="AY118" s="122"/>
      <c r="AZ118" s="122"/>
    </row>
    <row r="119" spans="1:52" ht="15">
      <c r="A119" s="216">
        <v>7</v>
      </c>
      <c r="B119" s="217" t="s">
        <v>227</v>
      </c>
      <c r="C119" s="218">
        <v>825.8426484375</v>
      </c>
      <c r="D119" s="219">
        <f t="shared" si="14"/>
        <v>0.05498520497880387</v>
      </c>
      <c r="E119" s="240">
        <f>C119/SUM(Rajasthan!$I$6:$N$6)*100000</f>
        <v>2115.0933169179184</v>
      </c>
      <c r="F119" s="221">
        <v>7</v>
      </c>
      <c r="G119" s="222" t="s">
        <v>204</v>
      </c>
      <c r="H119" s="223">
        <v>581.45630859375</v>
      </c>
      <c r="I119" s="224">
        <f t="shared" si="15"/>
        <v>0.05556829293370083</v>
      </c>
      <c r="J119" s="225">
        <f>H119/SUM(Rajasthan!$Q$6:$V$6)*100000</f>
        <v>1647.8595589235538</v>
      </c>
      <c r="AU119" s="122"/>
      <c r="AV119" s="122"/>
      <c r="AW119" s="122"/>
      <c r="AX119" s="122"/>
      <c r="AY119" s="122"/>
      <c r="AZ119" s="122"/>
    </row>
    <row r="120" spans="1:52" ht="15">
      <c r="A120" s="216">
        <v>8</v>
      </c>
      <c r="B120" s="217" t="s">
        <v>210</v>
      </c>
      <c r="C120" s="218">
        <v>734.370341796875</v>
      </c>
      <c r="D120" s="219">
        <f t="shared" si="14"/>
        <v>0.04889491218509207</v>
      </c>
      <c r="E120" s="240">
        <f>C120/SUM(Rajasthan!$I$6:$N$6)*100000</f>
        <v>1880.820523154235</v>
      </c>
      <c r="F120" s="221">
        <v>8</v>
      </c>
      <c r="G120" s="222" t="s">
        <v>218</v>
      </c>
      <c r="H120" s="223">
        <v>476.45240063476564</v>
      </c>
      <c r="I120" s="224">
        <f t="shared" si="15"/>
        <v>0.045533337889942065</v>
      </c>
      <c r="J120" s="225">
        <f>H120/SUM(Rajasthan!$Q$6:$V$6)*100000</f>
        <v>1350.2762480243773</v>
      </c>
      <c r="AU120" s="122"/>
      <c r="AV120" s="122"/>
      <c r="AW120" s="122"/>
      <c r="AX120" s="122"/>
      <c r="AY120" s="122"/>
      <c r="AZ120" s="122"/>
    </row>
    <row r="121" spans="1:52" ht="15">
      <c r="A121" s="216">
        <v>9</v>
      </c>
      <c r="B121" s="217" t="s">
        <v>189</v>
      </c>
      <c r="C121" s="218">
        <v>665.8278869628907</v>
      </c>
      <c r="D121" s="219">
        <f t="shared" si="14"/>
        <v>0.044331305624050854</v>
      </c>
      <c r="E121" s="240">
        <f>C121/SUM(Rajasthan!$I$6:$N$6)*100000</f>
        <v>1705.2741422319134</v>
      </c>
      <c r="F121" s="221">
        <v>9</v>
      </c>
      <c r="G121" s="222" t="s">
        <v>189</v>
      </c>
      <c r="H121" s="223">
        <v>388.9160439453125</v>
      </c>
      <c r="I121" s="224">
        <f t="shared" si="15"/>
        <v>0.03716771206565164</v>
      </c>
      <c r="J121" s="225">
        <f>H121/SUM(Rajasthan!$Q$6:$V$6)*100000</f>
        <v>1102.1963493421883</v>
      </c>
      <c r="AU121" s="122"/>
      <c r="AV121" s="122"/>
      <c r="AW121" s="122"/>
      <c r="AX121" s="122"/>
      <c r="AY121" s="122"/>
      <c r="AZ121" s="122"/>
    </row>
    <row r="122" spans="1:52" ht="15" thickBot="1">
      <c r="A122" s="226">
        <v>10</v>
      </c>
      <c r="B122" s="227" t="s">
        <v>204</v>
      </c>
      <c r="C122" s="228">
        <v>618.803439453125</v>
      </c>
      <c r="D122" s="229">
        <f t="shared" si="14"/>
        <v>0.041200383661820474</v>
      </c>
      <c r="E122" s="241">
        <f>C122/SUM(Rajasthan!$I$6:$N$6)*100000</f>
        <v>1584.8382518745382</v>
      </c>
      <c r="F122" s="231">
        <v>10</v>
      </c>
      <c r="G122" s="232" t="s">
        <v>56</v>
      </c>
      <c r="H122" s="233">
        <v>333.088078125</v>
      </c>
      <c r="I122" s="234">
        <f t="shared" si="15"/>
        <v>0.03183237609501169</v>
      </c>
      <c r="J122" s="235">
        <f>H122/SUM(Rajasthan!$Q$6:$V$6)*100000</f>
        <v>943.9787055182646</v>
      </c>
      <c r="AU122" s="122"/>
      <c r="AV122" s="122"/>
      <c r="AW122" s="122"/>
      <c r="AX122" s="122"/>
      <c r="AY122" s="122"/>
      <c r="AZ122" s="122"/>
    </row>
    <row r="124" spans="1:52" ht="16.2" thickBot="1">
      <c r="A124" s="138" t="s">
        <v>142</v>
      </c>
      <c r="B124" s="139"/>
      <c r="C124" s="140"/>
      <c r="D124" s="141"/>
      <c r="E124" s="142"/>
      <c r="AU124" s="122"/>
      <c r="AV124" s="122"/>
      <c r="AW124" s="122"/>
      <c r="AX124" s="122"/>
      <c r="AY124" s="122"/>
      <c r="AZ124" s="122"/>
    </row>
    <row r="125" spans="1:52" ht="16.2" thickBot="1">
      <c r="A125" s="280" t="s">
        <v>174</v>
      </c>
      <c r="B125" s="281"/>
      <c r="C125" s="281"/>
      <c r="D125" s="281"/>
      <c r="E125" s="282"/>
      <c r="F125" s="283" t="s">
        <v>175</v>
      </c>
      <c r="G125" s="284"/>
      <c r="H125" s="284"/>
      <c r="I125" s="284"/>
      <c r="J125" s="285"/>
      <c r="AU125" s="122"/>
      <c r="AV125" s="122"/>
      <c r="AW125" s="122"/>
      <c r="AX125" s="122"/>
      <c r="AY125" s="122"/>
      <c r="AZ125" s="122"/>
    </row>
    <row r="126" spans="1:52" ht="29.4" customHeight="1" thickBot="1">
      <c r="A126" s="197" t="s">
        <v>176</v>
      </c>
      <c r="B126" s="198" t="s">
        <v>177</v>
      </c>
      <c r="C126" s="199" t="s">
        <v>198</v>
      </c>
      <c r="D126" s="200" t="s">
        <v>199</v>
      </c>
      <c r="E126" s="201" t="s">
        <v>200</v>
      </c>
      <c r="F126" s="202" t="s">
        <v>176</v>
      </c>
      <c r="G126" s="203" t="s">
        <v>177</v>
      </c>
      <c r="H126" s="204" t="s">
        <v>198</v>
      </c>
      <c r="I126" s="205" t="s">
        <v>199</v>
      </c>
      <c r="J126" s="206" t="s">
        <v>200</v>
      </c>
      <c r="AU126" s="122"/>
      <c r="AV126" s="122"/>
      <c r="AW126" s="122"/>
      <c r="AX126" s="122"/>
      <c r="AY126" s="122"/>
      <c r="AZ126" s="122"/>
    </row>
    <row r="127" spans="1:52" ht="15">
      <c r="A127" s="207">
        <v>0</v>
      </c>
      <c r="B127" s="208" t="s">
        <v>2</v>
      </c>
      <c r="C127" s="209">
        <v>46127.46406079102</v>
      </c>
      <c r="D127" s="210">
        <f aca="true" t="shared" si="16" ref="D127:D137">C127/C$127</f>
        <v>1</v>
      </c>
      <c r="E127" s="211">
        <f>C127/SUM('Uttar Pradesh'!$I$6:$N$6)*100000</f>
        <v>41052.112564398325</v>
      </c>
      <c r="F127" s="236">
        <v>0</v>
      </c>
      <c r="G127" s="237" t="s">
        <v>2</v>
      </c>
      <c r="H127" s="238">
        <v>42536.82634838867</v>
      </c>
      <c r="I127" s="239">
        <f>H127/H$127</f>
        <v>1</v>
      </c>
      <c r="J127" s="215">
        <f>H127/SUM('Uttar Pradesh'!$Q$6:$V$6)*100000</f>
        <v>41988.60713792521</v>
      </c>
      <c r="AU127" s="122"/>
      <c r="AV127" s="122"/>
      <c r="AW127" s="122"/>
      <c r="AX127" s="122"/>
      <c r="AY127" s="122"/>
      <c r="AZ127" s="122"/>
    </row>
    <row r="128" spans="1:52" ht="15">
      <c r="A128" s="216">
        <v>1</v>
      </c>
      <c r="B128" s="217" t="s">
        <v>209</v>
      </c>
      <c r="C128" s="218">
        <v>5282.283</v>
      </c>
      <c r="D128" s="219">
        <f t="shared" si="16"/>
        <v>0.11451492310608104</v>
      </c>
      <c r="E128" s="240">
        <f>C128/SUM('Uttar Pradesh'!$I$6:$N$6)*100000</f>
        <v>4701.079513654257</v>
      </c>
      <c r="F128" s="221">
        <v>1</v>
      </c>
      <c r="G128" s="222" t="s">
        <v>210</v>
      </c>
      <c r="H128" s="223">
        <v>4509.604515625</v>
      </c>
      <c r="I128" s="224">
        <f aca="true" t="shared" si="17" ref="I128:I137">H128/H$127</f>
        <v>0.10601647802048184</v>
      </c>
      <c r="J128" s="225">
        <f>H128/SUM('Uttar Pradesh'!$Q$6:$V$6)*100000</f>
        <v>4451.484245748496</v>
      </c>
      <c r="AU128" s="122"/>
      <c r="AV128" s="122"/>
      <c r="AW128" s="122"/>
      <c r="AX128" s="122"/>
      <c r="AY128" s="122"/>
      <c r="AZ128" s="122"/>
    </row>
    <row r="129" spans="1:52" ht="15">
      <c r="A129" s="216">
        <v>2</v>
      </c>
      <c r="B129" s="217" t="s">
        <v>210</v>
      </c>
      <c r="C129" s="218">
        <v>5039.0662578125</v>
      </c>
      <c r="D129" s="219">
        <f t="shared" si="16"/>
        <v>0.10924221308094359</v>
      </c>
      <c r="E129" s="240">
        <f>C129/SUM('Uttar Pradesh'!$I$6:$N$6)*100000</f>
        <v>4484.623628182883</v>
      </c>
      <c r="F129" s="221">
        <v>2</v>
      </c>
      <c r="G129" s="222" t="s">
        <v>209</v>
      </c>
      <c r="H129" s="223">
        <v>4107.99225</v>
      </c>
      <c r="I129" s="224">
        <f t="shared" si="17"/>
        <v>0.09657495875113904</v>
      </c>
      <c r="J129" s="225">
        <f>H129/SUM('Uttar Pradesh'!$Q$6:$V$6)*100000</f>
        <v>4055.0480023629098</v>
      </c>
      <c r="AU129" s="122"/>
      <c r="AV129" s="122"/>
      <c r="AW129" s="122"/>
      <c r="AX129" s="122"/>
      <c r="AY129" s="122"/>
      <c r="AZ129" s="122"/>
    </row>
    <row r="130" spans="1:52" ht="15">
      <c r="A130" s="216">
        <v>3</v>
      </c>
      <c r="B130" s="217" t="s">
        <v>219</v>
      </c>
      <c r="C130" s="218">
        <v>3693.30396875</v>
      </c>
      <c r="D130" s="219">
        <f t="shared" si="16"/>
        <v>0.08006735345092078</v>
      </c>
      <c r="E130" s="240">
        <f>C130/SUM('Uttar Pradesh'!$I$6:$N$6)*100000</f>
        <v>3286.934006600666</v>
      </c>
      <c r="F130" s="221">
        <v>3</v>
      </c>
      <c r="G130" s="222" t="s">
        <v>204</v>
      </c>
      <c r="H130" s="223">
        <v>2967.6931875</v>
      </c>
      <c r="I130" s="224">
        <f t="shared" si="17"/>
        <v>0.06976762119472081</v>
      </c>
      <c r="J130" s="225">
        <f>H130/SUM('Uttar Pradesh'!$Q$6:$V$6)*100000</f>
        <v>2929.4452372927162</v>
      </c>
      <c r="AU130" s="122"/>
      <c r="AV130" s="122"/>
      <c r="AW130" s="122"/>
      <c r="AX130" s="122"/>
      <c r="AY130" s="122"/>
      <c r="AZ130" s="122"/>
    </row>
    <row r="131" spans="1:52" ht="15">
      <c r="A131" s="216">
        <v>4</v>
      </c>
      <c r="B131" s="217" t="s">
        <v>218</v>
      </c>
      <c r="C131" s="218">
        <v>3285.02373046875</v>
      </c>
      <c r="D131" s="219">
        <f t="shared" si="16"/>
        <v>0.07121622220851861</v>
      </c>
      <c r="E131" s="240">
        <f>C131/SUM('Uttar Pradesh'!$I$6:$N$6)*100000</f>
        <v>2923.5763705153104</v>
      </c>
      <c r="F131" s="221">
        <v>4</v>
      </c>
      <c r="G131" s="222" t="s">
        <v>191</v>
      </c>
      <c r="H131" s="223">
        <v>2856.99194921875</v>
      </c>
      <c r="I131" s="224">
        <f t="shared" si="17"/>
        <v>0.06716514123125161</v>
      </c>
      <c r="J131" s="225">
        <f>H131/SUM('Uttar Pradesh'!$Q$6:$V$6)*100000</f>
        <v>2820.1707285222865</v>
      </c>
      <c r="AU131" s="122"/>
      <c r="AV131" s="122"/>
      <c r="AW131" s="122"/>
      <c r="AX131" s="122"/>
      <c r="AY131" s="122"/>
      <c r="AZ131" s="122"/>
    </row>
    <row r="132" spans="1:52" ht="15">
      <c r="A132" s="216">
        <v>5</v>
      </c>
      <c r="B132" s="217" t="s">
        <v>227</v>
      </c>
      <c r="C132" s="218">
        <v>2629.61978125</v>
      </c>
      <c r="D132" s="219">
        <f t="shared" si="16"/>
        <v>0.05700768153619815</v>
      </c>
      <c r="E132" s="240">
        <f>C132/SUM('Uttar Pradesh'!$I$6:$N$6)*100000</f>
        <v>2340.285759459379</v>
      </c>
      <c r="F132" s="221">
        <v>5</v>
      </c>
      <c r="G132" s="222" t="s">
        <v>55</v>
      </c>
      <c r="H132" s="223">
        <v>2402.19039453125</v>
      </c>
      <c r="I132" s="224">
        <f t="shared" si="17"/>
        <v>0.056473192777868046</v>
      </c>
      <c r="J132" s="225">
        <f>H132/SUM('Uttar Pradesh'!$Q$6:$V$6)*100000</f>
        <v>2371.2307053742165</v>
      </c>
      <c r="AU132" s="122"/>
      <c r="AV132" s="122"/>
      <c r="AW132" s="122"/>
      <c r="AX132" s="122"/>
      <c r="AY132" s="122"/>
      <c r="AZ132" s="122"/>
    </row>
    <row r="133" spans="1:52" ht="15">
      <c r="A133" s="216">
        <v>6</v>
      </c>
      <c r="B133" s="217" t="s">
        <v>204</v>
      </c>
      <c r="C133" s="218">
        <v>2478.303453125</v>
      </c>
      <c r="D133" s="219">
        <f t="shared" si="16"/>
        <v>0.05372728597997201</v>
      </c>
      <c r="E133" s="240">
        <f>C133/SUM('Uttar Pradesh'!$I$6:$N$6)*100000</f>
        <v>2205.618591829431</v>
      </c>
      <c r="F133" s="221">
        <v>6</v>
      </c>
      <c r="G133" s="222" t="s">
        <v>215</v>
      </c>
      <c r="H133" s="223">
        <v>2004.298453125</v>
      </c>
      <c r="I133" s="224">
        <f t="shared" si="17"/>
        <v>0.04711913476358643</v>
      </c>
      <c r="J133" s="225">
        <f>H133/SUM('Uttar Pradesh'!$Q$6:$V$6)*100000</f>
        <v>1978.466838267185</v>
      </c>
      <c r="AU133" s="122"/>
      <c r="AV133" s="122"/>
      <c r="AW133" s="122"/>
      <c r="AX133" s="122"/>
      <c r="AY133" s="122"/>
      <c r="AZ133" s="122"/>
    </row>
    <row r="134" spans="1:52" ht="15">
      <c r="A134" s="216">
        <v>7</v>
      </c>
      <c r="B134" s="217" t="s">
        <v>4</v>
      </c>
      <c r="C134" s="218">
        <v>2255.0650517578124</v>
      </c>
      <c r="D134" s="219">
        <f t="shared" si="16"/>
        <v>0.04888768757774935</v>
      </c>
      <c r="E134" s="240">
        <f>C134/SUM('Uttar Pradesh'!$I$6:$N$6)*100000</f>
        <v>2006.9428534549038</v>
      </c>
      <c r="F134" s="221">
        <v>7</v>
      </c>
      <c r="G134" s="222" t="s">
        <v>219</v>
      </c>
      <c r="H134" s="223">
        <v>1750.3512890625</v>
      </c>
      <c r="I134" s="224">
        <f t="shared" si="17"/>
        <v>0.04114908043977298</v>
      </c>
      <c r="J134" s="225">
        <f>H134/SUM('Uttar Pradesh'!$Q$6:$V$6)*100000</f>
        <v>1727.7925726725102</v>
      </c>
      <c r="AU134" s="122"/>
      <c r="AV134" s="122"/>
      <c r="AW134" s="122"/>
      <c r="AX134" s="122"/>
      <c r="AY134" s="122"/>
      <c r="AZ134" s="122"/>
    </row>
    <row r="135" spans="1:52" ht="15">
      <c r="A135" s="216">
        <v>8</v>
      </c>
      <c r="B135" s="217" t="s">
        <v>55</v>
      </c>
      <c r="C135" s="218">
        <v>2175.53674609375</v>
      </c>
      <c r="D135" s="219">
        <f t="shared" si="16"/>
        <v>0.047163588772767294</v>
      </c>
      <c r="E135" s="240">
        <f>C135/SUM('Uttar Pradesh'!$I$6:$N$6)*100000</f>
        <v>1936.164955240636</v>
      </c>
      <c r="F135" s="221">
        <v>8</v>
      </c>
      <c r="G135" s="222" t="s">
        <v>218</v>
      </c>
      <c r="H135" s="223">
        <v>1685.8708344726563</v>
      </c>
      <c r="I135" s="224">
        <f t="shared" si="17"/>
        <v>0.03963320678098775</v>
      </c>
      <c r="J135" s="225">
        <f>H135/SUM('Uttar Pradesh'!$Q$6:$V$6)*100000</f>
        <v>1664.143149143048</v>
      </c>
      <c r="AU135" s="122"/>
      <c r="AV135" s="122"/>
      <c r="AW135" s="122"/>
      <c r="AX135" s="122"/>
      <c r="AY135" s="122"/>
      <c r="AZ135" s="122"/>
    </row>
    <row r="136" spans="1:52" ht="15">
      <c r="A136" s="216">
        <v>9</v>
      </c>
      <c r="B136" s="217" t="s">
        <v>214</v>
      </c>
      <c r="C136" s="218">
        <v>2001.1671015625</v>
      </c>
      <c r="D136" s="219">
        <f t="shared" si="16"/>
        <v>0.04338341901746816</v>
      </c>
      <c r="E136" s="240">
        <f>C136/SUM('Uttar Pradesh'!$I$6:$N$6)*100000</f>
        <v>1780.9810009335617</v>
      </c>
      <c r="F136" s="221">
        <v>9</v>
      </c>
      <c r="G136" s="222" t="s">
        <v>80</v>
      </c>
      <c r="H136" s="223">
        <v>1656.8871015625</v>
      </c>
      <c r="I136" s="224">
        <f t="shared" si="17"/>
        <v>0.038951827012013655</v>
      </c>
      <c r="J136" s="225">
        <f>H136/SUM('Uttar Pradesh'!$Q$6:$V$6)*100000</f>
        <v>1635.5329617118646</v>
      </c>
      <c r="AU136" s="122"/>
      <c r="AV136" s="122"/>
      <c r="AW136" s="122"/>
      <c r="AX136" s="122"/>
      <c r="AY136" s="122"/>
      <c r="AZ136" s="122"/>
    </row>
    <row r="137" spans="1:52" ht="15" thickBot="1">
      <c r="A137" s="226">
        <v>10</v>
      </c>
      <c r="B137" s="227" t="s">
        <v>80</v>
      </c>
      <c r="C137" s="228">
        <v>1605.2946171875</v>
      </c>
      <c r="D137" s="229">
        <f t="shared" si="16"/>
        <v>0.03480127620005069</v>
      </c>
      <c r="E137" s="241">
        <f>C137/SUM('Uttar Pradesh'!$I$6:$N$6)*100000</f>
        <v>1428.6659079491974</v>
      </c>
      <c r="F137" s="231">
        <v>10</v>
      </c>
      <c r="G137" s="232" t="s">
        <v>189</v>
      </c>
      <c r="H137" s="233">
        <v>1597.5674438476562</v>
      </c>
      <c r="I137" s="234">
        <f t="shared" si="17"/>
        <v>0.037557278739206494</v>
      </c>
      <c r="J137" s="235">
        <f>H137/SUM('Uttar Pradesh'!$Q$6:$V$6)*100000</f>
        <v>1576.9778221500924</v>
      </c>
      <c r="AU137" s="122"/>
      <c r="AV137" s="122"/>
      <c r="AW137" s="122"/>
      <c r="AX137" s="122"/>
      <c r="AY137" s="122"/>
      <c r="AZ137" s="122"/>
    </row>
    <row r="139" spans="1:52" ht="16.2" thickBot="1">
      <c r="A139" s="138" t="s">
        <v>143</v>
      </c>
      <c r="B139" s="139"/>
      <c r="C139" s="140"/>
      <c r="D139" s="141"/>
      <c r="E139" s="142"/>
      <c r="AU139" s="122"/>
      <c r="AV139" s="122"/>
      <c r="AW139" s="122"/>
      <c r="AX139" s="122"/>
      <c r="AY139" s="122"/>
      <c r="AZ139" s="122"/>
    </row>
    <row r="140" spans="1:52" ht="16.2" thickBot="1">
      <c r="A140" s="280" t="s">
        <v>174</v>
      </c>
      <c r="B140" s="281"/>
      <c r="C140" s="281"/>
      <c r="D140" s="281"/>
      <c r="E140" s="282"/>
      <c r="F140" s="283" t="s">
        <v>175</v>
      </c>
      <c r="G140" s="284"/>
      <c r="H140" s="284"/>
      <c r="I140" s="284"/>
      <c r="J140" s="285"/>
      <c r="AU140" s="122"/>
      <c r="AV140" s="122"/>
      <c r="AW140" s="122"/>
      <c r="AX140" s="122"/>
      <c r="AY140" s="122"/>
      <c r="AZ140" s="122"/>
    </row>
    <row r="141" spans="1:52" ht="29.4" customHeight="1" thickBot="1">
      <c r="A141" s="197" t="s">
        <v>176</v>
      </c>
      <c r="B141" s="198" t="s">
        <v>177</v>
      </c>
      <c r="C141" s="199" t="s">
        <v>198</v>
      </c>
      <c r="D141" s="200" t="s">
        <v>199</v>
      </c>
      <c r="E141" s="201" t="s">
        <v>200</v>
      </c>
      <c r="F141" s="202" t="s">
        <v>176</v>
      </c>
      <c r="G141" s="203" t="s">
        <v>177</v>
      </c>
      <c r="H141" s="204" t="s">
        <v>198</v>
      </c>
      <c r="I141" s="205" t="s">
        <v>199</v>
      </c>
      <c r="J141" s="206" t="s">
        <v>200</v>
      </c>
      <c r="AU141" s="122"/>
      <c r="AV141" s="122"/>
      <c r="AW141" s="122"/>
      <c r="AX141" s="122"/>
      <c r="AY141" s="122"/>
      <c r="AZ141" s="122"/>
    </row>
    <row r="142" spans="1:52" ht="15">
      <c r="A142" s="207">
        <v>0</v>
      </c>
      <c r="B142" s="208" t="s">
        <v>2</v>
      </c>
      <c r="C142" s="209">
        <v>16985.726009277343</v>
      </c>
      <c r="D142" s="210">
        <f aca="true" t="shared" si="18" ref="D142:D152">C142/C$142</f>
        <v>1</v>
      </c>
      <c r="E142" s="211">
        <f>C142/SUM(Bihar!$I$6:$N$6)*100000</f>
        <v>27966.332591439197</v>
      </c>
      <c r="F142" s="236">
        <v>0</v>
      </c>
      <c r="G142" s="237" t="s">
        <v>2</v>
      </c>
      <c r="H142" s="238">
        <v>15758.17455126953</v>
      </c>
      <c r="I142" s="239">
        <f>H142/H$142</f>
        <v>1</v>
      </c>
      <c r="J142" s="215">
        <f>H142/SUM(Bihar!$Q$6:$V$6)*100000</f>
        <v>28848.47290744027</v>
      </c>
      <c r="AU142" s="122"/>
      <c r="AV142" s="122"/>
      <c r="AW142" s="122"/>
      <c r="AX142" s="122"/>
      <c r="AY142" s="122"/>
      <c r="AZ142" s="122"/>
    </row>
    <row r="143" spans="1:52" ht="15">
      <c r="A143" s="216">
        <v>1</v>
      </c>
      <c r="B143" s="217" t="s">
        <v>209</v>
      </c>
      <c r="C143" s="218">
        <v>2591.985</v>
      </c>
      <c r="D143" s="219">
        <f t="shared" si="18"/>
        <v>0.15259783412167943</v>
      </c>
      <c r="E143" s="240">
        <f>C143/SUM(Bihar!$I$6:$N$6)*100000</f>
        <v>4267.601781780156</v>
      </c>
      <c r="F143" s="221">
        <v>1</v>
      </c>
      <c r="G143" s="222" t="s">
        <v>209</v>
      </c>
      <c r="H143" s="223">
        <v>2402.93075</v>
      </c>
      <c r="I143" s="224">
        <f aca="true" t="shared" si="19" ref="I143:I152">H143/H$142</f>
        <v>0.15248788761553678</v>
      </c>
      <c r="J143" s="225">
        <f>H143/SUM(Bihar!$Q$6:$V$6)*100000</f>
        <v>4399.04269458961</v>
      </c>
      <c r="AU143" s="122"/>
      <c r="AV143" s="122"/>
      <c r="AW143" s="122"/>
      <c r="AX143" s="122"/>
      <c r="AY143" s="122"/>
      <c r="AZ143" s="122"/>
    </row>
    <row r="144" spans="1:52" ht="15">
      <c r="A144" s="216">
        <v>2</v>
      </c>
      <c r="B144" s="217" t="s">
        <v>204</v>
      </c>
      <c r="C144" s="218">
        <v>1819.244859375</v>
      </c>
      <c r="D144" s="219">
        <f t="shared" si="18"/>
        <v>0.10710433327261704</v>
      </c>
      <c r="E144" s="240">
        <f>C144/SUM(Bihar!$I$6:$N$6)*100000</f>
        <v>2995.3154062863555</v>
      </c>
      <c r="F144" s="221">
        <v>2</v>
      </c>
      <c r="G144" s="222" t="s">
        <v>204</v>
      </c>
      <c r="H144" s="223">
        <v>1589.4128046875</v>
      </c>
      <c r="I144" s="224">
        <f t="shared" si="19"/>
        <v>0.1008627490142538</v>
      </c>
      <c r="J144" s="225">
        <f>H144/SUM(Bihar!$Q$6:$V$6)*100000</f>
        <v>2909.7362823076483</v>
      </c>
      <c r="AU144" s="122"/>
      <c r="AV144" s="122"/>
      <c r="AW144" s="122"/>
      <c r="AX144" s="122"/>
      <c r="AY144" s="122"/>
      <c r="AZ144" s="122"/>
    </row>
    <row r="145" spans="1:52" ht="15">
      <c r="A145" s="216">
        <v>3</v>
      </c>
      <c r="B145" s="217" t="s">
        <v>55</v>
      </c>
      <c r="C145" s="218">
        <v>1436.960966796875</v>
      </c>
      <c r="D145" s="219">
        <f t="shared" si="18"/>
        <v>0.0845981482341131</v>
      </c>
      <c r="E145" s="240">
        <f>C145/SUM(Bihar!$I$6:$N$6)*100000</f>
        <v>2365.8999501350813</v>
      </c>
      <c r="F145" s="221">
        <v>3</v>
      </c>
      <c r="G145" s="222" t="s">
        <v>55</v>
      </c>
      <c r="H145" s="223">
        <v>1254.749349609375</v>
      </c>
      <c r="I145" s="224">
        <f t="shared" si="19"/>
        <v>0.07962529831910564</v>
      </c>
      <c r="J145" s="225">
        <f>H145/SUM(Bihar!$Q$6:$V$6)*100000</f>
        <v>2297.0682613055687</v>
      </c>
      <c r="AU145" s="122"/>
      <c r="AV145" s="122"/>
      <c r="AW145" s="122"/>
      <c r="AX145" s="122"/>
      <c r="AY145" s="122"/>
      <c r="AZ145" s="122"/>
    </row>
    <row r="146" spans="1:52" ht="15">
      <c r="A146" s="216">
        <v>4</v>
      </c>
      <c r="B146" s="217" t="s">
        <v>218</v>
      </c>
      <c r="C146" s="218">
        <v>1356.29179296875</v>
      </c>
      <c r="D146" s="219">
        <f t="shared" si="18"/>
        <v>0.07984891503771839</v>
      </c>
      <c r="E146" s="240">
        <f>C146/SUM(Bihar!$I$6:$N$6)*100000</f>
        <v>2233.081315010403</v>
      </c>
      <c r="F146" s="221">
        <v>4</v>
      </c>
      <c r="G146" s="222" t="s">
        <v>219</v>
      </c>
      <c r="H146" s="223">
        <v>1067.43420703125</v>
      </c>
      <c r="I146" s="224">
        <f t="shared" si="19"/>
        <v>0.06773844289884795</v>
      </c>
      <c r="J146" s="225">
        <f>H146/SUM(Bihar!$Q$6:$V$6)*100000</f>
        <v>1954.1506347596048</v>
      </c>
      <c r="AU146" s="122"/>
      <c r="AV146" s="122"/>
      <c r="AW146" s="122"/>
      <c r="AX146" s="122"/>
      <c r="AY146" s="122"/>
      <c r="AZ146" s="122"/>
    </row>
    <row r="147" spans="1:52" ht="15">
      <c r="A147" s="216">
        <v>5</v>
      </c>
      <c r="B147" s="217" t="s">
        <v>210</v>
      </c>
      <c r="C147" s="218">
        <v>1298.0069921875</v>
      </c>
      <c r="D147" s="219">
        <f t="shared" si="18"/>
        <v>0.07641751618261995</v>
      </c>
      <c r="E147" s="240">
        <f>C147/SUM(Bihar!$I$6:$N$6)*100000</f>
        <v>2137.117673374836</v>
      </c>
      <c r="F147" s="221">
        <v>5</v>
      </c>
      <c r="G147" s="222" t="s">
        <v>210</v>
      </c>
      <c r="H147" s="223">
        <v>959.26358203125</v>
      </c>
      <c r="I147" s="224">
        <f t="shared" si="19"/>
        <v>0.06087402947024525</v>
      </c>
      <c r="J147" s="225">
        <f>H147/SUM(Bihar!$Q$6:$V$6)*100000</f>
        <v>1756.1227899390908</v>
      </c>
      <c r="AU147" s="122"/>
      <c r="AV147" s="122"/>
      <c r="AW147" s="122"/>
      <c r="AX147" s="122"/>
      <c r="AY147" s="122"/>
      <c r="AZ147" s="122"/>
    </row>
    <row r="148" spans="1:52" ht="15">
      <c r="A148" s="216">
        <v>6</v>
      </c>
      <c r="B148" s="217" t="s">
        <v>221</v>
      </c>
      <c r="C148" s="218">
        <v>907.976046875</v>
      </c>
      <c r="D148" s="219">
        <f t="shared" si="18"/>
        <v>0.053455239203733615</v>
      </c>
      <c r="E148" s="240">
        <f>C148/SUM(Bihar!$I$6:$N$6)*100000</f>
        <v>1494.9469983265537</v>
      </c>
      <c r="F148" s="221">
        <v>6</v>
      </c>
      <c r="G148" s="222" t="s">
        <v>218</v>
      </c>
      <c r="H148" s="223">
        <v>932.2806171875</v>
      </c>
      <c r="I148" s="224">
        <f t="shared" si="19"/>
        <v>0.05916171407762407</v>
      </c>
      <c r="J148" s="225">
        <f>H148/SUM(Bihar!$Q$6:$V$6)*100000</f>
        <v>1706.7251057260657</v>
      </c>
      <c r="AU148" s="122"/>
      <c r="AV148" s="122"/>
      <c r="AW148" s="122"/>
      <c r="AX148" s="122"/>
      <c r="AY148" s="122"/>
      <c r="AZ148" s="122"/>
    </row>
    <row r="149" spans="1:52" ht="15">
      <c r="A149" s="216">
        <v>7</v>
      </c>
      <c r="B149" s="217" t="s">
        <v>219</v>
      </c>
      <c r="C149" s="218">
        <v>749.234384765625</v>
      </c>
      <c r="D149" s="219">
        <f t="shared" si="18"/>
        <v>0.04410964738018291</v>
      </c>
      <c r="E149" s="240">
        <f>C149/SUM(Bihar!$I$6:$N$6)*100000</f>
        <v>1233.5850691253</v>
      </c>
      <c r="F149" s="221">
        <v>7</v>
      </c>
      <c r="G149" s="222" t="s">
        <v>191</v>
      </c>
      <c r="H149" s="223">
        <v>883.603609375</v>
      </c>
      <c r="I149" s="224">
        <f t="shared" si="19"/>
        <v>0.056072713657294396</v>
      </c>
      <c r="J149" s="225">
        <f>H149/SUM(Bihar!$Q$6:$V$6)*100000</f>
        <v>1617.6121607891134</v>
      </c>
      <c r="AU149" s="122"/>
      <c r="AV149" s="122"/>
      <c r="AW149" s="122"/>
      <c r="AX149" s="122"/>
      <c r="AY149" s="122"/>
      <c r="AZ149" s="122"/>
    </row>
    <row r="150" spans="1:52" ht="15">
      <c r="A150" s="216">
        <v>8</v>
      </c>
      <c r="B150" s="217" t="s">
        <v>227</v>
      </c>
      <c r="C150" s="218">
        <v>721.18282421875</v>
      </c>
      <c r="D150" s="219">
        <f t="shared" si="18"/>
        <v>0.042458168925181713</v>
      </c>
      <c r="E150" s="240">
        <f>C150/SUM(Bihar!$I$6:$N$6)*100000</f>
        <v>1187.39927338514</v>
      </c>
      <c r="F150" s="221">
        <v>8</v>
      </c>
      <c r="G150" s="222" t="s">
        <v>80</v>
      </c>
      <c r="H150" s="223">
        <v>804.1271640625</v>
      </c>
      <c r="I150" s="224">
        <f t="shared" si="19"/>
        <v>0.05102920782139178</v>
      </c>
      <c r="J150" s="225">
        <f>H150/SUM(Bihar!$Q$6:$V$6)*100000</f>
        <v>1472.11471932356</v>
      </c>
      <c r="AU150" s="122"/>
      <c r="AV150" s="122"/>
      <c r="AW150" s="122"/>
      <c r="AX150" s="122"/>
      <c r="AY150" s="122"/>
      <c r="AZ150" s="122"/>
    </row>
    <row r="151" spans="1:52" ht="15">
      <c r="A151" s="216">
        <v>9</v>
      </c>
      <c r="B151" s="217" t="s">
        <v>214</v>
      </c>
      <c r="C151" s="218">
        <v>598.059169921875</v>
      </c>
      <c r="D151" s="219">
        <f t="shared" si="18"/>
        <v>0.03520951471813594</v>
      </c>
      <c r="E151" s="240">
        <f>C151/SUM(Bihar!$I$6:$N$6)*100000</f>
        <v>984.6809989905631</v>
      </c>
      <c r="F151" s="221">
        <v>9</v>
      </c>
      <c r="G151" s="222" t="s">
        <v>221</v>
      </c>
      <c r="H151" s="223">
        <v>645.57026953125</v>
      </c>
      <c r="I151" s="224">
        <f t="shared" si="19"/>
        <v>0.04096732571598788</v>
      </c>
      <c r="J151" s="225">
        <f>H151/SUM(Bihar!$Q$6:$V$6)*100000</f>
        <v>1181.8447860079575</v>
      </c>
      <c r="AU151" s="122"/>
      <c r="AV151" s="122"/>
      <c r="AW151" s="122"/>
      <c r="AX151" s="122"/>
      <c r="AY151" s="122"/>
      <c r="AZ151" s="122"/>
    </row>
    <row r="152" spans="1:52" ht="15" thickBot="1">
      <c r="A152" s="226">
        <v>10</v>
      </c>
      <c r="B152" s="227" t="s">
        <v>80</v>
      </c>
      <c r="C152" s="228">
        <v>555.688669921875</v>
      </c>
      <c r="D152" s="229">
        <f t="shared" si="18"/>
        <v>0.03271503788642101</v>
      </c>
      <c r="E152" s="241">
        <f>C152/SUM(Bihar!$I$6:$N$6)*100000</f>
        <v>914.9196302731838</v>
      </c>
      <c r="F152" s="231">
        <v>10</v>
      </c>
      <c r="G152" s="232" t="s">
        <v>214</v>
      </c>
      <c r="H152" s="233">
        <v>469.358474609375</v>
      </c>
      <c r="I152" s="234">
        <f t="shared" si="19"/>
        <v>0.02978507904467665</v>
      </c>
      <c r="J152" s="235">
        <f>H152/SUM(Bihar!$Q$6:$V$6)*100000</f>
        <v>859.2540458663212</v>
      </c>
      <c r="AU152" s="122"/>
      <c r="AV152" s="122"/>
      <c r="AW152" s="122"/>
      <c r="AX152" s="122"/>
      <c r="AY152" s="122"/>
      <c r="AZ152" s="122"/>
    </row>
    <row r="154" spans="1:52" ht="16.2" thickBot="1">
      <c r="A154" s="138" t="s">
        <v>144</v>
      </c>
      <c r="B154" s="139"/>
      <c r="C154" s="140"/>
      <c r="D154" s="141"/>
      <c r="E154" s="142"/>
      <c r="AU154" s="122"/>
      <c r="AV154" s="122"/>
      <c r="AW154" s="122"/>
      <c r="AX154" s="122"/>
      <c r="AY154" s="122"/>
      <c r="AZ154" s="122"/>
    </row>
    <row r="155" spans="1:52" ht="16.2" thickBot="1">
      <c r="A155" s="280" t="s">
        <v>174</v>
      </c>
      <c r="B155" s="281"/>
      <c r="C155" s="281"/>
      <c r="D155" s="281"/>
      <c r="E155" s="282"/>
      <c r="F155" s="283" t="s">
        <v>175</v>
      </c>
      <c r="G155" s="284"/>
      <c r="H155" s="284"/>
      <c r="I155" s="284"/>
      <c r="J155" s="285"/>
      <c r="AU155" s="122"/>
      <c r="AV155" s="122"/>
      <c r="AW155" s="122"/>
      <c r="AX155" s="122"/>
      <c r="AY155" s="122"/>
      <c r="AZ155" s="122"/>
    </row>
    <row r="156" spans="1:52" ht="29.4" customHeight="1" thickBot="1">
      <c r="A156" s="197" t="s">
        <v>176</v>
      </c>
      <c r="B156" s="198" t="s">
        <v>177</v>
      </c>
      <c r="C156" s="199" t="s">
        <v>198</v>
      </c>
      <c r="D156" s="200" t="s">
        <v>199</v>
      </c>
      <c r="E156" s="201" t="s">
        <v>200</v>
      </c>
      <c r="F156" s="202" t="s">
        <v>176</v>
      </c>
      <c r="G156" s="203" t="s">
        <v>177</v>
      </c>
      <c r="H156" s="204" t="s">
        <v>198</v>
      </c>
      <c r="I156" s="205" t="s">
        <v>199</v>
      </c>
      <c r="J156" s="206" t="s">
        <v>200</v>
      </c>
      <c r="AU156" s="122"/>
      <c r="AV156" s="122"/>
      <c r="AW156" s="122"/>
      <c r="AX156" s="122"/>
      <c r="AY156" s="122"/>
      <c r="AZ156" s="122"/>
    </row>
    <row r="157" spans="1:52" ht="15">
      <c r="A157" s="207">
        <v>0</v>
      </c>
      <c r="B157" s="208" t="s">
        <v>2</v>
      </c>
      <c r="C157" s="209">
        <v>6610.883436340332</v>
      </c>
      <c r="D157" s="210">
        <f aca="true" t="shared" si="20" ref="D157:D167">C157/C$157</f>
        <v>1</v>
      </c>
      <c r="E157" s="211">
        <f>C157/SUM(Assam!$I$6:$N$6)*100000</f>
        <v>38406.43671125381</v>
      </c>
      <c r="F157" s="236">
        <v>0</v>
      </c>
      <c r="G157" s="237" t="s">
        <v>2</v>
      </c>
      <c r="H157" s="238">
        <v>5035.922672576904</v>
      </c>
      <c r="I157" s="239">
        <f>H157/H$157</f>
        <v>1</v>
      </c>
      <c r="J157" s="215">
        <f>H157/SUM(Assam!$Q$6:$V$6)*100000</f>
        <v>30921.989074453104</v>
      </c>
      <c r="AU157" s="122"/>
      <c r="AV157" s="122"/>
      <c r="AW157" s="122"/>
      <c r="AX157" s="122"/>
      <c r="AY157" s="122"/>
      <c r="AZ157" s="122"/>
    </row>
    <row r="158" spans="1:52" ht="15">
      <c r="A158" s="216">
        <v>1</v>
      </c>
      <c r="B158" s="217" t="s">
        <v>209</v>
      </c>
      <c r="C158" s="218">
        <v>754.516875</v>
      </c>
      <c r="D158" s="219">
        <f t="shared" si="20"/>
        <v>0.11413253346026128</v>
      </c>
      <c r="E158" s="240">
        <f>C158/SUM(Assam!$I$6:$N$6)*100000</f>
        <v>4383.423923036583</v>
      </c>
      <c r="F158" s="221">
        <v>1</v>
      </c>
      <c r="G158" s="222" t="s">
        <v>209</v>
      </c>
      <c r="H158" s="223">
        <v>767.097125</v>
      </c>
      <c r="I158" s="224">
        <f aca="true" t="shared" si="21" ref="I158:I167">H158/H$157</f>
        <v>0.15232504048904966</v>
      </c>
      <c r="J158" s="225">
        <f>H158/SUM(Assam!$Q$6:$V$6)*100000</f>
        <v>4710.19323776802</v>
      </c>
      <c r="AU158" s="122"/>
      <c r="AV158" s="122"/>
      <c r="AW158" s="122"/>
      <c r="AX158" s="122"/>
      <c r="AY158" s="122"/>
      <c r="AZ158" s="122"/>
    </row>
    <row r="159" spans="1:52" ht="15">
      <c r="A159" s="216">
        <v>2</v>
      </c>
      <c r="B159" s="217" t="s">
        <v>191</v>
      </c>
      <c r="C159" s="218">
        <v>550.58487109375</v>
      </c>
      <c r="D159" s="219">
        <f t="shared" si="20"/>
        <v>0.08328461337968229</v>
      </c>
      <c r="E159" s="240">
        <f>C159/SUM(Assam!$I$6:$N$6)*100000</f>
        <v>3198.66523278801</v>
      </c>
      <c r="F159" s="221">
        <v>2</v>
      </c>
      <c r="G159" s="222" t="s">
        <v>210</v>
      </c>
      <c r="H159" s="223">
        <v>371.5014375</v>
      </c>
      <c r="I159" s="224">
        <f t="shared" si="21"/>
        <v>0.07377028236017394</v>
      </c>
      <c r="J159" s="225">
        <f>H159/SUM(Assam!$Q$6:$V$6)*100000</f>
        <v>2281.1238651606195</v>
      </c>
      <c r="AU159" s="122"/>
      <c r="AV159" s="122"/>
      <c r="AW159" s="122"/>
      <c r="AX159" s="122"/>
      <c r="AY159" s="122"/>
      <c r="AZ159" s="122"/>
    </row>
    <row r="160" spans="1:52" ht="15">
      <c r="A160" s="216">
        <v>3</v>
      </c>
      <c r="B160" s="217" t="s">
        <v>215</v>
      </c>
      <c r="C160" s="218">
        <v>510.67934375</v>
      </c>
      <c r="D160" s="219">
        <f t="shared" si="20"/>
        <v>0.07724827531261132</v>
      </c>
      <c r="E160" s="240">
        <f>C160/SUM(Assam!$I$6:$N$6)*100000</f>
        <v>2966.830996847317</v>
      </c>
      <c r="F160" s="221">
        <v>3</v>
      </c>
      <c r="G160" s="222" t="s">
        <v>204</v>
      </c>
      <c r="H160" s="223">
        <v>324.673939453125</v>
      </c>
      <c r="I160" s="224">
        <f t="shared" si="21"/>
        <v>0.0644715895303825</v>
      </c>
      <c r="J160" s="225">
        <f>H160/SUM(Assam!$Q$6:$V$6)*100000</f>
        <v>1993.5897870711128</v>
      </c>
      <c r="AU160" s="122"/>
      <c r="AV160" s="122"/>
      <c r="AW160" s="122"/>
      <c r="AX160" s="122"/>
      <c r="AY160" s="122"/>
      <c r="AZ160" s="122"/>
    </row>
    <row r="161" spans="1:52" ht="15">
      <c r="A161" s="216">
        <v>4</v>
      </c>
      <c r="B161" s="217" t="s">
        <v>214</v>
      </c>
      <c r="C161" s="218">
        <v>439.6087041015625</v>
      </c>
      <c r="D161" s="219">
        <f t="shared" si="20"/>
        <v>0.06649772429582</v>
      </c>
      <c r="E161" s="240">
        <f>C161/SUM(Assam!$I$6:$N$6)*100000</f>
        <v>2553.9406396098157</v>
      </c>
      <c r="F161" s="221">
        <v>4</v>
      </c>
      <c r="G161" s="222" t="s">
        <v>55</v>
      </c>
      <c r="H161" s="223">
        <v>301.3237939453125</v>
      </c>
      <c r="I161" s="224">
        <f t="shared" si="21"/>
        <v>0.05983487307820868</v>
      </c>
      <c r="J161" s="225">
        <f>H161/SUM(Assam!$Q$6:$V$6)*100000</f>
        <v>1850.2132915956568</v>
      </c>
      <c r="AU161" s="122"/>
      <c r="AV161" s="122"/>
      <c r="AW161" s="122"/>
      <c r="AX161" s="122"/>
      <c r="AY161" s="122"/>
      <c r="AZ161" s="122"/>
    </row>
    <row r="162" spans="1:52" ht="15">
      <c r="A162" s="216">
        <v>5</v>
      </c>
      <c r="B162" s="217" t="s">
        <v>221</v>
      </c>
      <c r="C162" s="218">
        <v>405.63579833984375</v>
      </c>
      <c r="D162" s="219">
        <f t="shared" si="20"/>
        <v>0.06135878846540312</v>
      </c>
      <c r="E162" s="240">
        <f>C162/SUM(Assam!$I$6:$N$6)*100000</f>
        <v>2356.5724258757155</v>
      </c>
      <c r="F162" s="221">
        <v>5</v>
      </c>
      <c r="G162" s="222" t="s">
        <v>215</v>
      </c>
      <c r="H162" s="223">
        <v>297.06421875</v>
      </c>
      <c r="I162" s="224">
        <f t="shared" si="21"/>
        <v>0.05898903499207046</v>
      </c>
      <c r="J162" s="225">
        <f>H162/SUM(Assam!$Q$6:$V$6)*100000</f>
        <v>1824.0582955373347</v>
      </c>
      <c r="AU162" s="122"/>
      <c r="AV162" s="122"/>
      <c r="AW162" s="122"/>
      <c r="AX162" s="122"/>
      <c r="AY162" s="122"/>
      <c r="AZ162" s="122"/>
    </row>
    <row r="163" spans="1:52" ht="15">
      <c r="A163" s="216">
        <v>6</v>
      </c>
      <c r="B163" s="217" t="s">
        <v>204</v>
      </c>
      <c r="C163" s="218">
        <v>364.26152734375</v>
      </c>
      <c r="D163" s="219">
        <f t="shared" si="20"/>
        <v>0.05510027984178144</v>
      </c>
      <c r="E163" s="240">
        <f>C163/SUM(Assam!$I$6:$N$6)*100000</f>
        <v>2116.2054105157526</v>
      </c>
      <c r="F163" s="221">
        <v>6</v>
      </c>
      <c r="G163" s="222" t="s">
        <v>214</v>
      </c>
      <c r="H163" s="223">
        <v>272.9671845703125</v>
      </c>
      <c r="I163" s="224">
        <f t="shared" si="21"/>
        <v>0.05420400635950075</v>
      </c>
      <c r="J163" s="225">
        <f>H163/SUM(Assam!$Q$6:$V$6)*100000</f>
        <v>1676.0956924400684</v>
      </c>
      <c r="AU163" s="122"/>
      <c r="AV163" s="122"/>
      <c r="AW163" s="122"/>
      <c r="AX163" s="122"/>
      <c r="AY163" s="122"/>
      <c r="AZ163" s="122"/>
    </row>
    <row r="164" spans="1:52" ht="15">
      <c r="A164" s="216">
        <v>7</v>
      </c>
      <c r="B164" s="217" t="s">
        <v>55</v>
      </c>
      <c r="C164" s="218">
        <v>303.054380859375</v>
      </c>
      <c r="D164" s="219">
        <f t="shared" si="20"/>
        <v>0.04584173715625828</v>
      </c>
      <c r="E164" s="240">
        <f>C164/SUM(Assam!$I$6:$N$6)*100000</f>
        <v>1760.6177768257655</v>
      </c>
      <c r="F164" s="221">
        <v>7</v>
      </c>
      <c r="G164" s="222" t="s">
        <v>217</v>
      </c>
      <c r="H164" s="223">
        <v>209.12911376953124</v>
      </c>
      <c r="I164" s="224">
        <f t="shared" si="21"/>
        <v>0.04152746723223988</v>
      </c>
      <c r="J164" s="225">
        <f>H164/SUM(Assam!$Q$6:$V$6)*100000</f>
        <v>1284.1118880450306</v>
      </c>
      <c r="AU164" s="122"/>
      <c r="AV164" s="122"/>
      <c r="AW164" s="122"/>
      <c r="AX164" s="122"/>
      <c r="AY164" s="122"/>
      <c r="AZ164" s="122"/>
    </row>
    <row r="165" spans="1:52" ht="15">
      <c r="A165" s="216">
        <v>8</v>
      </c>
      <c r="B165" s="217" t="s">
        <v>217</v>
      </c>
      <c r="C165" s="218">
        <v>294.4495498046875</v>
      </c>
      <c r="D165" s="219">
        <f t="shared" si="20"/>
        <v>0.04454012124704615</v>
      </c>
      <c r="E165" s="240">
        <f>C165/SUM(Assam!$I$6:$N$6)*100000</f>
        <v>1710.6273477862492</v>
      </c>
      <c r="F165" s="221">
        <v>8</v>
      </c>
      <c r="G165" s="222" t="s">
        <v>219</v>
      </c>
      <c r="H165" s="223">
        <v>182.9560546875</v>
      </c>
      <c r="I165" s="224">
        <f t="shared" si="21"/>
        <v>0.03633019539473599</v>
      </c>
      <c r="J165" s="225">
        <f>H165/SUM(Assam!$Q$6:$V$6)*100000</f>
        <v>1123.4019050687727</v>
      </c>
      <c r="AU165" s="122"/>
      <c r="AV165" s="122"/>
      <c r="AW165" s="122"/>
      <c r="AX165" s="122"/>
      <c r="AY165" s="122"/>
      <c r="AZ165" s="122"/>
    </row>
    <row r="166" spans="1:52" ht="15">
      <c r="A166" s="216">
        <v>9</v>
      </c>
      <c r="B166" s="217" t="s">
        <v>218</v>
      </c>
      <c r="C166" s="218">
        <v>282.508810546875</v>
      </c>
      <c r="D166" s="219">
        <f t="shared" si="20"/>
        <v>0.042733896803248864</v>
      </c>
      <c r="E166" s="240">
        <f>C166/SUM(Assam!$I$6:$N$6)*100000</f>
        <v>1641.2567029992292</v>
      </c>
      <c r="F166" s="221">
        <v>9</v>
      </c>
      <c r="G166" s="222" t="s">
        <v>189</v>
      </c>
      <c r="H166" s="223">
        <v>173.23172787475588</v>
      </c>
      <c r="I166" s="224">
        <f t="shared" si="21"/>
        <v>0.034399203311458404</v>
      </c>
      <c r="J166" s="225">
        <f>H166/SUM(Assam!$Q$6:$V$6)*100000</f>
        <v>1063.6917889668077</v>
      </c>
      <c r="AU166" s="122"/>
      <c r="AV166" s="122"/>
      <c r="AW166" s="122"/>
      <c r="AX166" s="122"/>
      <c r="AY166" s="122"/>
      <c r="AZ166" s="122"/>
    </row>
    <row r="167" spans="1:52" ht="15" thickBot="1">
      <c r="A167" s="226">
        <v>10</v>
      </c>
      <c r="B167" s="227" t="s">
        <v>189</v>
      </c>
      <c r="C167" s="228">
        <v>247.79219213867185</v>
      </c>
      <c r="D167" s="229">
        <f t="shared" si="20"/>
        <v>0.03748246274870719</v>
      </c>
      <c r="E167" s="241">
        <f>C167/SUM(Assam!$I$6:$N$6)*100000</f>
        <v>1439.567833340151</v>
      </c>
      <c r="F167" s="231">
        <v>10</v>
      </c>
      <c r="G167" s="232" t="s">
        <v>80</v>
      </c>
      <c r="H167" s="233">
        <v>172.0111318359375</v>
      </c>
      <c r="I167" s="234">
        <f t="shared" si="21"/>
        <v>0.03415682547562206</v>
      </c>
      <c r="J167" s="235">
        <f>H167/SUM(Assam!$Q$6:$V$6)*100000</f>
        <v>1056.1969841751868</v>
      </c>
      <c r="AU167" s="122"/>
      <c r="AV167" s="122"/>
      <c r="AW167" s="122"/>
      <c r="AX167" s="122"/>
      <c r="AY167" s="122"/>
      <c r="AZ167" s="122"/>
    </row>
    <row r="169" spans="1:52" ht="16.2" thickBot="1">
      <c r="A169" s="138" t="s">
        <v>145</v>
      </c>
      <c r="B169" s="139"/>
      <c r="C169" s="140"/>
      <c r="D169" s="141"/>
      <c r="E169" s="142"/>
      <c r="AU169" s="122"/>
      <c r="AV169" s="122"/>
      <c r="AW169" s="122"/>
      <c r="AX169" s="122"/>
      <c r="AY169" s="122"/>
      <c r="AZ169" s="122"/>
    </row>
    <row r="170" spans="1:52" ht="16.2" thickBot="1">
      <c r="A170" s="280" t="s">
        <v>174</v>
      </c>
      <c r="B170" s="281"/>
      <c r="C170" s="281"/>
      <c r="D170" s="281"/>
      <c r="E170" s="282"/>
      <c r="F170" s="283" t="s">
        <v>175</v>
      </c>
      <c r="G170" s="284"/>
      <c r="H170" s="284"/>
      <c r="I170" s="284"/>
      <c r="J170" s="285"/>
      <c r="AU170" s="122"/>
      <c r="AV170" s="122"/>
      <c r="AW170" s="122"/>
      <c r="AX170" s="122"/>
      <c r="AY170" s="122"/>
      <c r="AZ170" s="122"/>
    </row>
    <row r="171" spans="1:52" ht="29.4" customHeight="1" thickBot="1">
      <c r="A171" s="197" t="s">
        <v>176</v>
      </c>
      <c r="B171" s="198" t="s">
        <v>177</v>
      </c>
      <c r="C171" s="199" t="s">
        <v>198</v>
      </c>
      <c r="D171" s="200" t="s">
        <v>199</v>
      </c>
      <c r="E171" s="201" t="s">
        <v>200</v>
      </c>
      <c r="F171" s="202" t="s">
        <v>176</v>
      </c>
      <c r="G171" s="203" t="s">
        <v>177</v>
      </c>
      <c r="H171" s="204" t="s">
        <v>198</v>
      </c>
      <c r="I171" s="205" t="s">
        <v>199</v>
      </c>
      <c r="J171" s="206" t="s">
        <v>200</v>
      </c>
      <c r="AU171" s="122"/>
      <c r="AV171" s="122"/>
      <c r="AW171" s="122"/>
      <c r="AX171" s="122"/>
      <c r="AY171" s="122"/>
      <c r="AZ171" s="122"/>
    </row>
    <row r="172" spans="1:52" ht="15">
      <c r="A172" s="207">
        <v>0</v>
      </c>
      <c r="B172" s="208" t="s">
        <v>2</v>
      </c>
      <c r="C172" s="209">
        <v>12146.603427002</v>
      </c>
      <c r="D172" s="210">
        <f aca="true" t="shared" si="22" ref="D172:D182">C172/C$172</f>
        <v>1</v>
      </c>
      <c r="E172" s="211">
        <f>C172/SUM('West Bengal'!$I$6:$N$6)*100000</f>
        <v>24365.362438328873</v>
      </c>
      <c r="F172" s="236">
        <v>0</v>
      </c>
      <c r="G172" s="237" t="s">
        <v>2</v>
      </c>
      <c r="H172" s="238">
        <v>10729.48062878418</v>
      </c>
      <c r="I172" s="239">
        <f>H172/H$172</f>
        <v>1</v>
      </c>
      <c r="J172" s="215">
        <f>H172/SUM('West Bengal'!$Q$6:$V$6)*100000</f>
        <v>23126.366251442112</v>
      </c>
      <c r="AU172" s="122"/>
      <c r="AV172" s="122"/>
      <c r="AW172" s="122"/>
      <c r="AX172" s="122"/>
      <c r="AY172" s="122"/>
      <c r="AZ172" s="122"/>
    </row>
    <row r="173" spans="1:52" ht="15">
      <c r="A173" s="216">
        <v>1</v>
      </c>
      <c r="B173" s="217" t="s">
        <v>217</v>
      </c>
      <c r="C173" s="218">
        <v>1612.7540537109376</v>
      </c>
      <c r="D173" s="219">
        <f t="shared" si="22"/>
        <v>0.1327740765888324</v>
      </c>
      <c r="E173" s="240">
        <f>C173/SUM('West Bengal'!$I$6:$N$6)*100000</f>
        <v>3235.088498501337</v>
      </c>
      <c r="F173" s="221">
        <v>1</v>
      </c>
      <c r="G173" s="222" t="s">
        <v>217</v>
      </c>
      <c r="H173" s="223">
        <v>1089.58112109375</v>
      </c>
      <c r="I173" s="224">
        <f aca="true" t="shared" si="23" ref="I173:I182">H173/H$172</f>
        <v>0.10155022025676715</v>
      </c>
      <c r="J173" s="225">
        <f>H173/SUM('West Bengal'!$Q$6:$V$6)*100000</f>
        <v>2348.487586572613</v>
      </c>
      <c r="AU173" s="122"/>
      <c r="AV173" s="122"/>
      <c r="AW173" s="122"/>
      <c r="AX173" s="122"/>
      <c r="AY173" s="122"/>
      <c r="AZ173" s="122"/>
    </row>
    <row r="174" spans="1:52" ht="15">
      <c r="A174" s="216">
        <v>2</v>
      </c>
      <c r="B174" s="217" t="s">
        <v>218</v>
      </c>
      <c r="C174" s="218">
        <v>1354.107723388672</v>
      </c>
      <c r="D174" s="219">
        <f t="shared" si="22"/>
        <v>0.11148036004686537</v>
      </c>
      <c r="E174" s="240">
        <f>C174/SUM('West Bengal'!$I$6:$N$6)*100000</f>
        <v>2716.2593772972723</v>
      </c>
      <c r="F174" s="221">
        <v>2</v>
      </c>
      <c r="G174" s="222" t="s">
        <v>209</v>
      </c>
      <c r="H174" s="223">
        <v>898.33975</v>
      </c>
      <c r="I174" s="224">
        <f t="shared" si="23"/>
        <v>0.08372630335805882</v>
      </c>
      <c r="J174" s="225">
        <f>H174/SUM('West Bengal'!$Q$6:$V$6)*100000</f>
        <v>1936.285156337816</v>
      </c>
      <c r="AU174" s="122"/>
      <c r="AV174" s="122"/>
      <c r="AW174" s="122"/>
      <c r="AX174" s="122"/>
      <c r="AY174" s="122"/>
      <c r="AZ174" s="122"/>
    </row>
    <row r="175" spans="1:52" ht="15">
      <c r="A175" s="216">
        <v>3</v>
      </c>
      <c r="B175" s="217" t="s">
        <v>209</v>
      </c>
      <c r="C175" s="218">
        <v>929.6970625</v>
      </c>
      <c r="D175" s="219">
        <f t="shared" si="22"/>
        <v>0.07653967366986525</v>
      </c>
      <c r="E175" s="240">
        <f>C175/SUM('West Bengal'!$I$6:$N$6)*100000</f>
        <v>1864.916889877684</v>
      </c>
      <c r="F175" s="221">
        <v>3</v>
      </c>
      <c r="G175" s="222" t="s">
        <v>218</v>
      </c>
      <c r="H175" s="223">
        <v>819.9863391113281</v>
      </c>
      <c r="I175" s="224">
        <f t="shared" si="23"/>
        <v>0.07642367487122678</v>
      </c>
      <c r="J175" s="225">
        <f>H175/SUM('West Bengal'!$Q$6:$V$6)*100000</f>
        <v>1767.4018953531236</v>
      </c>
      <c r="AU175" s="122"/>
      <c r="AV175" s="122"/>
      <c r="AW175" s="122"/>
      <c r="AX175" s="122"/>
      <c r="AY175" s="122"/>
      <c r="AZ175" s="122"/>
    </row>
    <row r="176" spans="1:52" ht="15">
      <c r="A176" s="216">
        <v>4</v>
      </c>
      <c r="B176" s="217" t="s">
        <v>189</v>
      </c>
      <c r="C176" s="218">
        <v>929.4650189208984</v>
      </c>
      <c r="D176" s="219">
        <f t="shared" si="22"/>
        <v>0.0765205700924334</v>
      </c>
      <c r="E176" s="240">
        <f>C176/SUM('West Bengal'!$I$6:$N$6)*100000</f>
        <v>1864.4514242896885</v>
      </c>
      <c r="F176" s="221">
        <v>4</v>
      </c>
      <c r="G176" s="222" t="s">
        <v>210</v>
      </c>
      <c r="H176" s="223">
        <v>813.97844140625</v>
      </c>
      <c r="I176" s="224">
        <f t="shared" si="23"/>
        <v>0.07586373185879797</v>
      </c>
      <c r="J176" s="225">
        <f>H176/SUM('West Bengal'!$Q$6:$V$6)*100000</f>
        <v>1754.4524481677588</v>
      </c>
      <c r="AU176" s="122"/>
      <c r="AV176" s="122"/>
      <c r="AW176" s="122"/>
      <c r="AX176" s="122"/>
      <c r="AY176" s="122"/>
      <c r="AZ176" s="122"/>
    </row>
    <row r="177" spans="1:52" ht="15">
      <c r="A177" s="216">
        <v>5</v>
      </c>
      <c r="B177" s="217" t="s">
        <v>227</v>
      </c>
      <c r="C177" s="218">
        <v>692.622767578125</v>
      </c>
      <c r="D177" s="219">
        <f t="shared" si="22"/>
        <v>0.057021929771611614</v>
      </c>
      <c r="E177" s="240">
        <f>C177/SUM('West Bengal'!$I$6:$N$6)*100000</f>
        <v>1389.3599858182524</v>
      </c>
      <c r="F177" s="221">
        <v>5</v>
      </c>
      <c r="G177" s="222" t="s">
        <v>189</v>
      </c>
      <c r="H177" s="223">
        <v>715.5999769287109</v>
      </c>
      <c r="I177" s="224">
        <f t="shared" si="23"/>
        <v>0.06669474522456915</v>
      </c>
      <c r="J177" s="225">
        <f>H177/SUM('West Bengal'!$Q$6:$V$6)*100000</f>
        <v>1542.407105110006</v>
      </c>
      <c r="AU177" s="122"/>
      <c r="AV177" s="122"/>
      <c r="AW177" s="122"/>
      <c r="AX177" s="122"/>
      <c r="AY177" s="122"/>
      <c r="AZ177" s="122"/>
    </row>
    <row r="178" spans="1:52" ht="15">
      <c r="A178" s="216">
        <v>6</v>
      </c>
      <c r="B178" s="217" t="s">
        <v>214</v>
      </c>
      <c r="C178" s="218">
        <v>610.1970078125</v>
      </c>
      <c r="D178" s="219">
        <f t="shared" si="22"/>
        <v>0.050236019598369944</v>
      </c>
      <c r="E178" s="240">
        <f>C178/SUM('West Bengal'!$I$6:$N$6)*100000</f>
        <v>1224.0188249732762</v>
      </c>
      <c r="F178" s="221">
        <v>6</v>
      </c>
      <c r="G178" s="222" t="s">
        <v>214</v>
      </c>
      <c r="H178" s="223">
        <v>639.4363671875</v>
      </c>
      <c r="I178" s="224">
        <f t="shared" si="23"/>
        <v>0.059596208736522806</v>
      </c>
      <c r="J178" s="225">
        <f>H178/SUM('West Bengal'!$Q$6:$V$6)*100000</f>
        <v>1378.2437504382206</v>
      </c>
      <c r="AU178" s="122"/>
      <c r="AV178" s="122"/>
      <c r="AW178" s="122"/>
      <c r="AX178" s="122"/>
      <c r="AY178" s="122"/>
      <c r="AZ178" s="122"/>
    </row>
    <row r="179" spans="1:52" ht="15">
      <c r="A179" s="216">
        <v>7</v>
      </c>
      <c r="B179" s="217" t="s">
        <v>219</v>
      </c>
      <c r="C179" s="218">
        <v>512.96392578125</v>
      </c>
      <c r="D179" s="219">
        <f t="shared" si="22"/>
        <v>0.04223105898402239</v>
      </c>
      <c r="E179" s="240">
        <f>C179/SUM('West Bengal'!$I$6:$N$6)*100000</f>
        <v>1028.9750583001503</v>
      </c>
      <c r="F179" s="221">
        <v>7</v>
      </c>
      <c r="G179" s="222" t="s">
        <v>191</v>
      </c>
      <c r="H179" s="223">
        <v>536.5270561523438</v>
      </c>
      <c r="I179" s="224">
        <f t="shared" si="23"/>
        <v>0.0500049419645712</v>
      </c>
      <c r="J179" s="225">
        <f>H179/SUM('West Bengal'!$Q$6:$V$6)*100000</f>
        <v>1156.4326022547807</v>
      </c>
      <c r="AU179" s="122"/>
      <c r="AV179" s="122"/>
      <c r="AW179" s="122"/>
      <c r="AX179" s="122"/>
      <c r="AY179" s="122"/>
      <c r="AZ179" s="122"/>
    </row>
    <row r="180" spans="1:52" ht="15">
      <c r="A180" s="216">
        <v>8</v>
      </c>
      <c r="B180" s="217" t="s">
        <v>221</v>
      </c>
      <c r="C180" s="218">
        <v>511.4141328125</v>
      </c>
      <c r="D180" s="219">
        <f t="shared" si="22"/>
        <v>0.04210346833878038</v>
      </c>
      <c r="E180" s="240">
        <f>C180/SUM('West Bengal'!$I$6:$N$6)*100000</f>
        <v>1025.8662659850884</v>
      </c>
      <c r="F180" s="221">
        <v>8</v>
      </c>
      <c r="G180" s="222" t="s">
        <v>219</v>
      </c>
      <c r="H180" s="223">
        <v>495.14706640625</v>
      </c>
      <c r="I180" s="224">
        <f t="shared" si="23"/>
        <v>0.046148279076799824</v>
      </c>
      <c r="J180" s="225">
        <f>H180/SUM('West Bengal'!$Q$6:$V$6)*100000</f>
        <v>1067.2420038038356</v>
      </c>
      <c r="AU180" s="122"/>
      <c r="AV180" s="122"/>
      <c r="AW180" s="122"/>
      <c r="AX180" s="122"/>
      <c r="AY180" s="122"/>
      <c r="AZ180" s="122"/>
    </row>
    <row r="181" spans="1:52" ht="15">
      <c r="A181" s="216">
        <v>9</v>
      </c>
      <c r="B181" s="217" t="s">
        <v>225</v>
      </c>
      <c r="C181" s="218">
        <v>467.2415034179688</v>
      </c>
      <c r="D181" s="219">
        <f t="shared" si="22"/>
        <v>0.03846684435084848</v>
      </c>
      <c r="E181" s="240">
        <f>C181/SUM('West Bengal'!$I$6:$N$6)*100000</f>
        <v>937.2586044672069</v>
      </c>
      <c r="F181" s="221">
        <v>9</v>
      </c>
      <c r="G181" s="222" t="s">
        <v>225</v>
      </c>
      <c r="H181" s="223">
        <v>483.6063486328125</v>
      </c>
      <c r="I181" s="224">
        <f t="shared" si="23"/>
        <v>0.04507267083696788</v>
      </c>
      <c r="J181" s="225">
        <f>H181/SUM('West Bengal'!$Q$6:$V$6)*100000</f>
        <v>1042.367093706413</v>
      </c>
      <c r="AU181" s="122"/>
      <c r="AV181" s="122"/>
      <c r="AW181" s="122"/>
      <c r="AX181" s="122"/>
      <c r="AY181" s="122"/>
      <c r="AZ181" s="122"/>
    </row>
    <row r="182" spans="1:52" ht="15" thickBot="1">
      <c r="A182" s="226">
        <v>10</v>
      </c>
      <c r="B182" s="227" t="s">
        <v>55</v>
      </c>
      <c r="C182" s="228">
        <v>445.056912109375</v>
      </c>
      <c r="D182" s="229">
        <f t="shared" si="22"/>
        <v>0.0366404414850665</v>
      </c>
      <c r="E182" s="241">
        <f>C182/SUM('West Bengal'!$I$6:$N$6)*100000</f>
        <v>892.7576366840262</v>
      </c>
      <c r="F182" s="231">
        <v>10</v>
      </c>
      <c r="G182" s="232" t="s">
        <v>55</v>
      </c>
      <c r="H182" s="233">
        <v>460.357015625</v>
      </c>
      <c r="I182" s="234">
        <f t="shared" si="23"/>
        <v>0.04290580611982201</v>
      </c>
      <c r="J182" s="235">
        <f>H182/SUM('West Bengal'!$Q$6:$V$6)*100000</f>
        <v>992.2553866403701</v>
      </c>
      <c r="AU182" s="122"/>
      <c r="AV182" s="122"/>
      <c r="AW182" s="122"/>
      <c r="AX182" s="122"/>
      <c r="AY182" s="122"/>
      <c r="AZ182" s="122"/>
    </row>
    <row r="184" spans="1:52" ht="16.2" thickBot="1">
      <c r="A184" s="138" t="s">
        <v>156</v>
      </c>
      <c r="B184" s="139"/>
      <c r="C184" s="140"/>
      <c r="D184" s="141"/>
      <c r="E184" s="142"/>
      <c r="AU184" s="122"/>
      <c r="AV184" s="122"/>
      <c r="AW184" s="122"/>
      <c r="AX184" s="122"/>
      <c r="AY184" s="122"/>
      <c r="AZ184" s="122"/>
    </row>
    <row r="185" spans="1:52" ht="16.2" thickBot="1">
      <c r="A185" s="280" t="s">
        <v>174</v>
      </c>
      <c r="B185" s="281"/>
      <c r="C185" s="281"/>
      <c r="D185" s="281"/>
      <c r="E185" s="282"/>
      <c r="F185" s="283" t="s">
        <v>175</v>
      </c>
      <c r="G185" s="284"/>
      <c r="H185" s="284"/>
      <c r="I185" s="284"/>
      <c r="J185" s="285"/>
      <c r="AU185" s="122"/>
      <c r="AV185" s="122"/>
      <c r="AW185" s="122"/>
      <c r="AX185" s="122"/>
      <c r="AY185" s="122"/>
      <c r="AZ185" s="122"/>
    </row>
    <row r="186" spans="1:52" ht="29.4" customHeight="1" thickBot="1">
      <c r="A186" s="197" t="s">
        <v>176</v>
      </c>
      <c r="B186" s="198" t="s">
        <v>177</v>
      </c>
      <c r="C186" s="199" t="s">
        <v>198</v>
      </c>
      <c r="D186" s="200" t="s">
        <v>199</v>
      </c>
      <c r="E186" s="201" t="s">
        <v>200</v>
      </c>
      <c r="F186" s="202" t="s">
        <v>176</v>
      </c>
      <c r="G186" s="203" t="s">
        <v>177</v>
      </c>
      <c r="H186" s="204" t="s">
        <v>198</v>
      </c>
      <c r="I186" s="205" t="s">
        <v>199</v>
      </c>
      <c r="J186" s="206" t="s">
        <v>200</v>
      </c>
      <c r="AU186" s="122"/>
      <c r="AV186" s="122"/>
      <c r="AW186" s="122"/>
      <c r="AX186" s="122"/>
      <c r="AY186" s="122"/>
      <c r="AZ186" s="122"/>
    </row>
    <row r="187" spans="1:52" ht="15">
      <c r="A187" s="207">
        <v>0</v>
      </c>
      <c r="B187" s="208" t="s">
        <v>2</v>
      </c>
      <c r="C187" s="209">
        <v>5893.194872070312</v>
      </c>
      <c r="D187" s="210">
        <f aca="true" t="shared" si="24" ref="D187:D197">C187/C$187</f>
        <v>1</v>
      </c>
      <c r="E187" s="211">
        <f>C187/SUM(Jharkhand!$I$6:$N$6)*100000</f>
        <v>31437.95967864411</v>
      </c>
      <c r="F187" s="236">
        <v>0</v>
      </c>
      <c r="G187" s="237" t="s">
        <v>2</v>
      </c>
      <c r="H187" s="238">
        <v>5213.167025268554</v>
      </c>
      <c r="I187" s="239">
        <f>H187/H$187</f>
        <v>1</v>
      </c>
      <c r="J187" s="215">
        <f>H187/SUM(Jharkhand!$Q$6:$V$6)*100000</f>
        <v>29912.296177835695</v>
      </c>
      <c r="AU187" s="122"/>
      <c r="AV187" s="122"/>
      <c r="AW187" s="122"/>
      <c r="AX187" s="122"/>
      <c r="AY187" s="122"/>
      <c r="AZ187" s="122"/>
    </row>
    <row r="188" spans="1:52" ht="15">
      <c r="A188" s="216">
        <v>1</v>
      </c>
      <c r="B188" s="217" t="s">
        <v>210</v>
      </c>
      <c r="C188" s="218">
        <v>930.815505859375</v>
      </c>
      <c r="D188" s="219">
        <f t="shared" si="24"/>
        <v>0.15794751846248967</v>
      </c>
      <c r="E188" s="240">
        <f>C188/SUM(Jharkhand!$I$6:$N$6)*100000</f>
        <v>4965.547716765646</v>
      </c>
      <c r="F188" s="221">
        <v>1</v>
      </c>
      <c r="G188" s="222" t="s">
        <v>209</v>
      </c>
      <c r="H188" s="223">
        <v>702.447375</v>
      </c>
      <c r="I188" s="224">
        <f aca="true" t="shared" si="25" ref="I188:I197">H188/H$187</f>
        <v>0.13474484350783172</v>
      </c>
      <c r="J188" s="225">
        <f>H188/SUM(Jharkhand!$Q$6:$V$6)*100000</f>
        <v>4030.5276674423835</v>
      </c>
      <c r="AU188" s="122"/>
      <c r="AV188" s="122"/>
      <c r="AW188" s="122"/>
      <c r="AX188" s="122"/>
      <c r="AY188" s="122"/>
      <c r="AZ188" s="122"/>
    </row>
    <row r="189" spans="1:52" ht="15">
      <c r="A189" s="216">
        <v>2</v>
      </c>
      <c r="B189" s="217" t="s">
        <v>209</v>
      </c>
      <c r="C189" s="218">
        <v>696.2605</v>
      </c>
      <c r="D189" s="219">
        <f t="shared" si="24"/>
        <v>0.11814652580042713</v>
      </c>
      <c r="E189" s="240">
        <f>C189/SUM(Jharkhand!$I$6:$N$6)*100000</f>
        <v>3714.285714285714</v>
      </c>
      <c r="F189" s="221">
        <v>2</v>
      </c>
      <c r="G189" s="222" t="s">
        <v>210</v>
      </c>
      <c r="H189" s="223">
        <v>423.323314453125</v>
      </c>
      <c r="I189" s="224">
        <f t="shared" si="25"/>
        <v>0.08120271466485723</v>
      </c>
      <c r="J189" s="225">
        <f>H189/SUM(Jharkhand!$Q$6:$V$6)*100000</f>
        <v>2428.959651499492</v>
      </c>
      <c r="AU189" s="122"/>
      <c r="AV189" s="122"/>
      <c r="AW189" s="122"/>
      <c r="AX189" s="122"/>
      <c r="AY189" s="122"/>
      <c r="AZ189" s="122"/>
    </row>
    <row r="190" spans="1:52" ht="15">
      <c r="A190" s="216">
        <v>3</v>
      </c>
      <c r="B190" s="217" t="s">
        <v>204</v>
      </c>
      <c r="C190" s="218">
        <v>444.642041015625</v>
      </c>
      <c r="D190" s="219">
        <f t="shared" si="24"/>
        <v>0.07545008279344745</v>
      </c>
      <c r="E190" s="240">
        <f>C190/SUM(Jharkhand!$I$6:$N$6)*100000</f>
        <v>2371.996660610761</v>
      </c>
      <c r="F190" s="221">
        <v>3</v>
      </c>
      <c r="G190" s="222" t="s">
        <v>204</v>
      </c>
      <c r="H190" s="223">
        <v>413.915826171875</v>
      </c>
      <c r="I190" s="224">
        <f t="shared" si="25"/>
        <v>0.07939815167356014</v>
      </c>
      <c r="J190" s="225">
        <f>H190/SUM(Jharkhand!$Q$6:$V$6)*100000</f>
        <v>2374.981028832252</v>
      </c>
      <c r="AU190" s="122"/>
      <c r="AV190" s="122"/>
      <c r="AW190" s="122"/>
      <c r="AX190" s="122"/>
      <c r="AY190" s="122"/>
      <c r="AZ190" s="122"/>
    </row>
    <row r="191" spans="1:52" ht="15">
      <c r="A191" s="216">
        <v>4</v>
      </c>
      <c r="B191" s="217" t="s">
        <v>218</v>
      </c>
      <c r="C191" s="218">
        <v>408.9929931640625</v>
      </c>
      <c r="D191" s="219">
        <f t="shared" si="24"/>
        <v>0.06940089408928386</v>
      </c>
      <c r="E191" s="240">
        <f>C191/SUM(Jharkhand!$I$6:$N$6)*100000</f>
        <v>2181.8225100407567</v>
      </c>
      <c r="F191" s="221">
        <v>4</v>
      </c>
      <c r="G191" s="222" t="s">
        <v>80</v>
      </c>
      <c r="H191" s="223">
        <v>346.2550263671875</v>
      </c>
      <c r="I191" s="224">
        <f t="shared" si="25"/>
        <v>0.0664193233573502</v>
      </c>
      <c r="J191" s="225">
        <f>H191/SUM(Jharkhand!$Q$6:$V$6)*100000</f>
        <v>1986.7544721964991</v>
      </c>
      <c r="AU191" s="122"/>
      <c r="AV191" s="122"/>
      <c r="AW191" s="122"/>
      <c r="AX191" s="122"/>
      <c r="AY191" s="122"/>
      <c r="AZ191" s="122"/>
    </row>
    <row r="192" spans="1:52" ht="15">
      <c r="A192" s="216">
        <v>5</v>
      </c>
      <c r="B192" s="217" t="s">
        <v>227</v>
      </c>
      <c r="C192" s="218">
        <v>325.2734140625</v>
      </c>
      <c r="D192" s="219">
        <f t="shared" si="24"/>
        <v>0.05519474938866728</v>
      </c>
      <c r="E192" s="240">
        <f>C192/SUM(Jharkhand!$I$6:$N$6)*100000</f>
        <v>1735.2103057537888</v>
      </c>
      <c r="F192" s="221">
        <v>5</v>
      </c>
      <c r="G192" s="222" t="s">
        <v>14</v>
      </c>
      <c r="H192" s="223">
        <v>331.777712890625</v>
      </c>
      <c r="I192" s="224">
        <f t="shared" si="25"/>
        <v>0.06364225647911859</v>
      </c>
      <c r="J192" s="225">
        <f>H192/SUM(Jharkhand!$Q$6:$V$6)*100000</f>
        <v>1903.686025229178</v>
      </c>
      <c r="AU192" s="122"/>
      <c r="AV192" s="122"/>
      <c r="AW192" s="122"/>
      <c r="AX192" s="122"/>
      <c r="AY192" s="122"/>
      <c r="AZ192" s="122"/>
    </row>
    <row r="193" spans="1:52" ht="15">
      <c r="A193" s="216">
        <v>6</v>
      </c>
      <c r="B193" s="217" t="s">
        <v>55</v>
      </c>
      <c r="C193" s="218">
        <v>323.0241638183594</v>
      </c>
      <c r="D193" s="219">
        <f t="shared" si="24"/>
        <v>0.05481308031222107</v>
      </c>
      <c r="E193" s="240">
        <f>C193/SUM(Jharkhand!$I$6:$N$6)*100000</f>
        <v>1723.2114087178875</v>
      </c>
      <c r="F193" s="221">
        <v>6</v>
      </c>
      <c r="G193" s="222" t="s">
        <v>55</v>
      </c>
      <c r="H193" s="223">
        <v>306.25600048828124</v>
      </c>
      <c r="I193" s="224">
        <f t="shared" si="25"/>
        <v>0.058746631175222046</v>
      </c>
      <c r="J193" s="225">
        <f>H193/SUM(Jharkhand!$Q$6:$V$6)*100000</f>
        <v>1757.246631163318</v>
      </c>
      <c r="AU193" s="122"/>
      <c r="AV193" s="122"/>
      <c r="AW193" s="122"/>
      <c r="AX193" s="122"/>
      <c r="AY193" s="122"/>
      <c r="AZ193" s="122"/>
    </row>
    <row r="194" spans="1:52" ht="15">
      <c r="A194" s="216">
        <v>7</v>
      </c>
      <c r="B194" s="217" t="s">
        <v>221</v>
      </c>
      <c r="C194" s="218">
        <v>267.9629931640625</v>
      </c>
      <c r="D194" s="219">
        <f t="shared" si="24"/>
        <v>0.04546990197694338</v>
      </c>
      <c r="E194" s="240">
        <f>C194/SUM(Jharkhand!$I$6:$N$6)*100000</f>
        <v>1429.480944943046</v>
      </c>
      <c r="F194" s="221">
        <v>7</v>
      </c>
      <c r="G194" s="222" t="s">
        <v>28</v>
      </c>
      <c r="H194" s="223">
        <v>263.68417431640626</v>
      </c>
      <c r="I194" s="224">
        <f t="shared" si="25"/>
        <v>0.05058041935704576</v>
      </c>
      <c r="J194" s="225">
        <f>H194/SUM(Jharkhand!$Q$6:$V$6)*100000</f>
        <v>1512.9764846070866</v>
      </c>
      <c r="AU194" s="122"/>
      <c r="AV194" s="122"/>
      <c r="AW194" s="122"/>
      <c r="AX194" s="122"/>
      <c r="AY194" s="122"/>
      <c r="AZ194" s="122"/>
    </row>
    <row r="195" spans="1:52" ht="15">
      <c r="A195" s="216">
        <v>8</v>
      </c>
      <c r="B195" s="217" t="s">
        <v>4</v>
      </c>
      <c r="C195" s="218">
        <v>218.78761181640624</v>
      </c>
      <c r="D195" s="219">
        <f t="shared" si="24"/>
        <v>0.037125467011672894</v>
      </c>
      <c r="E195" s="240">
        <f>C195/SUM(Jharkhand!$I$6:$N$6)*100000</f>
        <v>1167.1489349638045</v>
      </c>
      <c r="F195" s="221">
        <v>8</v>
      </c>
      <c r="G195" s="222" t="s">
        <v>218</v>
      </c>
      <c r="H195" s="223">
        <v>238.41385546875</v>
      </c>
      <c r="I195" s="224">
        <f t="shared" si="25"/>
        <v>0.0457330168615628</v>
      </c>
      <c r="J195" s="225">
        <f>H195/SUM(Jharkhand!$Q$6:$V$6)*100000</f>
        <v>1367.9795454690206</v>
      </c>
      <c r="AU195" s="122"/>
      <c r="AV195" s="122"/>
      <c r="AW195" s="122"/>
      <c r="AX195" s="122"/>
      <c r="AY195" s="122"/>
      <c r="AZ195" s="122"/>
    </row>
    <row r="196" spans="1:52" ht="15">
      <c r="A196" s="216">
        <v>9</v>
      </c>
      <c r="B196" s="217" t="s">
        <v>28</v>
      </c>
      <c r="C196" s="218">
        <v>208.03538671875</v>
      </c>
      <c r="D196" s="219">
        <f t="shared" si="24"/>
        <v>0.035300951561044513</v>
      </c>
      <c r="E196" s="240">
        <f>C196/SUM(Jharkhand!$I$6:$N$6)*100000</f>
        <v>1109.7898917938865</v>
      </c>
      <c r="F196" s="221">
        <v>9</v>
      </c>
      <c r="G196" s="222" t="s">
        <v>214</v>
      </c>
      <c r="H196" s="223">
        <v>216.23632421875</v>
      </c>
      <c r="I196" s="224">
        <f t="shared" si="25"/>
        <v>0.04147887899440757</v>
      </c>
      <c r="J196" s="225">
        <f>H196/SUM(Jharkhand!$Q$6:$V$6)*100000</f>
        <v>1240.7285136053267</v>
      </c>
      <c r="AU196" s="122"/>
      <c r="AV196" s="122"/>
      <c r="AW196" s="122"/>
      <c r="AX196" s="122"/>
      <c r="AY196" s="122"/>
      <c r="AZ196" s="122"/>
    </row>
    <row r="197" spans="1:52" ht="15" thickBot="1">
      <c r="A197" s="226">
        <v>10</v>
      </c>
      <c r="B197" s="227" t="s">
        <v>80</v>
      </c>
      <c r="C197" s="228">
        <v>179.47481103515625</v>
      </c>
      <c r="D197" s="229">
        <f t="shared" si="24"/>
        <v>0.030454586167809133</v>
      </c>
      <c r="E197" s="241">
        <f>C197/SUM(Jharkhand!$I$6:$N$6)*100000</f>
        <v>957.4300519733764</v>
      </c>
      <c r="F197" s="231">
        <v>10</v>
      </c>
      <c r="G197" s="232" t="s">
        <v>224</v>
      </c>
      <c r="H197" s="233">
        <v>164.59849072265624</v>
      </c>
      <c r="I197" s="234">
        <f t="shared" si="25"/>
        <v>0.03157360773687795</v>
      </c>
      <c r="J197" s="235">
        <f>H197/SUM(Jharkhand!$Q$6:$V$6)*100000</f>
        <v>944.4391060282978</v>
      </c>
      <c r="AU197" s="122"/>
      <c r="AV197" s="122"/>
      <c r="AW197" s="122"/>
      <c r="AX197" s="122"/>
      <c r="AY197" s="122"/>
      <c r="AZ197" s="122"/>
    </row>
    <row r="199" spans="1:52" ht="16.2" thickBot="1">
      <c r="A199" s="138" t="s">
        <v>146</v>
      </c>
      <c r="B199" s="139"/>
      <c r="C199" s="140"/>
      <c r="D199" s="141"/>
      <c r="E199" s="142"/>
      <c r="AU199" s="122"/>
      <c r="AV199" s="122"/>
      <c r="AW199" s="122"/>
      <c r="AX199" s="122"/>
      <c r="AY199" s="122"/>
      <c r="AZ199" s="122"/>
    </row>
    <row r="200" spans="1:52" ht="16.2" thickBot="1">
      <c r="A200" s="280" t="s">
        <v>174</v>
      </c>
      <c r="B200" s="281"/>
      <c r="C200" s="281"/>
      <c r="D200" s="281"/>
      <c r="E200" s="282"/>
      <c r="F200" s="283" t="s">
        <v>175</v>
      </c>
      <c r="G200" s="284"/>
      <c r="H200" s="284"/>
      <c r="I200" s="284"/>
      <c r="J200" s="285"/>
      <c r="AU200" s="122"/>
      <c r="AV200" s="122"/>
      <c r="AW200" s="122"/>
      <c r="AX200" s="122"/>
      <c r="AY200" s="122"/>
      <c r="AZ200" s="122"/>
    </row>
    <row r="201" spans="1:52" ht="29.4" customHeight="1" thickBot="1">
      <c r="A201" s="197" t="s">
        <v>176</v>
      </c>
      <c r="B201" s="198" t="s">
        <v>177</v>
      </c>
      <c r="C201" s="199" t="s">
        <v>198</v>
      </c>
      <c r="D201" s="200" t="s">
        <v>199</v>
      </c>
      <c r="E201" s="201" t="s">
        <v>200</v>
      </c>
      <c r="F201" s="202" t="s">
        <v>176</v>
      </c>
      <c r="G201" s="203" t="s">
        <v>177</v>
      </c>
      <c r="H201" s="204" t="s">
        <v>198</v>
      </c>
      <c r="I201" s="205" t="s">
        <v>199</v>
      </c>
      <c r="J201" s="206" t="s">
        <v>200</v>
      </c>
      <c r="AU201" s="122"/>
      <c r="AV201" s="122"/>
      <c r="AW201" s="122"/>
      <c r="AX201" s="122"/>
      <c r="AY201" s="122"/>
      <c r="AZ201" s="122"/>
    </row>
    <row r="202" spans="1:52" ht="15">
      <c r="A202" s="207">
        <v>0</v>
      </c>
      <c r="B202" s="208" t="s">
        <v>2</v>
      </c>
      <c r="C202" s="209">
        <v>10721.284197631836</v>
      </c>
      <c r="D202" s="210">
        <f aca="true" t="shared" si="26" ref="D202:D212">C202/C$202</f>
        <v>1</v>
      </c>
      <c r="E202" s="211">
        <f>C202/SUM(Odisha!$I$6:$N$6)*100000</f>
        <v>47883.03164591843</v>
      </c>
      <c r="F202" s="236">
        <v>0</v>
      </c>
      <c r="G202" s="237" t="s">
        <v>2</v>
      </c>
      <c r="H202" s="238">
        <v>7985.681664611817</v>
      </c>
      <c r="I202" s="239">
        <f>H202/H$202</f>
        <v>1</v>
      </c>
      <c r="J202" s="215">
        <f>H202/SUM(Odisha!$Q$6:$V$6)*100000</f>
        <v>37289.08153840831</v>
      </c>
      <c r="AU202" s="122"/>
      <c r="AV202" s="122"/>
      <c r="AW202" s="122"/>
      <c r="AX202" s="122"/>
      <c r="AY202" s="122"/>
      <c r="AZ202" s="122"/>
    </row>
    <row r="203" spans="1:52" ht="15">
      <c r="A203" s="216">
        <v>1</v>
      </c>
      <c r="B203" s="217" t="s">
        <v>215</v>
      </c>
      <c r="C203" s="218">
        <v>1173.31115625</v>
      </c>
      <c r="D203" s="219">
        <f t="shared" si="26"/>
        <v>0.10943755753710606</v>
      </c>
      <c r="E203" s="240">
        <f>C203/SUM(Odisha!$I$6:$N$6)*100000</f>
        <v>5240.202030801269</v>
      </c>
      <c r="F203" s="221">
        <v>1</v>
      </c>
      <c r="G203" s="222" t="s">
        <v>210</v>
      </c>
      <c r="H203" s="223">
        <v>979.28390625</v>
      </c>
      <c r="I203" s="224">
        <f aca="true" t="shared" si="27" ref="I203:I212">H203/H$202</f>
        <v>0.12262997041187503</v>
      </c>
      <c r="J203" s="225">
        <f>H203/SUM(Odisha!$Q$6:$V$6)*100000</f>
        <v>4572.758965741007</v>
      </c>
      <c r="AU203" s="122"/>
      <c r="AV203" s="122"/>
      <c r="AW203" s="122"/>
      <c r="AX203" s="122"/>
      <c r="AY203" s="122"/>
      <c r="AZ203" s="122"/>
    </row>
    <row r="204" spans="1:52" ht="15">
      <c r="A204" s="216">
        <v>2</v>
      </c>
      <c r="B204" s="217" t="s">
        <v>210</v>
      </c>
      <c r="C204" s="218">
        <v>1054.0434482421874</v>
      </c>
      <c r="D204" s="219">
        <f t="shared" si="26"/>
        <v>0.09831317114744605</v>
      </c>
      <c r="E204" s="240">
        <f>C204/SUM(Odisha!$I$6:$N$6)*100000</f>
        <v>4707.5326852637545</v>
      </c>
      <c r="F204" s="221">
        <v>2</v>
      </c>
      <c r="G204" s="222" t="s">
        <v>209</v>
      </c>
      <c r="H204" s="223">
        <v>878.485</v>
      </c>
      <c r="I204" s="224">
        <f t="shared" si="27"/>
        <v>0.11000751556288127</v>
      </c>
      <c r="J204" s="225">
        <f>H204/SUM(Odisha!$Q$6:$V$6)*100000</f>
        <v>4102.079217662001</v>
      </c>
      <c r="AU204" s="122"/>
      <c r="AV204" s="122"/>
      <c r="AW204" s="122"/>
      <c r="AX204" s="122"/>
      <c r="AY204" s="122"/>
      <c r="AZ204" s="122"/>
    </row>
    <row r="205" spans="1:52" ht="15">
      <c r="A205" s="216">
        <v>3</v>
      </c>
      <c r="B205" s="217" t="s">
        <v>209</v>
      </c>
      <c r="C205" s="218">
        <v>989.5149375</v>
      </c>
      <c r="D205" s="219">
        <f t="shared" si="26"/>
        <v>0.09229444152954815</v>
      </c>
      <c r="E205" s="240">
        <f>C205/SUM(Odisha!$I$6:$N$6)*100000</f>
        <v>4419.337664501722</v>
      </c>
      <c r="F205" s="221">
        <v>3</v>
      </c>
      <c r="G205" s="222" t="s">
        <v>14</v>
      </c>
      <c r="H205" s="223">
        <v>597.1314765625</v>
      </c>
      <c r="I205" s="224">
        <f t="shared" si="27"/>
        <v>0.07477526673880087</v>
      </c>
      <c r="J205" s="225">
        <f>H205/SUM(Odisha!$Q$6:$V$6)*100000</f>
        <v>2788.301018479377</v>
      </c>
      <c r="AU205" s="122"/>
      <c r="AV205" s="122"/>
      <c r="AW205" s="122"/>
      <c r="AX205" s="122"/>
      <c r="AY205" s="122"/>
      <c r="AZ205" s="122"/>
    </row>
    <row r="206" spans="1:52" ht="15">
      <c r="A206" s="216">
        <v>4</v>
      </c>
      <c r="B206" s="217" t="s">
        <v>14</v>
      </c>
      <c r="C206" s="218">
        <v>710.154328125</v>
      </c>
      <c r="D206" s="219">
        <f t="shared" si="26"/>
        <v>0.06623780463555494</v>
      </c>
      <c r="E206" s="240">
        <f>C206/SUM(Odisha!$I$6:$N$6)*100000</f>
        <v>3171.6668955204404</v>
      </c>
      <c r="F206" s="221">
        <v>4</v>
      </c>
      <c r="G206" s="222" t="s">
        <v>204</v>
      </c>
      <c r="H206" s="223">
        <v>549.43716796875</v>
      </c>
      <c r="I206" s="224">
        <f t="shared" si="27"/>
        <v>0.068802788671574</v>
      </c>
      <c r="J206" s="225">
        <f>H206/SUM(Odisha!$Q$6:$V$6)*100000</f>
        <v>2565.5927968441983</v>
      </c>
      <c r="AU206" s="122"/>
      <c r="AV206" s="122"/>
      <c r="AW206" s="122"/>
      <c r="AX206" s="122"/>
      <c r="AY206" s="122"/>
      <c r="AZ206" s="122"/>
    </row>
    <row r="207" spans="1:52" ht="15">
      <c r="A207" s="216">
        <v>5</v>
      </c>
      <c r="B207" s="217" t="s">
        <v>191</v>
      </c>
      <c r="C207" s="218">
        <v>624.7360632324219</v>
      </c>
      <c r="D207" s="219">
        <f t="shared" si="26"/>
        <v>0.058270637333764204</v>
      </c>
      <c r="E207" s="240">
        <f>C207/SUM(Odisha!$I$6:$N$6)*100000</f>
        <v>2790.174771480468</v>
      </c>
      <c r="F207" s="221">
        <v>5</v>
      </c>
      <c r="G207" s="222" t="s">
        <v>214</v>
      </c>
      <c r="H207" s="223">
        <v>509.6286787109375</v>
      </c>
      <c r="I207" s="224">
        <f t="shared" si="27"/>
        <v>0.06381780543160563</v>
      </c>
      <c r="J207" s="225">
        <f>H207/SUM(Odisha!$Q$6:$V$6)*100000</f>
        <v>2379.7073503414194</v>
      </c>
      <c r="AU207" s="122"/>
      <c r="AV207" s="122"/>
      <c r="AW207" s="122"/>
      <c r="AX207" s="122"/>
      <c r="AY207" s="122"/>
      <c r="AZ207" s="122"/>
    </row>
    <row r="208" spans="1:52" ht="15">
      <c r="A208" s="216">
        <v>6</v>
      </c>
      <c r="B208" s="217" t="s">
        <v>204</v>
      </c>
      <c r="C208" s="218">
        <v>547.88487890625</v>
      </c>
      <c r="D208" s="219">
        <f t="shared" si="26"/>
        <v>0.05110254227075421</v>
      </c>
      <c r="E208" s="240">
        <f>C208/SUM(Odisha!$I$6:$N$6)*100000</f>
        <v>2446.9446487374084</v>
      </c>
      <c r="F208" s="221">
        <v>6</v>
      </c>
      <c r="G208" s="222" t="s">
        <v>215</v>
      </c>
      <c r="H208" s="223">
        <v>441.7622421875</v>
      </c>
      <c r="I208" s="224">
        <f t="shared" si="27"/>
        <v>0.05531929029241789</v>
      </c>
      <c r="J208" s="225">
        <f>H208/SUM(Odisha!$Q$6:$V$6)*100000</f>
        <v>2062.8055263608503</v>
      </c>
      <c r="AU208" s="122"/>
      <c r="AV208" s="122"/>
      <c r="AW208" s="122"/>
      <c r="AX208" s="122"/>
      <c r="AY208" s="122"/>
      <c r="AZ208" s="122"/>
    </row>
    <row r="209" spans="1:52" ht="15">
      <c r="A209" s="216">
        <v>7</v>
      </c>
      <c r="B209" s="217" t="s">
        <v>218</v>
      </c>
      <c r="C209" s="218">
        <v>445.24540576171876</v>
      </c>
      <c r="D209" s="219">
        <f t="shared" si="26"/>
        <v>0.041529111396941286</v>
      </c>
      <c r="E209" s="240">
        <f>C209/SUM(Odisha!$I$6:$N$6)*100000</f>
        <v>1988.5397552466113</v>
      </c>
      <c r="F209" s="221">
        <v>7</v>
      </c>
      <c r="G209" s="222" t="s">
        <v>191</v>
      </c>
      <c r="H209" s="223">
        <v>365.51558984375</v>
      </c>
      <c r="I209" s="224">
        <f t="shared" si="27"/>
        <v>0.045771369958749496</v>
      </c>
      <c r="J209" s="225">
        <f>H209/SUM(Odisha!$Q$6:$V$6)*100000</f>
        <v>1706.772346516463</v>
      </c>
      <c r="AU209" s="122"/>
      <c r="AV209" s="122"/>
      <c r="AW209" s="122"/>
      <c r="AX209" s="122"/>
      <c r="AY209" s="122"/>
      <c r="AZ209" s="122"/>
    </row>
    <row r="210" spans="1:52" ht="15">
      <c r="A210" s="216">
        <v>8</v>
      </c>
      <c r="B210" s="217" t="s">
        <v>4</v>
      </c>
      <c r="C210" s="218">
        <v>443.5106796875</v>
      </c>
      <c r="D210" s="219">
        <f t="shared" si="26"/>
        <v>0.04136730931780211</v>
      </c>
      <c r="E210" s="240">
        <f>C210/SUM(Odisha!$I$6:$N$6)*100000</f>
        <v>1980.7921811708152</v>
      </c>
      <c r="F210" s="221">
        <v>8</v>
      </c>
      <c r="G210" s="222" t="s">
        <v>189</v>
      </c>
      <c r="H210" s="223">
        <v>313.5633416748047</v>
      </c>
      <c r="I210" s="224">
        <f t="shared" si="27"/>
        <v>0.03926569513337181</v>
      </c>
      <c r="J210" s="225">
        <f>H210/SUM(Odisha!$Q$6:$V$6)*100000</f>
        <v>1464.181707490584</v>
      </c>
      <c r="AU210" s="122"/>
      <c r="AV210" s="122"/>
      <c r="AW210" s="122"/>
      <c r="AX210" s="122"/>
      <c r="AY210" s="122"/>
      <c r="AZ210" s="122"/>
    </row>
    <row r="211" spans="1:52" ht="15">
      <c r="A211" s="216">
        <v>9</v>
      </c>
      <c r="B211" s="217" t="s">
        <v>214</v>
      </c>
      <c r="C211" s="218">
        <v>404.10565234375</v>
      </c>
      <c r="D211" s="219">
        <f t="shared" si="26"/>
        <v>0.03769190750796538</v>
      </c>
      <c r="E211" s="240">
        <f>C211/SUM(Odisha!$I$6:$N$6)*100000</f>
        <v>1804.802799998937</v>
      </c>
      <c r="F211" s="221">
        <v>9</v>
      </c>
      <c r="G211" s="222" t="s">
        <v>217</v>
      </c>
      <c r="H211" s="223">
        <v>309.4360390625</v>
      </c>
      <c r="I211" s="224">
        <f t="shared" si="27"/>
        <v>0.03874885727460834</v>
      </c>
      <c r="J211" s="225">
        <f>H211/SUM(Odisha!$Q$6:$V$6)*100000</f>
        <v>1444.9092984330164</v>
      </c>
      <c r="AU211" s="122"/>
      <c r="AV211" s="122"/>
      <c r="AW211" s="122"/>
      <c r="AX211" s="122"/>
      <c r="AY211" s="122"/>
      <c r="AZ211" s="122"/>
    </row>
    <row r="212" spans="1:52" ht="15" thickBot="1">
      <c r="A212" s="226">
        <v>10</v>
      </c>
      <c r="B212" s="227" t="s">
        <v>217</v>
      </c>
      <c r="C212" s="228">
        <v>347.0776865234375</v>
      </c>
      <c r="D212" s="229">
        <f t="shared" si="26"/>
        <v>0.032372771780464646</v>
      </c>
      <c r="E212" s="241">
        <f>C212/SUM(Odisha!$I$6:$N$6)*100000</f>
        <v>1550.1064556300842</v>
      </c>
      <c r="F212" s="231">
        <v>10</v>
      </c>
      <c r="G212" s="232" t="s">
        <v>218</v>
      </c>
      <c r="H212" s="233">
        <v>242.01948388671875</v>
      </c>
      <c r="I212" s="234">
        <f t="shared" si="27"/>
        <v>0.030306678133592155</v>
      </c>
      <c r="J212" s="235">
        <f>H212/SUM(Odisha!$Q$6:$V$6)*100000</f>
        <v>1130.1081920818142</v>
      </c>
      <c r="AU212" s="122"/>
      <c r="AV212" s="122"/>
      <c r="AW212" s="122"/>
      <c r="AX212" s="122"/>
      <c r="AY212" s="122"/>
      <c r="AZ212" s="122"/>
    </row>
    <row r="214" spans="1:52" ht="16.2" thickBot="1">
      <c r="A214" s="138" t="s">
        <v>147</v>
      </c>
      <c r="B214" s="139"/>
      <c r="C214" s="140"/>
      <c r="D214" s="141"/>
      <c r="E214" s="142"/>
      <c r="AU214" s="122"/>
      <c r="AV214" s="122"/>
      <c r="AW214" s="122"/>
      <c r="AX214" s="122"/>
      <c r="AY214" s="122"/>
      <c r="AZ214" s="122"/>
    </row>
    <row r="215" spans="1:52" ht="16.2" thickBot="1">
      <c r="A215" s="280" t="s">
        <v>174</v>
      </c>
      <c r="B215" s="281"/>
      <c r="C215" s="281"/>
      <c r="D215" s="281"/>
      <c r="E215" s="282"/>
      <c r="F215" s="283" t="s">
        <v>175</v>
      </c>
      <c r="G215" s="284"/>
      <c r="H215" s="284"/>
      <c r="I215" s="284"/>
      <c r="J215" s="285"/>
      <c r="AU215" s="122"/>
      <c r="AV215" s="122"/>
      <c r="AW215" s="122"/>
      <c r="AX215" s="122"/>
      <c r="AY215" s="122"/>
      <c r="AZ215" s="122"/>
    </row>
    <row r="216" spans="1:52" ht="29.4" customHeight="1" thickBot="1">
      <c r="A216" s="197" t="s">
        <v>176</v>
      </c>
      <c r="B216" s="198" t="s">
        <v>177</v>
      </c>
      <c r="C216" s="199" t="s">
        <v>198</v>
      </c>
      <c r="D216" s="200" t="s">
        <v>199</v>
      </c>
      <c r="E216" s="201" t="s">
        <v>200</v>
      </c>
      <c r="F216" s="202" t="s">
        <v>176</v>
      </c>
      <c r="G216" s="203" t="s">
        <v>177</v>
      </c>
      <c r="H216" s="204" t="s">
        <v>198</v>
      </c>
      <c r="I216" s="205" t="s">
        <v>199</v>
      </c>
      <c r="J216" s="206" t="s">
        <v>200</v>
      </c>
      <c r="AU216" s="122"/>
      <c r="AV216" s="122"/>
      <c r="AW216" s="122"/>
      <c r="AX216" s="122"/>
      <c r="AY216" s="122"/>
      <c r="AZ216" s="122"/>
    </row>
    <row r="217" spans="1:52" ht="15">
      <c r="A217" s="207">
        <v>0</v>
      </c>
      <c r="B217" s="208" t="s">
        <v>2</v>
      </c>
      <c r="C217" s="209">
        <v>6208.5846962280275</v>
      </c>
      <c r="D217" s="210">
        <f aca="true" t="shared" si="28" ref="D217:D227">C217/C$217</f>
        <v>1</v>
      </c>
      <c r="E217" s="211">
        <f>C217/SUM(Chhattisgarh!$I$6:$N$6)*100000</f>
        <v>43407.42707639867</v>
      </c>
      <c r="F217" s="236">
        <v>0</v>
      </c>
      <c r="G217" s="237" t="s">
        <v>2</v>
      </c>
      <c r="H217" s="238">
        <v>5172.320764160157</v>
      </c>
      <c r="I217" s="239">
        <f>H217/H$217</f>
        <v>1</v>
      </c>
      <c r="J217" s="215">
        <f>H217/SUM(Chhattisgarh!$Q$6:$V$6)*100000</f>
        <v>37605.83447682896</v>
      </c>
      <c r="AU217" s="122"/>
      <c r="AV217" s="122"/>
      <c r="AW217" s="122"/>
      <c r="AX217" s="122"/>
      <c r="AY217" s="122"/>
      <c r="AZ217" s="122"/>
    </row>
    <row r="218" spans="1:52" ht="15">
      <c r="A218" s="216">
        <v>1</v>
      </c>
      <c r="B218" s="217" t="s">
        <v>214</v>
      </c>
      <c r="C218" s="218">
        <v>638.1321884765625</v>
      </c>
      <c r="D218" s="219">
        <f t="shared" si="28"/>
        <v>0.10278223132950966</v>
      </c>
      <c r="E218" s="240">
        <f>C218/SUM(Chhattisgarh!$I$6:$N$6)*100000</f>
        <v>4461.512211185229</v>
      </c>
      <c r="F218" s="221">
        <v>1</v>
      </c>
      <c r="G218" s="222" t="s">
        <v>210</v>
      </c>
      <c r="H218" s="223">
        <v>786.81555859375</v>
      </c>
      <c r="I218" s="224">
        <f aca="true" t="shared" si="29" ref="I218:I227">H218/H$217</f>
        <v>0.15212041063766224</v>
      </c>
      <c r="J218" s="225">
        <f>H218/SUM(Chhattisgarh!$Q$6:$V$6)*100000</f>
        <v>5720.614982987178</v>
      </c>
      <c r="AU218" s="122"/>
      <c r="AV218" s="122"/>
      <c r="AW218" s="122"/>
      <c r="AX218" s="122"/>
      <c r="AY218" s="122"/>
      <c r="AZ218" s="122"/>
    </row>
    <row r="219" spans="1:52" ht="15">
      <c r="A219" s="216">
        <v>2</v>
      </c>
      <c r="B219" s="217" t="s">
        <v>209</v>
      </c>
      <c r="C219" s="218">
        <v>561.0799375</v>
      </c>
      <c r="D219" s="219">
        <f t="shared" si="28"/>
        <v>0.09037163298116548</v>
      </c>
      <c r="E219" s="240">
        <f>C219/SUM(Chhattisgarh!$I$6:$N$6)*100000</f>
        <v>3922.8000684050053</v>
      </c>
      <c r="F219" s="221">
        <v>2</v>
      </c>
      <c r="G219" s="222" t="s">
        <v>209</v>
      </c>
      <c r="H219" s="223">
        <v>562.3771875</v>
      </c>
      <c r="I219" s="224">
        <f t="shared" si="29"/>
        <v>0.1087282117916588</v>
      </c>
      <c r="J219" s="225">
        <f>H219/SUM(Chhattisgarh!$Q$6:$V$6)*100000</f>
        <v>4088.8151355987243</v>
      </c>
      <c r="AU219" s="122"/>
      <c r="AV219" s="122"/>
      <c r="AW219" s="122"/>
      <c r="AX219" s="122"/>
      <c r="AY219" s="122"/>
      <c r="AZ219" s="122"/>
    </row>
    <row r="220" spans="1:52" ht="15">
      <c r="A220" s="216">
        <v>3</v>
      </c>
      <c r="B220" s="217" t="s">
        <v>210</v>
      </c>
      <c r="C220" s="218">
        <v>469.029546875</v>
      </c>
      <c r="D220" s="219">
        <f t="shared" si="28"/>
        <v>0.07554532471143623</v>
      </c>
      <c r="E220" s="220">
        <f>C220/SUM(Chhattisgarh!$I$6:$N$6)*100000</f>
        <v>3279.2281733745267</v>
      </c>
      <c r="F220" s="221">
        <v>3</v>
      </c>
      <c r="G220" s="222" t="s">
        <v>80</v>
      </c>
      <c r="H220" s="223">
        <v>483.3852109375</v>
      </c>
      <c r="I220" s="224">
        <f t="shared" si="29"/>
        <v>0.09345615497920275</v>
      </c>
      <c r="J220" s="225">
        <f>H220/SUM(Chhattisgarh!$Q$6:$V$6)*100000</f>
        <v>3514.496694988774</v>
      </c>
      <c r="AU220" s="122"/>
      <c r="AV220" s="122"/>
      <c r="AW220" s="122"/>
      <c r="AX220" s="122"/>
      <c r="AY220" s="122"/>
      <c r="AZ220" s="122"/>
    </row>
    <row r="221" spans="1:52" ht="15">
      <c r="A221" s="216">
        <v>4</v>
      </c>
      <c r="B221" s="217" t="s">
        <v>218</v>
      </c>
      <c r="C221" s="218">
        <v>421.1714714355469</v>
      </c>
      <c r="D221" s="219">
        <f t="shared" si="28"/>
        <v>0.06783695351557756</v>
      </c>
      <c r="E221" s="240">
        <f>C221/SUM(Chhattisgarh!$I$6:$N$6)*100000</f>
        <v>2944.627612812479</v>
      </c>
      <c r="F221" s="221">
        <v>4</v>
      </c>
      <c r="G221" s="222" t="s">
        <v>214</v>
      </c>
      <c r="H221" s="223">
        <v>408.141900390625</v>
      </c>
      <c r="I221" s="224">
        <f t="shared" si="29"/>
        <v>0.07890885329825365</v>
      </c>
      <c r="J221" s="225">
        <f>H221/SUM(Chhattisgarh!$Q$6:$V$6)*100000</f>
        <v>2967.4332758905057</v>
      </c>
      <c r="AU221" s="122"/>
      <c r="AV221" s="122"/>
      <c r="AW221" s="122"/>
      <c r="AX221" s="122"/>
      <c r="AY221" s="122"/>
      <c r="AZ221" s="122"/>
    </row>
    <row r="222" spans="1:52" ht="15">
      <c r="A222" s="216">
        <v>5</v>
      </c>
      <c r="B222" s="217" t="s">
        <v>80</v>
      </c>
      <c r="C222" s="218">
        <v>341.652123046875</v>
      </c>
      <c r="D222" s="219">
        <f t="shared" si="28"/>
        <v>0.05502898643783386</v>
      </c>
      <c r="E222" s="240">
        <f>C222/SUM(Chhattisgarh!$I$6:$N$6)*100000</f>
        <v>2388.6667158884047</v>
      </c>
      <c r="F222" s="221">
        <v>5</v>
      </c>
      <c r="G222" s="222" t="s">
        <v>191</v>
      </c>
      <c r="H222" s="223">
        <v>238.94828125</v>
      </c>
      <c r="I222" s="224">
        <f t="shared" si="29"/>
        <v>0.04619749859786561</v>
      </c>
      <c r="J222" s="225">
        <f>H222/SUM(Chhattisgarh!$Q$6:$V$6)*100000</f>
        <v>1737.2954855148723</v>
      </c>
      <c r="AU222" s="122"/>
      <c r="AV222" s="122"/>
      <c r="AW222" s="122"/>
      <c r="AX222" s="122"/>
      <c r="AY222" s="122"/>
      <c r="AZ222" s="122"/>
    </row>
    <row r="223" spans="1:52" ht="15">
      <c r="A223" s="216">
        <v>6</v>
      </c>
      <c r="B223" s="217" t="s">
        <v>217</v>
      </c>
      <c r="C223" s="218">
        <v>291.44851000976564</v>
      </c>
      <c r="D223" s="219">
        <f t="shared" si="28"/>
        <v>0.046942825824190286</v>
      </c>
      <c r="E223" s="240">
        <f>C223/SUM(Chhattisgarh!$I$6:$N$6)*100000</f>
        <v>2037.667288723624</v>
      </c>
      <c r="F223" s="221">
        <v>6</v>
      </c>
      <c r="G223" s="222" t="s">
        <v>204</v>
      </c>
      <c r="H223" s="223">
        <v>217.2821689453125</v>
      </c>
      <c r="I223" s="224">
        <f t="shared" si="29"/>
        <v>0.04200864154653664</v>
      </c>
      <c r="J223" s="225">
        <f>H223/SUM(Chhattisgarh!$Q$6:$V$6)*100000</f>
        <v>1579.7700205954973</v>
      </c>
      <c r="AU223" s="122"/>
      <c r="AV223" s="122"/>
      <c r="AW223" s="122"/>
      <c r="AX223" s="122"/>
      <c r="AY223" s="122"/>
      <c r="AZ223" s="122"/>
    </row>
    <row r="224" spans="1:52" ht="15">
      <c r="A224" s="216">
        <v>7</v>
      </c>
      <c r="B224" s="217" t="s">
        <v>55</v>
      </c>
      <c r="C224" s="218">
        <v>244.94905029296876</v>
      </c>
      <c r="D224" s="219">
        <f t="shared" si="28"/>
        <v>0.03945328320024135</v>
      </c>
      <c r="E224" s="240">
        <f>C224/SUM(Chhattisgarh!$I$6:$N$6)*100000</f>
        <v>1712.5655134389813</v>
      </c>
      <c r="F224" s="221">
        <v>7</v>
      </c>
      <c r="G224" s="222" t="s">
        <v>55</v>
      </c>
      <c r="H224" s="223">
        <v>216.63540124511718</v>
      </c>
      <c r="I224" s="224">
        <f t="shared" si="29"/>
        <v>0.04188359754217464</v>
      </c>
      <c r="J224" s="225">
        <f>H224/SUM(Chhattisgarh!$Q$6:$V$6)*100000</f>
        <v>1575.0676364651397</v>
      </c>
      <c r="AU224" s="122"/>
      <c r="AV224" s="122"/>
      <c r="AW224" s="122"/>
      <c r="AX224" s="122"/>
      <c r="AY224" s="122"/>
      <c r="AZ224" s="122"/>
    </row>
    <row r="225" spans="1:52" ht="15">
      <c r="A225" s="216">
        <v>8</v>
      </c>
      <c r="B225" s="217" t="s">
        <v>221</v>
      </c>
      <c r="C225" s="218">
        <v>234.9761767578125</v>
      </c>
      <c r="D225" s="219">
        <f t="shared" si="28"/>
        <v>0.03784697934467581</v>
      </c>
      <c r="E225" s="240">
        <f>C225/SUM(Chhattisgarh!$I$6:$N$6)*100000</f>
        <v>1642.839995965982</v>
      </c>
      <c r="F225" s="221">
        <v>8</v>
      </c>
      <c r="G225" s="222" t="s">
        <v>218</v>
      </c>
      <c r="H225" s="223">
        <v>214.82047265625</v>
      </c>
      <c r="I225" s="224">
        <f t="shared" si="29"/>
        <v>0.04153270503731625</v>
      </c>
      <c r="J225" s="225">
        <f>H225/SUM(Chhattisgarh!$Q$6:$V$6)*100000</f>
        <v>1561.8720310082756</v>
      </c>
      <c r="AU225" s="122"/>
      <c r="AV225" s="122"/>
      <c r="AW225" s="122"/>
      <c r="AX225" s="122"/>
      <c r="AY225" s="122"/>
      <c r="AZ225" s="122"/>
    </row>
    <row r="226" spans="1:52" ht="15">
      <c r="A226" s="216">
        <v>9</v>
      </c>
      <c r="B226" s="217" t="s">
        <v>227</v>
      </c>
      <c r="C226" s="218">
        <v>233.684298828125</v>
      </c>
      <c r="D226" s="219">
        <f t="shared" si="28"/>
        <v>0.03763890004916868</v>
      </c>
      <c r="E226" s="240">
        <f>C226/SUM(Chhattisgarh!$I$6:$N$6)*100000</f>
        <v>1633.807809120148</v>
      </c>
      <c r="F226" s="221">
        <v>9</v>
      </c>
      <c r="G226" s="222" t="s">
        <v>217</v>
      </c>
      <c r="H226" s="223">
        <v>207.6898701171875</v>
      </c>
      <c r="I226" s="224">
        <f t="shared" si="29"/>
        <v>0.0401540970846789</v>
      </c>
      <c r="J226" s="225">
        <f>H226/SUM(Chhattisgarh!$Q$6:$V$6)*100000</f>
        <v>1510.0283285329554</v>
      </c>
      <c r="AU226" s="122"/>
      <c r="AV226" s="122"/>
      <c r="AW226" s="122"/>
      <c r="AX226" s="122"/>
      <c r="AY226" s="122"/>
      <c r="AZ226" s="122"/>
    </row>
    <row r="227" spans="1:52" ht="15" thickBot="1">
      <c r="A227" s="226">
        <v>10</v>
      </c>
      <c r="B227" s="227" t="s">
        <v>4</v>
      </c>
      <c r="C227" s="228">
        <v>225.65580895996095</v>
      </c>
      <c r="D227" s="229">
        <f t="shared" si="28"/>
        <v>0.03634577282920151</v>
      </c>
      <c r="E227" s="241">
        <f>C227/SUM(Chhattisgarh!$I$6:$N$6)*100000</f>
        <v>1577.6764836189168</v>
      </c>
      <c r="F227" s="231">
        <v>10</v>
      </c>
      <c r="G227" s="232" t="s">
        <v>56</v>
      </c>
      <c r="H227" s="233">
        <v>191.0580751953125</v>
      </c>
      <c r="I227" s="234">
        <f t="shared" si="29"/>
        <v>0.03693855889974664</v>
      </c>
      <c r="J227" s="235">
        <f>H227/SUM(Chhattisgarh!$Q$6:$V$6)*100000</f>
        <v>1389.1053317964697</v>
      </c>
      <c r="AU227" s="122"/>
      <c r="AV227" s="122"/>
      <c r="AW227" s="122"/>
      <c r="AX227" s="122"/>
      <c r="AY227" s="122"/>
      <c r="AZ227" s="122"/>
    </row>
    <row r="229" spans="1:52" ht="16.2" thickBot="1">
      <c r="A229" s="138" t="s">
        <v>148</v>
      </c>
      <c r="B229" s="139"/>
      <c r="C229" s="140"/>
      <c r="D229" s="141"/>
      <c r="E229" s="142"/>
      <c r="AU229" s="122"/>
      <c r="AV229" s="122"/>
      <c r="AW229" s="122"/>
      <c r="AX229" s="122"/>
      <c r="AY229" s="122"/>
      <c r="AZ229" s="122"/>
    </row>
    <row r="230" spans="1:52" ht="16.2" thickBot="1">
      <c r="A230" s="280" t="s">
        <v>174</v>
      </c>
      <c r="B230" s="281"/>
      <c r="C230" s="281"/>
      <c r="D230" s="281"/>
      <c r="E230" s="282"/>
      <c r="F230" s="283" t="s">
        <v>175</v>
      </c>
      <c r="G230" s="284"/>
      <c r="H230" s="284"/>
      <c r="I230" s="284"/>
      <c r="J230" s="285"/>
      <c r="AU230" s="122"/>
      <c r="AV230" s="122"/>
      <c r="AW230" s="122"/>
      <c r="AX230" s="122"/>
      <c r="AY230" s="122"/>
      <c r="AZ230" s="122"/>
    </row>
    <row r="231" spans="1:52" ht="29.4" customHeight="1" thickBot="1">
      <c r="A231" s="197" t="s">
        <v>176</v>
      </c>
      <c r="B231" s="198" t="s">
        <v>177</v>
      </c>
      <c r="C231" s="199" t="s">
        <v>198</v>
      </c>
      <c r="D231" s="200" t="s">
        <v>199</v>
      </c>
      <c r="E231" s="201" t="s">
        <v>200</v>
      </c>
      <c r="F231" s="202" t="s">
        <v>176</v>
      </c>
      <c r="G231" s="203" t="s">
        <v>177</v>
      </c>
      <c r="H231" s="204" t="s">
        <v>198</v>
      </c>
      <c r="I231" s="205" t="s">
        <v>199</v>
      </c>
      <c r="J231" s="206" t="s">
        <v>200</v>
      </c>
      <c r="AU231" s="122"/>
      <c r="AV231" s="122"/>
      <c r="AW231" s="122"/>
      <c r="AX231" s="122"/>
      <c r="AY231" s="122"/>
      <c r="AZ231" s="122"/>
    </row>
    <row r="232" spans="1:52" ht="15">
      <c r="A232" s="207">
        <v>0</v>
      </c>
      <c r="B232" s="208" t="s">
        <v>2</v>
      </c>
      <c r="C232" s="209">
        <v>19825.938909545897</v>
      </c>
      <c r="D232" s="210">
        <f aca="true" t="shared" si="30" ref="D232:D242">C232/C$232</f>
        <v>1</v>
      </c>
      <c r="E232" s="211">
        <f>C232/SUM('Madhya Pradesh'!$I$6:$N$6)*100000</f>
        <v>48189.07918140997</v>
      </c>
      <c r="F232" s="236">
        <v>0</v>
      </c>
      <c r="G232" s="237" t="s">
        <v>2</v>
      </c>
      <c r="H232" s="238">
        <v>14021.7334453125</v>
      </c>
      <c r="I232" s="239">
        <f>H232/H$232</f>
        <v>1</v>
      </c>
      <c r="J232" s="215">
        <f>H232/SUM('Madhya Pradesh'!$Q$6:$V$6)*100000</f>
        <v>37460.34608683288</v>
      </c>
      <c r="AU232" s="122"/>
      <c r="AV232" s="122"/>
      <c r="AW232" s="122"/>
      <c r="AX232" s="122"/>
      <c r="AY232" s="122"/>
      <c r="AZ232" s="122"/>
    </row>
    <row r="233" spans="1:52" ht="15">
      <c r="A233" s="216">
        <v>1</v>
      </c>
      <c r="B233" s="217" t="s">
        <v>210</v>
      </c>
      <c r="C233" s="218">
        <v>2419.06508203125</v>
      </c>
      <c r="D233" s="219">
        <f t="shared" si="30"/>
        <v>0.12201515868015238</v>
      </c>
      <c r="E233" s="240">
        <f>C233/SUM('Madhya Pradesh'!$I$6:$N$6)*100000</f>
        <v>5879.798142970165</v>
      </c>
      <c r="F233" s="221">
        <v>1</v>
      </c>
      <c r="G233" s="222" t="s">
        <v>209</v>
      </c>
      <c r="H233" s="223">
        <v>1915.267625</v>
      </c>
      <c r="I233" s="224">
        <f aca="true" t="shared" si="31" ref="I233:I242">H233/H$232</f>
        <v>0.1365927852265854</v>
      </c>
      <c r="J233" s="225">
        <f>H233/SUM('Madhya Pradesh'!$Q$6:$V$6)*100000</f>
        <v>5116.813007552323</v>
      </c>
      <c r="AU233" s="122"/>
      <c r="AV233" s="122"/>
      <c r="AW233" s="122"/>
      <c r="AX233" s="122"/>
      <c r="AY233" s="122"/>
      <c r="AZ233" s="122"/>
    </row>
    <row r="234" spans="1:52" ht="15">
      <c r="A234" s="216">
        <v>2</v>
      </c>
      <c r="B234" s="217" t="s">
        <v>209</v>
      </c>
      <c r="C234" s="218">
        <v>2345.104</v>
      </c>
      <c r="D234" s="219">
        <f t="shared" si="30"/>
        <v>0.11828463765067221</v>
      </c>
      <c r="E234" s="240">
        <f>C234/SUM('Madhya Pradesh'!$I$6:$N$6)*100000</f>
        <v>5700.0277696926305</v>
      </c>
      <c r="F234" s="221">
        <v>2</v>
      </c>
      <c r="G234" s="222" t="s">
        <v>210</v>
      </c>
      <c r="H234" s="223">
        <v>1668.2919453125</v>
      </c>
      <c r="I234" s="224">
        <f t="shared" si="31"/>
        <v>0.11897900868099971</v>
      </c>
      <c r="J234" s="225">
        <f>H234/SUM('Madhya Pradesh'!$Q$6:$V$6)*100000</f>
        <v>4456.994842258543</v>
      </c>
      <c r="AU234" s="122"/>
      <c r="AV234" s="122"/>
      <c r="AW234" s="122"/>
      <c r="AX234" s="122"/>
      <c r="AY234" s="122"/>
      <c r="AZ234" s="122"/>
    </row>
    <row r="235" spans="1:52" ht="15">
      <c r="A235" s="216">
        <v>3</v>
      </c>
      <c r="B235" s="217" t="s">
        <v>218</v>
      </c>
      <c r="C235" s="218">
        <v>1484.7617275390626</v>
      </c>
      <c r="D235" s="219">
        <f t="shared" si="30"/>
        <v>0.07488985688461754</v>
      </c>
      <c r="E235" s="240">
        <f>C235/SUM('Madhya Pradesh'!$I$6:$N$6)*100000</f>
        <v>3608.8732432972956</v>
      </c>
      <c r="F235" s="221">
        <v>3</v>
      </c>
      <c r="G235" s="222" t="s">
        <v>55</v>
      </c>
      <c r="H235" s="223">
        <v>972.5090668945312</v>
      </c>
      <c r="I235" s="224">
        <f t="shared" si="31"/>
        <v>0.06935726389946767</v>
      </c>
      <c r="J235" s="225">
        <f>H235/SUM('Madhya Pradesh'!$Q$6:$V$6)*100000</f>
        <v>2598.1471093098594</v>
      </c>
      <c r="AU235" s="122"/>
      <c r="AV235" s="122"/>
      <c r="AW235" s="122"/>
      <c r="AX235" s="122"/>
      <c r="AY235" s="122"/>
      <c r="AZ235" s="122"/>
    </row>
    <row r="236" spans="1:52" ht="15">
      <c r="A236" s="216">
        <v>4</v>
      </c>
      <c r="B236" s="217" t="s">
        <v>55</v>
      </c>
      <c r="C236" s="218">
        <v>1057.1874619140624</v>
      </c>
      <c r="D236" s="219">
        <f t="shared" si="30"/>
        <v>0.053323449988289945</v>
      </c>
      <c r="E236" s="240">
        <f>C236/SUM('Madhya Pradesh'!$I$6:$N$6)*100000</f>
        <v>2569.607953711659</v>
      </c>
      <c r="F236" s="221">
        <v>4</v>
      </c>
      <c r="G236" s="222" t="s">
        <v>214</v>
      </c>
      <c r="H236" s="223">
        <v>835.92565625</v>
      </c>
      <c r="I236" s="224">
        <f t="shared" si="31"/>
        <v>0.05961642756298808</v>
      </c>
      <c r="J236" s="225">
        <f>H236/SUM('Madhya Pradesh'!$Q$6:$V$6)*100000</f>
        <v>2233.252008970136</v>
      </c>
      <c r="AU236" s="122"/>
      <c r="AV236" s="122"/>
      <c r="AW236" s="122"/>
      <c r="AX236" s="122"/>
      <c r="AY236" s="122"/>
      <c r="AZ236" s="122"/>
    </row>
    <row r="237" spans="1:52" ht="15">
      <c r="A237" s="216">
        <v>5</v>
      </c>
      <c r="B237" s="217" t="s">
        <v>227</v>
      </c>
      <c r="C237" s="218">
        <v>900.664267578125</v>
      </c>
      <c r="D237" s="219">
        <f t="shared" si="30"/>
        <v>0.045428580794449454</v>
      </c>
      <c r="E237" s="240">
        <f>C237/SUM('Madhya Pradesh'!$I$6:$N$6)*100000</f>
        <v>2189.161477002805</v>
      </c>
      <c r="F237" s="221">
        <v>5</v>
      </c>
      <c r="G237" s="222" t="s">
        <v>80</v>
      </c>
      <c r="H237" s="223">
        <v>769.96598046875</v>
      </c>
      <c r="I237" s="224">
        <f t="shared" si="31"/>
        <v>0.05491232474727663</v>
      </c>
      <c r="J237" s="225">
        <f>H237/SUM('Madhya Pradesh'!$Q$6:$V$6)*100000</f>
        <v>2057.03468946554</v>
      </c>
      <c r="AU237" s="122"/>
      <c r="AV237" s="122"/>
      <c r="AW237" s="122"/>
      <c r="AX237" s="122"/>
      <c r="AY237" s="122"/>
      <c r="AZ237" s="122"/>
    </row>
    <row r="238" spans="1:52" ht="15">
      <c r="A238" s="216">
        <v>6</v>
      </c>
      <c r="B238" s="217" t="s">
        <v>80</v>
      </c>
      <c r="C238" s="218">
        <v>837.67437109375</v>
      </c>
      <c r="D238" s="219">
        <f t="shared" si="30"/>
        <v>0.042251435098008</v>
      </c>
      <c r="E238" s="240">
        <f>C238/SUM('Madhya Pradesh'!$I$6:$N$6)*100000</f>
        <v>2036.0577514661118</v>
      </c>
      <c r="F238" s="221">
        <v>6</v>
      </c>
      <c r="G238" s="222" t="s">
        <v>204</v>
      </c>
      <c r="H238" s="223">
        <v>613.0614296875</v>
      </c>
      <c r="I238" s="224">
        <f t="shared" si="31"/>
        <v>0.04372222821654393</v>
      </c>
      <c r="J238" s="225">
        <f>H238/SUM('Madhya Pradesh'!$Q$6:$V$6)*100000</f>
        <v>1637.8498006792256</v>
      </c>
      <c r="AU238" s="122"/>
      <c r="AV238" s="122"/>
      <c r="AW238" s="122"/>
      <c r="AX238" s="122"/>
      <c r="AY238" s="122"/>
      <c r="AZ238" s="122"/>
    </row>
    <row r="239" spans="1:52" ht="15">
      <c r="A239" s="216">
        <v>7</v>
      </c>
      <c r="B239" s="217" t="s">
        <v>219</v>
      </c>
      <c r="C239" s="218">
        <v>810.0625283203125</v>
      </c>
      <c r="D239" s="219">
        <f t="shared" si="30"/>
        <v>0.04085872210219912</v>
      </c>
      <c r="E239" s="240">
        <f>C239/SUM('Madhya Pradesh'!$I$6:$N$6)*100000</f>
        <v>1968.944194634099</v>
      </c>
      <c r="F239" s="221">
        <v>7</v>
      </c>
      <c r="G239" s="222" t="s">
        <v>56</v>
      </c>
      <c r="H239" s="223">
        <v>572.495541015625</v>
      </c>
      <c r="I239" s="224">
        <f t="shared" si="31"/>
        <v>0.04082915591345888</v>
      </c>
      <c r="J239" s="225">
        <f>H239/SUM('Madhya Pradesh'!$Q$6:$V$6)*100000</f>
        <v>1529.4743109514288</v>
      </c>
      <c r="AU239" s="122"/>
      <c r="AV239" s="122"/>
      <c r="AW239" s="122"/>
      <c r="AX239" s="122"/>
      <c r="AY239" s="122"/>
      <c r="AZ239" s="122"/>
    </row>
    <row r="240" spans="1:52" ht="15">
      <c r="A240" s="216">
        <v>8</v>
      </c>
      <c r="B240" s="217" t="s">
        <v>214</v>
      </c>
      <c r="C240" s="218">
        <v>786.607140625</v>
      </c>
      <c r="D240" s="219">
        <f t="shared" si="30"/>
        <v>0.039675656432405344</v>
      </c>
      <c r="E240" s="240">
        <f>C240/SUM('Madhya Pradesh'!$I$6:$N$6)*100000</f>
        <v>1911.933349395599</v>
      </c>
      <c r="F240" s="221">
        <v>8</v>
      </c>
      <c r="G240" s="222" t="s">
        <v>218</v>
      </c>
      <c r="H240" s="223">
        <v>555.0659248046875</v>
      </c>
      <c r="I240" s="224">
        <f t="shared" si="31"/>
        <v>0.03958611301302745</v>
      </c>
      <c r="J240" s="225">
        <f>H240/SUM('Madhya Pradesh'!$Q$6:$V$6)*100000</f>
        <v>1482.9094937004872</v>
      </c>
      <c r="AU240" s="122"/>
      <c r="AV240" s="122"/>
      <c r="AW240" s="122"/>
      <c r="AX240" s="122"/>
      <c r="AY240" s="122"/>
      <c r="AZ240" s="122"/>
    </row>
    <row r="241" spans="1:52" ht="15">
      <c r="A241" s="216">
        <v>9</v>
      </c>
      <c r="B241" s="217" t="s">
        <v>4</v>
      </c>
      <c r="C241" s="218">
        <v>764.6357939453125</v>
      </c>
      <c r="D241" s="219">
        <f t="shared" si="30"/>
        <v>0.038567444267527305</v>
      </c>
      <c r="E241" s="240">
        <f>C241/SUM('Madhya Pradesh'!$I$6:$N$6)*100000</f>
        <v>1858.5296256324893</v>
      </c>
      <c r="F241" s="221">
        <v>9</v>
      </c>
      <c r="G241" s="222" t="s">
        <v>191</v>
      </c>
      <c r="H241" s="223">
        <v>513.59276171875</v>
      </c>
      <c r="I241" s="224">
        <f t="shared" si="31"/>
        <v>0.036628335841774634</v>
      </c>
      <c r="J241" s="225">
        <f>H241/SUM('Madhya Pradesh'!$Q$6:$V$6)*100000</f>
        <v>1372.110137217623</v>
      </c>
      <c r="AU241" s="122"/>
      <c r="AV241" s="122"/>
      <c r="AW241" s="122"/>
      <c r="AX241" s="122"/>
      <c r="AY241" s="122"/>
      <c r="AZ241" s="122"/>
    </row>
    <row r="242" spans="1:52" ht="15" thickBot="1">
      <c r="A242" s="226">
        <v>10</v>
      </c>
      <c r="B242" s="227" t="s">
        <v>191</v>
      </c>
      <c r="C242" s="228">
        <v>744.971869140625</v>
      </c>
      <c r="D242" s="229">
        <f t="shared" si="30"/>
        <v>0.03757561609260947</v>
      </c>
      <c r="E242" s="241">
        <f>C242/SUM('Madhya Pradesh'!$I$6:$N$6)*100000</f>
        <v>1810.7343391770205</v>
      </c>
      <c r="F242" s="231">
        <v>10</v>
      </c>
      <c r="G242" s="232" t="s">
        <v>189</v>
      </c>
      <c r="H242" s="233">
        <v>436.90265478515624</v>
      </c>
      <c r="I242" s="234">
        <f t="shared" si="31"/>
        <v>0.031158961656856617</v>
      </c>
      <c r="J242" s="235">
        <f>H242/SUM('Madhya Pradesh'!$Q$6:$V$6)*100000</f>
        <v>1167.2254873722045</v>
      </c>
      <c r="AU242" s="122"/>
      <c r="AV242" s="122"/>
      <c r="AW242" s="122"/>
      <c r="AX242" s="122"/>
      <c r="AY242" s="122"/>
      <c r="AZ242" s="122"/>
    </row>
    <row r="244" spans="1:52" ht="16.2" thickBot="1">
      <c r="A244" s="138" t="s">
        <v>149</v>
      </c>
      <c r="B244" s="139"/>
      <c r="C244" s="140"/>
      <c r="D244" s="141"/>
      <c r="E244" s="142"/>
      <c r="AU244" s="122"/>
      <c r="AV244" s="122"/>
      <c r="AW244" s="122"/>
      <c r="AX244" s="122"/>
      <c r="AY244" s="122"/>
      <c r="AZ244" s="122"/>
    </row>
    <row r="245" spans="1:52" ht="16.2" thickBot="1">
      <c r="A245" s="280" t="s">
        <v>174</v>
      </c>
      <c r="B245" s="281"/>
      <c r="C245" s="281"/>
      <c r="D245" s="281"/>
      <c r="E245" s="282"/>
      <c r="F245" s="283" t="s">
        <v>175</v>
      </c>
      <c r="G245" s="284"/>
      <c r="H245" s="284"/>
      <c r="I245" s="284"/>
      <c r="J245" s="285"/>
      <c r="AU245" s="122"/>
      <c r="AV245" s="122"/>
      <c r="AW245" s="122"/>
      <c r="AX245" s="122"/>
      <c r="AY245" s="122"/>
      <c r="AZ245" s="122"/>
    </row>
    <row r="246" spans="1:52" ht="29.4" customHeight="1" thickBot="1">
      <c r="A246" s="197" t="s">
        <v>176</v>
      </c>
      <c r="B246" s="198" t="s">
        <v>177</v>
      </c>
      <c r="C246" s="199" t="s">
        <v>198</v>
      </c>
      <c r="D246" s="200" t="s">
        <v>199</v>
      </c>
      <c r="E246" s="201" t="s">
        <v>200</v>
      </c>
      <c r="F246" s="202" t="s">
        <v>176</v>
      </c>
      <c r="G246" s="203" t="s">
        <v>177</v>
      </c>
      <c r="H246" s="204" t="s">
        <v>198</v>
      </c>
      <c r="I246" s="205" t="s">
        <v>199</v>
      </c>
      <c r="J246" s="206" t="s">
        <v>200</v>
      </c>
      <c r="AU246" s="122"/>
      <c r="AV246" s="122"/>
      <c r="AW246" s="122"/>
      <c r="AX246" s="122"/>
      <c r="AY246" s="122"/>
      <c r="AZ246" s="122"/>
    </row>
    <row r="247" spans="1:52" ht="15">
      <c r="A247" s="207">
        <v>0</v>
      </c>
      <c r="B247" s="208" t="s">
        <v>2</v>
      </c>
      <c r="C247" s="209">
        <v>11647.928874938965</v>
      </c>
      <c r="D247" s="210">
        <f aca="true" t="shared" si="32" ref="D247:D257">C247/C$247</f>
        <v>1</v>
      </c>
      <c r="E247" s="211">
        <f>C247/SUM(Gujarat!$I$6:$N$6)*100000</f>
        <v>33835.98595547887</v>
      </c>
      <c r="F247" s="236">
        <v>0</v>
      </c>
      <c r="G247" s="237" t="s">
        <v>2</v>
      </c>
      <c r="H247" s="238">
        <v>8665.932787841797</v>
      </c>
      <c r="I247" s="239">
        <f>H247/H$247</f>
        <v>1</v>
      </c>
      <c r="J247" s="215">
        <f>H247/SUM(Gujarat!$Q$6:$V$6)*100000</f>
        <v>28372.74648496333</v>
      </c>
      <c r="AU247" s="122"/>
      <c r="AV247" s="122"/>
      <c r="AW247" s="122"/>
      <c r="AX247" s="122"/>
      <c r="AY247" s="122"/>
      <c r="AZ247" s="122"/>
    </row>
    <row r="248" spans="1:52" ht="15">
      <c r="A248" s="216">
        <v>1</v>
      </c>
      <c r="B248" s="217" t="s">
        <v>218</v>
      </c>
      <c r="C248" s="218">
        <v>1515.4875390625</v>
      </c>
      <c r="D248" s="219">
        <f t="shared" si="32"/>
        <v>0.1301078977502291</v>
      </c>
      <c r="E248" s="240">
        <f>C248/SUM(Gujarat!$I$6:$N$6)*100000</f>
        <v>4402.329000973632</v>
      </c>
      <c r="F248" s="221">
        <v>1</v>
      </c>
      <c r="G248" s="222" t="s">
        <v>191</v>
      </c>
      <c r="H248" s="223">
        <v>1170.0244296875</v>
      </c>
      <c r="I248" s="224">
        <f aca="true" t="shared" si="33" ref="I248:I257">H248/H$247</f>
        <v>0.1350142515908998</v>
      </c>
      <c r="J248" s="225">
        <f>H248/SUM(Gujarat!$Q$6:$V$6)*100000</f>
        <v>3830.725132245657</v>
      </c>
      <c r="AU248" s="122"/>
      <c r="AV248" s="122"/>
      <c r="AW248" s="122"/>
      <c r="AX248" s="122"/>
      <c r="AY248" s="122"/>
      <c r="AZ248" s="122"/>
    </row>
    <row r="249" spans="1:52" ht="15">
      <c r="A249" s="216">
        <v>2</v>
      </c>
      <c r="B249" s="217" t="s">
        <v>209</v>
      </c>
      <c r="C249" s="218">
        <v>1121.92275</v>
      </c>
      <c r="D249" s="219">
        <f t="shared" si="32"/>
        <v>0.09631950555723828</v>
      </c>
      <c r="E249" s="240">
        <f>C249/SUM(Gujarat!$I$6:$N$6)*100000</f>
        <v>3259.0654372733834</v>
      </c>
      <c r="F249" s="221">
        <v>2</v>
      </c>
      <c r="G249" s="222" t="s">
        <v>209</v>
      </c>
      <c r="H249" s="223">
        <v>939.486625</v>
      </c>
      <c r="I249" s="224">
        <f t="shared" si="33"/>
        <v>0.10841148298750815</v>
      </c>
      <c r="J249" s="225">
        <f>H249/SUM(Gujarat!$Q$6:$V$6)*100000</f>
        <v>3075.9315228634837</v>
      </c>
      <c r="AU249" s="122"/>
      <c r="AV249" s="122"/>
      <c r="AW249" s="122"/>
      <c r="AX249" s="122"/>
      <c r="AY249" s="122"/>
      <c r="AZ249" s="122"/>
    </row>
    <row r="250" spans="1:52" ht="15">
      <c r="A250" s="216">
        <v>3</v>
      </c>
      <c r="B250" s="217" t="s">
        <v>214</v>
      </c>
      <c r="C250" s="218">
        <v>985.1881513671875</v>
      </c>
      <c r="D250" s="219">
        <f t="shared" si="32"/>
        <v>0.08458054319741456</v>
      </c>
      <c r="E250" s="240">
        <f>C250/SUM(Gujarat!$I$6:$N$6)*100000</f>
        <v>2861.866071734493</v>
      </c>
      <c r="F250" s="221">
        <v>3</v>
      </c>
      <c r="G250" s="222" t="s">
        <v>214</v>
      </c>
      <c r="H250" s="223">
        <v>616.1537265625</v>
      </c>
      <c r="I250" s="224">
        <f t="shared" si="33"/>
        <v>0.07110068144388985</v>
      </c>
      <c r="J250" s="225">
        <f>H250/SUM(Gujarat!$Q$6:$V$6)*100000</f>
        <v>2017.3216095156233</v>
      </c>
      <c r="AU250" s="122"/>
      <c r="AV250" s="122"/>
      <c r="AW250" s="122"/>
      <c r="AX250" s="122"/>
      <c r="AY250" s="122"/>
      <c r="AZ250" s="122"/>
    </row>
    <row r="251" spans="1:52" ht="15">
      <c r="A251" s="216">
        <v>4</v>
      </c>
      <c r="B251" s="217" t="s">
        <v>4</v>
      </c>
      <c r="C251" s="218">
        <v>679.584166015625</v>
      </c>
      <c r="D251" s="219">
        <f t="shared" si="32"/>
        <v>0.05834377710511097</v>
      </c>
      <c r="E251" s="240">
        <f>C251/SUM(Gujarat!$I$6:$N$6)*100000</f>
        <v>1974.1192227181243</v>
      </c>
      <c r="F251" s="221">
        <v>4</v>
      </c>
      <c r="G251" s="222" t="s">
        <v>218</v>
      </c>
      <c r="H251" s="223">
        <v>547.0240749511719</v>
      </c>
      <c r="I251" s="224">
        <f t="shared" si="33"/>
        <v>0.06312350768732482</v>
      </c>
      <c r="J251" s="225">
        <f>H251/SUM(Gujarat!$Q$6:$V$6)*100000</f>
        <v>1790.9872808541008</v>
      </c>
      <c r="AU251" s="122"/>
      <c r="AV251" s="122"/>
      <c r="AW251" s="122"/>
      <c r="AX251" s="122"/>
      <c r="AY251" s="122"/>
      <c r="AZ251" s="122"/>
    </row>
    <row r="252" spans="1:52" ht="15">
      <c r="A252" s="216">
        <v>5</v>
      </c>
      <c r="B252" s="217" t="s">
        <v>219</v>
      </c>
      <c r="C252" s="218">
        <v>651.78301953125</v>
      </c>
      <c r="D252" s="219">
        <f t="shared" si="32"/>
        <v>0.055956988279142916</v>
      </c>
      <c r="E252" s="240">
        <f>C252/SUM(Gujarat!$I$6:$N$6)*100000</f>
        <v>1893.3598695239755</v>
      </c>
      <c r="F252" s="221">
        <v>5</v>
      </c>
      <c r="G252" s="222" t="s">
        <v>55</v>
      </c>
      <c r="H252" s="223">
        <v>513.8561953125</v>
      </c>
      <c r="I252" s="224">
        <f t="shared" si="33"/>
        <v>0.05929612055535836</v>
      </c>
      <c r="J252" s="225">
        <f>H252/SUM(Gujarat!$Q$6:$V$6)*100000</f>
        <v>1682.3937960590056</v>
      </c>
      <c r="AU252" s="122"/>
      <c r="AV252" s="122"/>
      <c r="AW252" s="122"/>
      <c r="AX252" s="122"/>
      <c r="AY252" s="122"/>
      <c r="AZ252" s="122"/>
    </row>
    <row r="253" spans="1:52" ht="15">
      <c r="A253" s="216">
        <v>6</v>
      </c>
      <c r="B253" s="217" t="s">
        <v>227</v>
      </c>
      <c r="C253" s="218">
        <v>595.00031640625</v>
      </c>
      <c r="D253" s="219">
        <f t="shared" si="32"/>
        <v>0.05108206985075429</v>
      </c>
      <c r="E253" s="240">
        <f>C253/SUM(Gujarat!$I$6:$N$6)*100000</f>
        <v>1728.4121980469126</v>
      </c>
      <c r="F253" s="221">
        <v>6</v>
      </c>
      <c r="G253" s="222" t="s">
        <v>189</v>
      </c>
      <c r="H253" s="223">
        <v>426.446382446289</v>
      </c>
      <c r="I253" s="224">
        <f t="shared" si="33"/>
        <v>0.049209518800398304</v>
      </c>
      <c r="J253" s="225">
        <f>H253/SUM(Gujarat!$Q$6:$V$6)*100000</f>
        <v>1396.209201570738</v>
      </c>
      <c r="AU253" s="122"/>
      <c r="AV253" s="122"/>
      <c r="AW253" s="122"/>
      <c r="AX253" s="122"/>
      <c r="AY253" s="122"/>
      <c r="AZ253" s="122"/>
    </row>
    <row r="254" spans="1:52" ht="15">
      <c r="A254" s="216">
        <v>7</v>
      </c>
      <c r="B254" s="217" t="s">
        <v>189</v>
      </c>
      <c r="C254" s="218">
        <v>530.0276326904296</v>
      </c>
      <c r="D254" s="219">
        <f t="shared" si="32"/>
        <v>0.04550402379523518</v>
      </c>
      <c r="E254" s="240">
        <f>C254/SUM(Gujarat!$I$6:$N$6)*100000</f>
        <v>1539.6735100533538</v>
      </c>
      <c r="F254" s="221">
        <v>7</v>
      </c>
      <c r="G254" s="222" t="s">
        <v>219</v>
      </c>
      <c r="H254" s="223">
        <v>331.95367578125</v>
      </c>
      <c r="I254" s="224">
        <f t="shared" si="33"/>
        <v>0.03830559085883716</v>
      </c>
      <c r="J254" s="225">
        <f>H254/SUM(Gujarat!$Q$6:$V$6)*100000</f>
        <v>1086.8348183945157</v>
      </c>
      <c r="AU254" s="122"/>
      <c r="AV254" s="122"/>
      <c r="AW254" s="122"/>
      <c r="AX254" s="122"/>
      <c r="AY254" s="122"/>
      <c r="AZ254" s="122"/>
    </row>
    <row r="255" spans="1:52" ht="15">
      <c r="A255" s="216">
        <v>8</v>
      </c>
      <c r="B255" s="217" t="s">
        <v>55</v>
      </c>
      <c r="C255" s="218">
        <v>479.37249560546877</v>
      </c>
      <c r="D255" s="219">
        <f t="shared" si="32"/>
        <v>0.041155170224026684</v>
      </c>
      <c r="E255" s="240">
        <f>C255/SUM(Gujarat!$I$6:$N$6)*100000</f>
        <v>1392.5257616955091</v>
      </c>
      <c r="F255" s="221">
        <v>8</v>
      </c>
      <c r="G255" s="222" t="s">
        <v>204</v>
      </c>
      <c r="H255" s="223">
        <v>294.6325</v>
      </c>
      <c r="I255" s="224">
        <f t="shared" si="33"/>
        <v>0.03399893666534847</v>
      </c>
      <c r="J255" s="225">
        <f>H255/SUM(Gujarat!$Q$6:$V$6)*100000</f>
        <v>964.6432107642569</v>
      </c>
      <c r="AU255" s="122"/>
      <c r="AV255" s="122"/>
      <c r="AW255" s="122"/>
      <c r="AX255" s="122"/>
      <c r="AY255" s="122"/>
      <c r="AZ255" s="122"/>
    </row>
    <row r="256" spans="1:52" ht="15">
      <c r="A256" s="216">
        <v>9</v>
      </c>
      <c r="B256" s="217" t="s">
        <v>191</v>
      </c>
      <c r="C256" s="218">
        <v>452.918564453125</v>
      </c>
      <c r="D256" s="219">
        <f t="shared" si="32"/>
        <v>0.03888404276124997</v>
      </c>
      <c r="E256" s="240">
        <f>C256/SUM(Gujarat!$I$6:$N$6)*100000</f>
        <v>1315.6799247618937</v>
      </c>
      <c r="F256" s="221">
        <v>9</v>
      </c>
      <c r="G256" s="222" t="s">
        <v>4</v>
      </c>
      <c r="H256" s="223">
        <v>289.23832080078125</v>
      </c>
      <c r="I256" s="224">
        <f t="shared" si="33"/>
        <v>0.033376478664429436</v>
      </c>
      <c r="J256" s="225">
        <f>H256/SUM(Gujarat!$Q$6:$V$6)*100000</f>
        <v>946.982367706644</v>
      </c>
      <c r="AU256" s="122"/>
      <c r="AV256" s="122"/>
      <c r="AW256" s="122"/>
      <c r="AX256" s="122"/>
      <c r="AY256" s="122"/>
      <c r="AZ256" s="122"/>
    </row>
    <row r="257" spans="1:52" ht="15" thickBot="1">
      <c r="A257" s="226">
        <v>10</v>
      </c>
      <c r="B257" s="227" t="s">
        <v>210</v>
      </c>
      <c r="C257" s="228">
        <v>426.1591796875</v>
      </c>
      <c r="D257" s="229">
        <f t="shared" si="32"/>
        <v>0.036586691442149884</v>
      </c>
      <c r="E257" s="241">
        <f>C257/SUM(Gujarat!$I$6:$N$6)*100000</f>
        <v>1237.9467777940224</v>
      </c>
      <c r="F257" s="231">
        <v>10</v>
      </c>
      <c r="G257" s="232" t="s">
        <v>210</v>
      </c>
      <c r="H257" s="233">
        <v>277.5894658203125</v>
      </c>
      <c r="I257" s="234">
        <f t="shared" si="33"/>
        <v>0.0320322661871746</v>
      </c>
      <c r="J257" s="235">
        <f>H257/SUM(Gujarat!$Q$6:$V$6)*100000</f>
        <v>908.8433678675678</v>
      </c>
      <c r="AU257" s="122"/>
      <c r="AV257" s="122"/>
      <c r="AW257" s="122"/>
      <c r="AX257" s="122"/>
      <c r="AY257" s="122"/>
      <c r="AZ257" s="122"/>
    </row>
    <row r="259" spans="1:52" ht="16.2" thickBot="1">
      <c r="A259" s="138" t="s">
        <v>150</v>
      </c>
      <c r="B259" s="139"/>
      <c r="C259" s="140"/>
      <c r="D259" s="141"/>
      <c r="E259" s="142"/>
      <c r="AU259" s="122"/>
      <c r="AV259" s="122"/>
      <c r="AW259" s="122"/>
      <c r="AX259" s="122"/>
      <c r="AY259" s="122"/>
      <c r="AZ259" s="122"/>
    </row>
    <row r="260" spans="1:52" ht="16.2" thickBot="1">
      <c r="A260" s="280" t="s">
        <v>174</v>
      </c>
      <c r="B260" s="281"/>
      <c r="C260" s="281"/>
      <c r="D260" s="281"/>
      <c r="E260" s="282"/>
      <c r="F260" s="292" t="s">
        <v>175</v>
      </c>
      <c r="G260" s="293"/>
      <c r="H260" s="293"/>
      <c r="I260" s="293"/>
      <c r="J260" s="294"/>
      <c r="AU260" s="122"/>
      <c r="AV260" s="122"/>
      <c r="AW260" s="122"/>
      <c r="AX260" s="122"/>
      <c r="AY260" s="122"/>
      <c r="AZ260" s="122"/>
    </row>
    <row r="261" spans="1:52" ht="29.4" customHeight="1" thickBot="1">
      <c r="A261" s="197" t="s">
        <v>176</v>
      </c>
      <c r="B261" s="198" t="s">
        <v>177</v>
      </c>
      <c r="C261" s="199" t="s">
        <v>198</v>
      </c>
      <c r="D261" s="200" t="s">
        <v>199</v>
      </c>
      <c r="E261" s="201" t="s">
        <v>200</v>
      </c>
      <c r="F261" s="202" t="s">
        <v>176</v>
      </c>
      <c r="G261" s="203" t="s">
        <v>177</v>
      </c>
      <c r="H261" s="204" t="s">
        <v>198</v>
      </c>
      <c r="I261" s="205" t="s">
        <v>199</v>
      </c>
      <c r="J261" s="206" t="s">
        <v>200</v>
      </c>
      <c r="AU261" s="122"/>
      <c r="AV261" s="122"/>
      <c r="AW261" s="122"/>
      <c r="AX261" s="122"/>
      <c r="AY261" s="122"/>
      <c r="AZ261" s="122"/>
    </row>
    <row r="262" spans="1:52" ht="15">
      <c r="A262" s="207">
        <v>0</v>
      </c>
      <c r="B262" s="208" t="s">
        <v>2</v>
      </c>
      <c r="C262" s="209">
        <v>17967.44431640625</v>
      </c>
      <c r="D262" s="210">
        <f aca="true" t="shared" si="34" ref="D262:D272">C262/C$262</f>
        <v>1</v>
      </c>
      <c r="E262" s="211">
        <f>C262/SUM(Maharashtra!$I$6:$N$6)*100000</f>
        <v>28958.810743106988</v>
      </c>
      <c r="F262" s="212">
        <v>0</v>
      </c>
      <c r="G262" s="237" t="s">
        <v>2</v>
      </c>
      <c r="H262" s="213">
        <v>14876.960372924805</v>
      </c>
      <c r="I262" s="214">
        <f>H262/H$262</f>
        <v>1</v>
      </c>
      <c r="J262" s="215">
        <f>H262/SUM(Maharashtra!$Q$6:$V$6)*100000</f>
        <v>26490.660282000135</v>
      </c>
      <c r="AU262" s="122"/>
      <c r="AV262" s="122"/>
      <c r="AW262" s="122"/>
      <c r="AX262" s="122"/>
      <c r="AY262" s="122"/>
      <c r="AZ262" s="122"/>
    </row>
    <row r="263" spans="1:52" ht="15">
      <c r="A263" s="216">
        <v>1</v>
      </c>
      <c r="B263" s="217" t="s">
        <v>218</v>
      </c>
      <c r="C263" s="218">
        <v>2466.32828125</v>
      </c>
      <c r="D263" s="219">
        <f t="shared" si="34"/>
        <v>0.1372665047859907</v>
      </c>
      <c r="E263" s="240">
        <f>C263/SUM(Maharashtra!$I$6:$N$6)*100000</f>
        <v>3975.0747334652947</v>
      </c>
      <c r="F263" s="221">
        <v>1</v>
      </c>
      <c r="G263" s="222" t="s">
        <v>214</v>
      </c>
      <c r="H263" s="223">
        <v>2317.112375</v>
      </c>
      <c r="I263" s="224">
        <f aca="true" t="shared" si="35" ref="I263:I272">H263/H$262</f>
        <v>0.1557517340179926</v>
      </c>
      <c r="J263" s="225">
        <f>H263/SUM(Maharashtra!$Q$6:$V$6)*100000</f>
        <v>4125.966274203085</v>
      </c>
      <c r="AU263" s="122"/>
      <c r="AV263" s="122"/>
      <c r="AW263" s="122"/>
      <c r="AX263" s="122"/>
      <c r="AY263" s="122"/>
      <c r="AZ263" s="122"/>
    </row>
    <row r="264" spans="1:52" ht="15">
      <c r="A264" s="216">
        <v>2</v>
      </c>
      <c r="B264" s="217" t="s">
        <v>221</v>
      </c>
      <c r="C264" s="218">
        <v>1464.7261484375</v>
      </c>
      <c r="D264" s="219">
        <f t="shared" si="34"/>
        <v>0.08152111800897827</v>
      </c>
      <c r="E264" s="240">
        <f>C264/SUM(Maharashtra!$I$6:$N$6)*100000</f>
        <v>2360.7546279884923</v>
      </c>
      <c r="F264" s="221">
        <v>2</v>
      </c>
      <c r="G264" s="222" t="s">
        <v>218</v>
      </c>
      <c r="H264" s="223">
        <v>1313.08500390625</v>
      </c>
      <c r="I264" s="224">
        <f t="shared" si="35"/>
        <v>0.08826298995162934</v>
      </c>
      <c r="J264" s="225">
        <f>H264/SUM(Maharashtra!$Q$6:$V$6)*100000</f>
        <v>2338.1448822822044</v>
      </c>
      <c r="AU264" s="122"/>
      <c r="AV264" s="122"/>
      <c r="AW264" s="122"/>
      <c r="AX264" s="122"/>
      <c r="AY264" s="122"/>
      <c r="AZ264" s="122"/>
    </row>
    <row r="265" spans="1:52" ht="15">
      <c r="A265" s="216">
        <v>3</v>
      </c>
      <c r="B265" s="217" t="s">
        <v>215</v>
      </c>
      <c r="C265" s="218">
        <v>1366.812625</v>
      </c>
      <c r="D265" s="219">
        <f t="shared" si="34"/>
        <v>0.07607162159127717</v>
      </c>
      <c r="E265" s="240">
        <f>C265/SUM(Maharashtra!$I$6:$N$6)*100000</f>
        <v>2202.943692583047</v>
      </c>
      <c r="F265" s="221">
        <v>3</v>
      </c>
      <c r="G265" s="222" t="s">
        <v>189</v>
      </c>
      <c r="H265" s="223">
        <v>931.1014042968751</v>
      </c>
      <c r="I265" s="224">
        <f t="shared" si="35"/>
        <v>0.06258680408878584</v>
      </c>
      <c r="J265" s="225">
        <f>H265/SUM(Maharashtra!$Q$6:$V$6)*100000</f>
        <v>1657.9657652521225</v>
      </c>
      <c r="AU265" s="122"/>
      <c r="AV265" s="122"/>
      <c r="AW265" s="122"/>
      <c r="AX265" s="122"/>
      <c r="AY265" s="122"/>
      <c r="AZ265" s="122"/>
    </row>
    <row r="266" spans="1:52" ht="15">
      <c r="A266" s="216">
        <v>4</v>
      </c>
      <c r="B266" s="217" t="s">
        <v>227</v>
      </c>
      <c r="C266" s="218">
        <v>1080.5622236328124</v>
      </c>
      <c r="D266" s="219">
        <f t="shared" si="34"/>
        <v>0.0601400068147778</v>
      </c>
      <c r="E266" s="240">
        <f>C266/SUM(Maharashtra!$I$6:$N$6)*100000</f>
        <v>1741.5830754383146</v>
      </c>
      <c r="F266" s="221">
        <v>4</v>
      </c>
      <c r="G266" s="222" t="s">
        <v>215</v>
      </c>
      <c r="H266" s="223">
        <v>885.0398046875</v>
      </c>
      <c r="I266" s="224">
        <f t="shared" si="35"/>
        <v>0.05949063400734874</v>
      </c>
      <c r="J266" s="225">
        <f>H266/SUM(Maharashtra!$Q$6:$V$6)*100000</f>
        <v>1575.9461754494796</v>
      </c>
      <c r="AU266" s="122"/>
      <c r="AV266" s="122"/>
      <c r="AW266" s="122"/>
      <c r="AX266" s="122"/>
      <c r="AY266" s="122"/>
      <c r="AZ266" s="122"/>
    </row>
    <row r="267" spans="1:52" ht="15">
      <c r="A267" s="216">
        <v>5</v>
      </c>
      <c r="B267" s="217" t="s">
        <v>214</v>
      </c>
      <c r="C267" s="218">
        <v>1061.457890625</v>
      </c>
      <c r="D267" s="219">
        <f t="shared" si="34"/>
        <v>0.059076731889786474</v>
      </c>
      <c r="E267" s="240">
        <f>C267/SUM(Maharashtra!$I$6:$N$6)*100000</f>
        <v>1710.7918981175999</v>
      </c>
      <c r="F267" s="221">
        <v>5</v>
      </c>
      <c r="G267" s="222" t="s">
        <v>209</v>
      </c>
      <c r="H267" s="223">
        <v>882.50775</v>
      </c>
      <c r="I267" s="224">
        <f t="shared" si="35"/>
        <v>0.059320434274067996</v>
      </c>
      <c r="J267" s="225">
        <f>H267/SUM(Maharashtra!$Q$6:$V$6)*100000</f>
        <v>1571.4374721350523</v>
      </c>
      <c r="AU267" s="122"/>
      <c r="AV267" s="122"/>
      <c r="AW267" s="122"/>
      <c r="AX267" s="122"/>
      <c r="AY267" s="122"/>
      <c r="AZ267" s="122"/>
    </row>
    <row r="268" spans="1:52" ht="15">
      <c r="A268" s="216">
        <v>6</v>
      </c>
      <c r="B268" s="217" t="s">
        <v>209</v>
      </c>
      <c r="C268" s="218">
        <v>905.09075</v>
      </c>
      <c r="D268" s="219">
        <f t="shared" si="34"/>
        <v>0.050373928203776466</v>
      </c>
      <c r="E268" s="240">
        <f>C268/SUM(Maharashtra!$I$6:$N$6)*100000</f>
        <v>1458.769053240022</v>
      </c>
      <c r="F268" s="221">
        <v>6</v>
      </c>
      <c r="G268" s="222" t="s">
        <v>191</v>
      </c>
      <c r="H268" s="223">
        <v>777.7782470703125</v>
      </c>
      <c r="I268" s="224">
        <f t="shared" si="35"/>
        <v>0.052280723183602974</v>
      </c>
      <c r="J268" s="225">
        <f>H268/SUM(Maharashtra!$Q$6:$V$6)*100000</f>
        <v>1384.9508771541148</v>
      </c>
      <c r="AU268" s="122"/>
      <c r="AV268" s="122"/>
      <c r="AW268" s="122"/>
      <c r="AX268" s="122"/>
      <c r="AY268" s="122"/>
      <c r="AZ268" s="122"/>
    </row>
    <row r="269" spans="1:52" ht="15">
      <c r="A269" s="216">
        <v>7</v>
      </c>
      <c r="B269" s="217" t="s">
        <v>4</v>
      </c>
      <c r="C269" s="218">
        <v>750.2954731445312</v>
      </c>
      <c r="D269" s="219">
        <f t="shared" si="34"/>
        <v>0.04175860851058428</v>
      </c>
      <c r="E269" s="240">
        <f>C269/SUM(Maharashtra!$I$6:$N$6)*100000</f>
        <v>1209.279640753507</v>
      </c>
      <c r="F269" s="221">
        <v>7</v>
      </c>
      <c r="G269" s="222" t="s">
        <v>210</v>
      </c>
      <c r="H269" s="223">
        <v>629.65460546875</v>
      </c>
      <c r="I269" s="224">
        <f t="shared" si="35"/>
        <v>0.04232414348664156</v>
      </c>
      <c r="J269" s="225">
        <f>H269/SUM(Maharashtra!$Q$6:$V$6)*100000</f>
        <v>1121.1945068312502</v>
      </c>
      <c r="AU269" s="122"/>
      <c r="AV269" s="122"/>
      <c r="AW269" s="122"/>
      <c r="AX269" s="122"/>
      <c r="AY269" s="122"/>
      <c r="AZ269" s="122"/>
    </row>
    <row r="270" spans="1:52" ht="15">
      <c r="A270" s="216">
        <v>8</v>
      </c>
      <c r="B270" s="217" t="s">
        <v>210</v>
      </c>
      <c r="C270" s="218">
        <v>663.351048828125</v>
      </c>
      <c r="D270" s="219">
        <f t="shared" si="34"/>
        <v>0.03691961066618766</v>
      </c>
      <c r="E270" s="240">
        <f>C270/SUM(Maharashtra!$I$6:$N$6)*100000</f>
        <v>1069.1480179913224</v>
      </c>
      <c r="F270" s="221">
        <v>8</v>
      </c>
      <c r="G270" s="222" t="s">
        <v>80</v>
      </c>
      <c r="H270" s="223">
        <v>614.6579697265626</v>
      </c>
      <c r="I270" s="224">
        <f t="shared" si="35"/>
        <v>0.04131609914382806</v>
      </c>
      <c r="J270" s="225">
        <f>H270/SUM(Maharashtra!$Q$6:$V$6)*100000</f>
        <v>1094.4907465965857</v>
      </c>
      <c r="AU270" s="122"/>
      <c r="AV270" s="122"/>
      <c r="AW270" s="122"/>
      <c r="AX270" s="122"/>
      <c r="AY270" s="122"/>
      <c r="AZ270" s="122"/>
    </row>
    <row r="271" spans="1:52" ht="15">
      <c r="A271" s="216">
        <v>9</v>
      </c>
      <c r="B271" s="217" t="s">
        <v>189</v>
      </c>
      <c r="C271" s="218">
        <v>610.5858295898438</v>
      </c>
      <c r="D271" s="219">
        <f t="shared" si="34"/>
        <v>0.03398289811491509</v>
      </c>
      <c r="E271" s="240">
        <f>C271/SUM(Maharashtra!$I$6:$N$6)*100000</f>
        <v>984.1043150121134</v>
      </c>
      <c r="F271" s="221">
        <v>9</v>
      </c>
      <c r="G271" s="222" t="s">
        <v>217</v>
      </c>
      <c r="H271" s="223">
        <v>483.749234375</v>
      </c>
      <c r="I271" s="224">
        <f t="shared" si="35"/>
        <v>0.03251667156789604</v>
      </c>
      <c r="J271" s="225">
        <f>H271/SUM(Maharashtra!$Q$6:$V$6)*100000</f>
        <v>861.3881000065064</v>
      </c>
      <c r="AU271" s="122"/>
      <c r="AV271" s="122"/>
      <c r="AW271" s="122"/>
      <c r="AX271" s="122"/>
      <c r="AY271" s="122"/>
      <c r="AZ271" s="122"/>
    </row>
    <row r="272" spans="1:52" ht="15" thickBot="1">
      <c r="A272" s="226">
        <v>10</v>
      </c>
      <c r="B272" s="227" t="s">
        <v>225</v>
      </c>
      <c r="C272" s="228">
        <v>610.160779296875</v>
      </c>
      <c r="D272" s="229">
        <f t="shared" si="34"/>
        <v>0.03395924142309606</v>
      </c>
      <c r="E272" s="241">
        <f>C272/SUM(Maharashtra!$I$6:$N$6)*100000</f>
        <v>983.419245350918</v>
      </c>
      <c r="F272" s="231">
        <v>10</v>
      </c>
      <c r="G272" s="232" t="s">
        <v>219</v>
      </c>
      <c r="H272" s="233">
        <v>477.3612197265625</v>
      </c>
      <c r="I272" s="234">
        <f t="shared" si="35"/>
        <v>0.032087281794158165</v>
      </c>
      <c r="J272" s="235">
        <f>H272/SUM(Maharashtra!$Q$6:$V$6)*100000</f>
        <v>850.0132813818515</v>
      </c>
      <c r="AU272" s="122"/>
      <c r="AV272" s="122"/>
      <c r="AW272" s="122"/>
      <c r="AX272" s="122"/>
      <c r="AY272" s="122"/>
      <c r="AZ272" s="122"/>
    </row>
    <row r="274" spans="1:52" ht="16.2" thickBot="1">
      <c r="A274" s="138" t="s">
        <v>151</v>
      </c>
      <c r="B274" s="139"/>
      <c r="C274" s="140"/>
      <c r="D274" s="141"/>
      <c r="E274" s="142"/>
      <c r="AU274" s="122"/>
      <c r="AV274" s="122"/>
      <c r="AW274" s="122"/>
      <c r="AX274" s="122"/>
      <c r="AY274" s="122"/>
      <c r="AZ274" s="122"/>
    </row>
    <row r="275" spans="1:52" ht="16.2" thickBot="1">
      <c r="A275" s="280" t="s">
        <v>174</v>
      </c>
      <c r="B275" s="281"/>
      <c r="C275" s="281"/>
      <c r="D275" s="281"/>
      <c r="E275" s="282"/>
      <c r="F275" s="283" t="s">
        <v>175</v>
      </c>
      <c r="G275" s="284"/>
      <c r="H275" s="284"/>
      <c r="I275" s="284"/>
      <c r="J275" s="285"/>
      <c r="AU275" s="122"/>
      <c r="AV275" s="122"/>
      <c r="AW275" s="122"/>
      <c r="AX275" s="122"/>
      <c r="AY275" s="122"/>
      <c r="AZ275" s="122"/>
    </row>
    <row r="276" spans="1:52" ht="29.4" customHeight="1" thickBot="1">
      <c r="A276" s="197" t="s">
        <v>176</v>
      </c>
      <c r="B276" s="198" t="s">
        <v>177</v>
      </c>
      <c r="C276" s="199" t="s">
        <v>198</v>
      </c>
      <c r="D276" s="200" t="s">
        <v>199</v>
      </c>
      <c r="E276" s="201" t="s">
        <v>200</v>
      </c>
      <c r="F276" s="202" t="s">
        <v>176</v>
      </c>
      <c r="G276" s="203" t="s">
        <v>177</v>
      </c>
      <c r="H276" s="204" t="s">
        <v>198</v>
      </c>
      <c r="I276" s="205" t="s">
        <v>199</v>
      </c>
      <c r="J276" s="206" t="s">
        <v>200</v>
      </c>
      <c r="AU276" s="122"/>
      <c r="AV276" s="122"/>
      <c r="AW276" s="122"/>
      <c r="AX276" s="122"/>
      <c r="AY276" s="122"/>
      <c r="AZ276" s="122"/>
    </row>
    <row r="277" spans="1:52" ht="15">
      <c r="A277" s="207">
        <v>0</v>
      </c>
      <c r="B277" s="208" t="s">
        <v>2</v>
      </c>
      <c r="C277" s="209">
        <v>14591.838536621093</v>
      </c>
      <c r="D277" s="210">
        <f aca="true" t="shared" si="36" ref="D277:D287">C277/C$277</f>
        <v>1</v>
      </c>
      <c r="E277" s="211">
        <f>C277/SUM('Andhra Pradesh'!$I$6:$N$6)*100000</f>
        <v>33331.574154963964</v>
      </c>
      <c r="F277" s="236">
        <v>0</v>
      </c>
      <c r="G277" s="237" t="s">
        <v>2</v>
      </c>
      <c r="H277" s="238">
        <v>12487.71047314453</v>
      </c>
      <c r="I277" s="239">
        <f>H277/H$277</f>
        <v>1</v>
      </c>
      <c r="J277" s="215">
        <f>H277/SUM('Andhra Pradesh'!$Q$6:$V$6)*100000</f>
        <v>29294.558508462647</v>
      </c>
      <c r="AU277" s="122"/>
      <c r="AV277" s="122"/>
      <c r="AW277" s="122"/>
      <c r="AX277" s="122"/>
      <c r="AY277" s="122"/>
      <c r="AZ277" s="122"/>
    </row>
    <row r="278" spans="1:52" ht="15">
      <c r="A278" s="216">
        <v>1</v>
      </c>
      <c r="B278" s="217" t="s">
        <v>218</v>
      </c>
      <c r="C278" s="218">
        <v>2573.279521484375</v>
      </c>
      <c r="D278" s="219">
        <f t="shared" si="36"/>
        <v>0.17635060277196893</v>
      </c>
      <c r="E278" s="240">
        <f>C278/SUM('Andhra Pradesh'!$I$6:$N$6)*100000</f>
        <v>5878.043193566476</v>
      </c>
      <c r="F278" s="221">
        <v>1</v>
      </c>
      <c r="G278" s="222" t="s">
        <v>218</v>
      </c>
      <c r="H278" s="223">
        <v>1466.151005859375</v>
      </c>
      <c r="I278" s="224">
        <f aca="true" t="shared" si="37" ref="I278:I287">H278/H$277</f>
        <v>0.11740751108959555</v>
      </c>
      <c r="J278" s="225">
        <f>H278/SUM('Andhra Pradesh'!$Q$6:$V$6)*100000</f>
        <v>3439.4012029471337</v>
      </c>
      <c r="AU278" s="122"/>
      <c r="AV278" s="122"/>
      <c r="AW278" s="122"/>
      <c r="AX278" s="122"/>
      <c r="AY278" s="122"/>
      <c r="AZ278" s="122"/>
    </row>
    <row r="279" spans="1:52" ht="15">
      <c r="A279" s="216">
        <v>2</v>
      </c>
      <c r="B279" s="217" t="s">
        <v>209</v>
      </c>
      <c r="C279" s="218">
        <v>1315.166375</v>
      </c>
      <c r="D279" s="219">
        <f t="shared" si="36"/>
        <v>0.09013027191188629</v>
      </c>
      <c r="E279" s="240">
        <f>C279/SUM('Andhra Pradesh'!$I$6:$N$6)*100000</f>
        <v>3004.183841838103</v>
      </c>
      <c r="F279" s="221">
        <v>2</v>
      </c>
      <c r="G279" s="222" t="s">
        <v>209</v>
      </c>
      <c r="H279" s="223">
        <v>1218.41725</v>
      </c>
      <c r="I279" s="224">
        <f t="shared" si="37"/>
        <v>0.09756930644894991</v>
      </c>
      <c r="J279" s="225">
        <f>H279/SUM('Andhra Pradesh'!$Q$6:$V$6)*100000</f>
        <v>2858.249756398885</v>
      </c>
      <c r="AU279" s="122"/>
      <c r="AV279" s="122"/>
      <c r="AW279" s="122"/>
      <c r="AX279" s="122"/>
      <c r="AY279" s="122"/>
      <c r="AZ279" s="122"/>
    </row>
    <row r="280" spans="1:52" ht="15">
      <c r="A280" s="216">
        <v>3</v>
      </c>
      <c r="B280" s="217" t="s">
        <v>227</v>
      </c>
      <c r="C280" s="218">
        <v>1024.9374677734374</v>
      </c>
      <c r="D280" s="219">
        <f t="shared" si="36"/>
        <v>0.07024046114553385</v>
      </c>
      <c r="E280" s="240">
        <f>C280/SUM('Andhra Pradesh'!$I$6:$N$6)*100000</f>
        <v>2341.2251393512265</v>
      </c>
      <c r="F280" s="221">
        <v>3</v>
      </c>
      <c r="G280" s="222" t="s">
        <v>204</v>
      </c>
      <c r="H280" s="223">
        <v>796.865322265625</v>
      </c>
      <c r="I280" s="224">
        <f t="shared" si="37"/>
        <v>0.06381196328817242</v>
      </c>
      <c r="J280" s="225">
        <f>H280/SUM('Andhra Pradesh'!$Q$6:$V$6)*100000</f>
        <v>1869.3432920852372</v>
      </c>
      <c r="AU280" s="122"/>
      <c r="AV280" s="122"/>
      <c r="AW280" s="122"/>
      <c r="AX280" s="122"/>
      <c r="AY280" s="122"/>
      <c r="AZ280" s="122"/>
    </row>
    <row r="281" spans="1:52" ht="15">
      <c r="A281" s="216">
        <v>4</v>
      </c>
      <c r="B281" s="217" t="s">
        <v>219</v>
      </c>
      <c r="C281" s="218">
        <v>928.24192578125</v>
      </c>
      <c r="D281" s="219">
        <f t="shared" si="36"/>
        <v>0.063613774470684</v>
      </c>
      <c r="E281" s="240">
        <f>C281/SUM('Andhra Pradesh'!$I$6:$N$6)*100000</f>
        <v>2120.347241046757</v>
      </c>
      <c r="F281" s="221">
        <v>4</v>
      </c>
      <c r="G281" s="222" t="s">
        <v>219</v>
      </c>
      <c r="H281" s="223">
        <v>788.0693759765625</v>
      </c>
      <c r="I281" s="224">
        <f t="shared" si="37"/>
        <v>0.06310759507688352</v>
      </c>
      <c r="J281" s="225">
        <f>H281/SUM('Andhra Pradesh'!$Q$6:$V$6)*100000</f>
        <v>1848.7091363081336</v>
      </c>
      <c r="AU281" s="122"/>
      <c r="AV281" s="122"/>
      <c r="AW281" s="122"/>
      <c r="AX281" s="122"/>
      <c r="AY281" s="122"/>
      <c r="AZ281" s="122"/>
    </row>
    <row r="282" spans="1:52" ht="15">
      <c r="A282" s="216">
        <v>5</v>
      </c>
      <c r="B282" s="217" t="s">
        <v>221</v>
      </c>
      <c r="C282" s="218">
        <v>761.714994140625</v>
      </c>
      <c r="D282" s="219">
        <f t="shared" si="36"/>
        <v>0.05220144070460697</v>
      </c>
      <c r="E282" s="240">
        <f>C282/SUM('Andhra Pradesh'!$I$6:$N$6)*100000</f>
        <v>1739.9561918415616</v>
      </c>
      <c r="F282" s="221">
        <v>5</v>
      </c>
      <c r="G282" s="222" t="s">
        <v>214</v>
      </c>
      <c r="H282" s="223">
        <v>777.32558203125</v>
      </c>
      <c r="I282" s="224">
        <f t="shared" si="37"/>
        <v>0.06224724569831507</v>
      </c>
      <c r="J282" s="225">
        <f>H282/SUM('Andhra Pradesh'!$Q$6:$V$6)*100000</f>
        <v>1823.5055810999406</v>
      </c>
      <c r="AU282" s="122"/>
      <c r="AV282" s="122"/>
      <c r="AW282" s="122"/>
      <c r="AX282" s="122"/>
      <c r="AY282" s="122"/>
      <c r="AZ282" s="122"/>
    </row>
    <row r="283" spans="1:52" ht="15">
      <c r="A283" s="216">
        <v>6</v>
      </c>
      <c r="B283" s="217" t="s">
        <v>225</v>
      </c>
      <c r="C283" s="218">
        <v>682.3572885742187</v>
      </c>
      <c r="D283" s="219">
        <f t="shared" si="36"/>
        <v>0.04676294127444658</v>
      </c>
      <c r="E283" s="240">
        <f>C283/SUM('Andhra Pradesh'!$I$6:$N$6)*100000</f>
        <v>1558.6824447934412</v>
      </c>
      <c r="F283" s="221">
        <v>6</v>
      </c>
      <c r="G283" s="222" t="s">
        <v>191</v>
      </c>
      <c r="H283" s="223">
        <v>685.8409375</v>
      </c>
      <c r="I283" s="224">
        <f t="shared" si="37"/>
        <v>0.0549212715152979</v>
      </c>
      <c r="J283" s="225">
        <f>H283/SUM('Andhra Pradesh'!$Q$6:$V$6)*100000</f>
        <v>1608.8944017640574</v>
      </c>
      <c r="AU283" s="122"/>
      <c r="AV283" s="122"/>
      <c r="AW283" s="122"/>
      <c r="AX283" s="122"/>
      <c r="AY283" s="122"/>
      <c r="AZ283" s="122"/>
    </row>
    <row r="284" spans="1:52" ht="15">
      <c r="A284" s="216">
        <v>7</v>
      </c>
      <c r="B284" s="217" t="s">
        <v>217</v>
      </c>
      <c r="C284" s="218">
        <v>612.823767578125</v>
      </c>
      <c r="D284" s="219">
        <f t="shared" si="36"/>
        <v>0.041997707556873175</v>
      </c>
      <c r="E284" s="240">
        <f>C284/SUM('Andhra Pradesh'!$I$6:$N$6)*100000</f>
        <v>1399.8497037704087</v>
      </c>
      <c r="F284" s="221">
        <v>7</v>
      </c>
      <c r="G284" s="222" t="s">
        <v>189</v>
      </c>
      <c r="H284" s="223">
        <v>668.9395908203126</v>
      </c>
      <c r="I284" s="224">
        <f t="shared" si="37"/>
        <v>0.053567833131533744</v>
      </c>
      <c r="J284" s="225">
        <f>H284/SUM('Andhra Pradesh'!$Q$6:$V$6)*100000</f>
        <v>1569.2460218432796</v>
      </c>
      <c r="AU284" s="122"/>
      <c r="AV284" s="122"/>
      <c r="AW284" s="122"/>
      <c r="AX284" s="122"/>
      <c r="AY284" s="122"/>
      <c r="AZ284" s="122"/>
    </row>
    <row r="285" spans="1:52" ht="15">
      <c r="A285" s="216">
        <v>8</v>
      </c>
      <c r="B285" s="217" t="s">
        <v>4</v>
      </c>
      <c r="C285" s="218">
        <v>590.7078486328126</v>
      </c>
      <c r="D285" s="219">
        <f t="shared" si="36"/>
        <v>0.040482071340791966</v>
      </c>
      <c r="E285" s="240">
        <f>C285/SUM('Andhra Pradesh'!$I$6:$N$6)*100000</f>
        <v>1349.3311628421488</v>
      </c>
      <c r="F285" s="221">
        <v>8</v>
      </c>
      <c r="G285" s="222" t="s">
        <v>225</v>
      </c>
      <c r="H285" s="223">
        <v>613.9114892578125</v>
      </c>
      <c r="I285" s="224">
        <f t="shared" si="37"/>
        <v>0.04916125262337408</v>
      </c>
      <c r="J285" s="225">
        <f>H285/SUM('Andhra Pradesh'!$Q$6:$V$6)*100000</f>
        <v>1440.1571913247449</v>
      </c>
      <c r="AU285" s="122"/>
      <c r="AV285" s="122"/>
      <c r="AW285" s="122"/>
      <c r="AX285" s="122"/>
      <c r="AY285" s="122"/>
      <c r="AZ285" s="122"/>
    </row>
    <row r="286" spans="1:52" ht="15">
      <c r="A286" s="216">
        <v>9</v>
      </c>
      <c r="B286" s="217" t="s">
        <v>204</v>
      </c>
      <c r="C286" s="218">
        <v>588.966404296875</v>
      </c>
      <c r="D286" s="219">
        <f t="shared" si="36"/>
        <v>0.04036272761782196</v>
      </c>
      <c r="E286" s="240">
        <f>C286/SUM('Andhra Pradesh'!$I$6:$N$6)*100000</f>
        <v>1345.3532486900447</v>
      </c>
      <c r="F286" s="221">
        <v>9</v>
      </c>
      <c r="G286" s="222" t="s">
        <v>213</v>
      </c>
      <c r="H286" s="223">
        <v>467.2912109375</v>
      </c>
      <c r="I286" s="224">
        <f t="shared" si="37"/>
        <v>0.037420086888019545</v>
      </c>
      <c r="J286" s="225">
        <f>H286/SUM('Andhra Pradesh'!$Q$6:$V$6)*100000</f>
        <v>1096.2049247328446</v>
      </c>
      <c r="AU286" s="122"/>
      <c r="AV286" s="122"/>
      <c r="AW286" s="122"/>
      <c r="AX286" s="122"/>
      <c r="AY286" s="122"/>
      <c r="AZ286" s="122"/>
    </row>
    <row r="287" spans="1:52" ht="15" thickBot="1">
      <c r="A287" s="226">
        <v>10</v>
      </c>
      <c r="B287" s="227" t="s">
        <v>214</v>
      </c>
      <c r="C287" s="228">
        <v>496.557220703125</v>
      </c>
      <c r="D287" s="229">
        <f t="shared" si="36"/>
        <v>0.03402979134239437</v>
      </c>
      <c r="E287" s="241">
        <f>C287/SUM('Andhra Pradesh'!$I$6:$N$6)*100000</f>
        <v>1134.2665136069686</v>
      </c>
      <c r="F287" s="231">
        <v>10</v>
      </c>
      <c r="G287" s="232" t="s">
        <v>217</v>
      </c>
      <c r="H287" s="233">
        <v>389.8036025390625</v>
      </c>
      <c r="I287" s="234">
        <f t="shared" si="37"/>
        <v>0.03121497758755341</v>
      </c>
      <c r="J287" s="235">
        <f>H287/SUM('Andhra Pradesh'!$Q$6:$V$6)*100000</f>
        <v>914.4289872789337</v>
      </c>
      <c r="AU287" s="122"/>
      <c r="AV287" s="122"/>
      <c r="AW287" s="122"/>
      <c r="AX287" s="122"/>
      <c r="AY287" s="122"/>
      <c r="AZ287" s="122"/>
    </row>
    <row r="289" spans="1:52" ht="16.2" thickBot="1">
      <c r="A289" s="138" t="s">
        <v>152</v>
      </c>
      <c r="B289" s="139"/>
      <c r="C289" s="140"/>
      <c r="D289" s="141"/>
      <c r="E289" s="142"/>
      <c r="AU289" s="122"/>
      <c r="AV289" s="122"/>
      <c r="AW289" s="122"/>
      <c r="AX289" s="122"/>
      <c r="AY289" s="122"/>
      <c r="AZ289" s="122"/>
    </row>
    <row r="290" spans="1:52" ht="16.2" thickBot="1">
      <c r="A290" s="280" t="s">
        <v>174</v>
      </c>
      <c r="B290" s="281"/>
      <c r="C290" s="281"/>
      <c r="D290" s="281"/>
      <c r="E290" s="282"/>
      <c r="F290" s="283" t="s">
        <v>175</v>
      </c>
      <c r="G290" s="284"/>
      <c r="H290" s="284"/>
      <c r="I290" s="284"/>
      <c r="J290" s="285"/>
      <c r="AU290" s="122"/>
      <c r="AV290" s="122"/>
      <c r="AW290" s="122"/>
      <c r="AX290" s="122"/>
      <c r="AY290" s="122"/>
      <c r="AZ290" s="122"/>
    </row>
    <row r="291" spans="1:52" ht="29.4" customHeight="1" thickBot="1">
      <c r="A291" s="197" t="s">
        <v>176</v>
      </c>
      <c r="B291" s="198" t="s">
        <v>177</v>
      </c>
      <c r="C291" s="199" t="s">
        <v>198</v>
      </c>
      <c r="D291" s="200" t="s">
        <v>199</v>
      </c>
      <c r="E291" s="201" t="s">
        <v>200</v>
      </c>
      <c r="F291" s="202" t="s">
        <v>176</v>
      </c>
      <c r="G291" s="203" t="s">
        <v>177</v>
      </c>
      <c r="H291" s="204" t="s">
        <v>198</v>
      </c>
      <c r="I291" s="205" t="s">
        <v>199</v>
      </c>
      <c r="J291" s="206" t="s">
        <v>200</v>
      </c>
      <c r="AU291" s="122"/>
      <c r="AV291" s="122"/>
      <c r="AW291" s="122"/>
      <c r="AX291" s="122"/>
      <c r="AY291" s="122"/>
      <c r="AZ291" s="122"/>
    </row>
    <row r="292" spans="1:52" ht="15">
      <c r="A292" s="207">
        <v>0</v>
      </c>
      <c r="B292" s="208" t="s">
        <v>2</v>
      </c>
      <c r="C292" s="209">
        <v>12853.831012939454</v>
      </c>
      <c r="D292" s="210">
        <f aca="true" t="shared" si="38" ref="D292:D302">C292/C$292</f>
        <v>1</v>
      </c>
      <c r="E292" s="211">
        <f>C292/SUM(Karnataka!$I$6:$N$6)*100000</f>
        <v>38634.34659888681</v>
      </c>
      <c r="F292" s="236">
        <v>0</v>
      </c>
      <c r="G292" s="237" t="s">
        <v>2</v>
      </c>
      <c r="H292" s="238">
        <v>11164.338116210938</v>
      </c>
      <c r="I292" s="239">
        <f>H292/H$292</f>
        <v>1</v>
      </c>
      <c r="J292" s="215">
        <f>H292/SUM(Karnataka!$Q$6:$V$6)*100000</f>
        <v>35421.26026705863</v>
      </c>
      <c r="AU292" s="122"/>
      <c r="AV292" s="122"/>
      <c r="AW292" s="122"/>
      <c r="AX292" s="122"/>
      <c r="AY292" s="122"/>
      <c r="AZ292" s="122"/>
    </row>
    <row r="293" spans="1:52" ht="15">
      <c r="A293" s="216">
        <v>1</v>
      </c>
      <c r="B293" s="217" t="s">
        <v>218</v>
      </c>
      <c r="C293" s="218">
        <v>2058.8364926757813</v>
      </c>
      <c r="D293" s="219">
        <f t="shared" si="38"/>
        <v>0.16017298582836745</v>
      </c>
      <c r="E293" s="240">
        <f>C293/SUM(Karnataka!$I$6:$N$6)*100000</f>
        <v>6188.178650271734</v>
      </c>
      <c r="F293" s="221">
        <v>1</v>
      </c>
      <c r="G293" s="222" t="s">
        <v>214</v>
      </c>
      <c r="H293" s="223">
        <v>2618.36273046875</v>
      </c>
      <c r="I293" s="224">
        <f aca="true" t="shared" si="39" ref="I293:I302">H293/H$292</f>
        <v>0.23452915015775208</v>
      </c>
      <c r="J293" s="225">
        <f>H293/SUM(Karnataka!$Q$6:$V$6)*100000</f>
        <v>8307.318067949813</v>
      </c>
      <c r="AU293" s="122"/>
      <c r="AV293" s="122"/>
      <c r="AW293" s="122"/>
      <c r="AX293" s="122"/>
      <c r="AY293" s="122"/>
      <c r="AZ293" s="122"/>
    </row>
    <row r="294" spans="1:52" ht="15">
      <c r="A294" s="216">
        <v>2</v>
      </c>
      <c r="B294" s="217" t="s">
        <v>191</v>
      </c>
      <c r="C294" s="218">
        <v>1142.685384765625</v>
      </c>
      <c r="D294" s="219">
        <f t="shared" si="38"/>
        <v>0.08889842908431952</v>
      </c>
      <c r="E294" s="240">
        <f>C294/SUM(Karnataka!$I$6:$N$6)*100000</f>
        <v>3434.5327213401606</v>
      </c>
      <c r="F294" s="221">
        <v>2</v>
      </c>
      <c r="G294" s="222" t="s">
        <v>218</v>
      </c>
      <c r="H294" s="223">
        <v>1143.221819580078</v>
      </c>
      <c r="I294" s="224">
        <f t="shared" si="39"/>
        <v>0.10239942643085015</v>
      </c>
      <c r="J294" s="225">
        <f>H294/SUM(Karnataka!$Q$6:$V$6)*100000</f>
        <v>3627.1167348046656</v>
      </c>
      <c r="AU294" s="122"/>
      <c r="AV294" s="122"/>
      <c r="AW294" s="122"/>
      <c r="AX294" s="122"/>
      <c r="AY294" s="122"/>
      <c r="AZ294" s="122"/>
    </row>
    <row r="295" spans="1:52" ht="15">
      <c r="A295" s="216">
        <v>3</v>
      </c>
      <c r="B295" s="217" t="s">
        <v>214</v>
      </c>
      <c r="C295" s="218">
        <v>958.24614453125</v>
      </c>
      <c r="D295" s="219">
        <f t="shared" si="38"/>
        <v>0.07454945872297689</v>
      </c>
      <c r="E295" s="240">
        <f>C295/SUM(Karnataka!$I$6:$N$6)*100000</f>
        <v>2880.169627062895</v>
      </c>
      <c r="F295" s="221">
        <v>3</v>
      </c>
      <c r="G295" s="222" t="s">
        <v>209</v>
      </c>
      <c r="H295" s="223">
        <v>784.57325</v>
      </c>
      <c r="I295" s="224">
        <f t="shared" si="39"/>
        <v>0.07027494526171482</v>
      </c>
      <c r="J295" s="225">
        <f>H295/SUM(Karnataka!$Q$6:$V$6)*100000</f>
        <v>2489.2271263684993</v>
      </c>
      <c r="AU295" s="122"/>
      <c r="AV295" s="122"/>
      <c r="AW295" s="122"/>
      <c r="AX295" s="122"/>
      <c r="AY295" s="122"/>
      <c r="AZ295" s="122"/>
    </row>
    <row r="296" spans="1:52" ht="15">
      <c r="A296" s="216">
        <v>4</v>
      </c>
      <c r="B296" s="217" t="s">
        <v>221</v>
      </c>
      <c r="C296" s="218">
        <v>820.0382985839843</v>
      </c>
      <c r="D296" s="219">
        <f t="shared" si="38"/>
        <v>0.06379718993959727</v>
      </c>
      <c r="E296" s="240">
        <f>C296/SUM(Karnataka!$I$6:$N$6)*100000</f>
        <v>2464.762748161416</v>
      </c>
      <c r="F296" s="221">
        <v>4</v>
      </c>
      <c r="G296" s="222" t="s">
        <v>189</v>
      </c>
      <c r="H296" s="223">
        <v>667.9650366210938</v>
      </c>
      <c r="I296" s="224">
        <f t="shared" si="39"/>
        <v>0.05983024068853571</v>
      </c>
      <c r="J296" s="225">
        <f>H296/SUM(Karnataka!$Q$6:$V$6)*100000</f>
        <v>2119.2625272693845</v>
      </c>
      <c r="AU296" s="122"/>
      <c r="AV296" s="122"/>
      <c r="AW296" s="122"/>
      <c r="AX296" s="122"/>
      <c r="AY296" s="122"/>
      <c r="AZ296" s="122"/>
    </row>
    <row r="297" spans="1:52" ht="15">
      <c r="A297" s="216">
        <v>5</v>
      </c>
      <c r="B297" s="217" t="s">
        <v>227</v>
      </c>
      <c r="C297" s="218">
        <v>752.83330859375</v>
      </c>
      <c r="D297" s="219">
        <f t="shared" si="38"/>
        <v>0.05856878838969501</v>
      </c>
      <c r="E297" s="240">
        <f>C297/SUM(Karnataka!$I$6:$N$6)*100000</f>
        <v>2262.766870524335</v>
      </c>
      <c r="F297" s="221">
        <v>5</v>
      </c>
      <c r="G297" s="222" t="s">
        <v>191</v>
      </c>
      <c r="H297" s="223">
        <v>632.998953125</v>
      </c>
      <c r="I297" s="224">
        <f t="shared" si="39"/>
        <v>0.056698296534558316</v>
      </c>
      <c r="J297" s="225">
        <f>H297/SUM(Karnataka!$Q$6:$V$6)*100000</f>
        <v>2008.3251182494585</v>
      </c>
      <c r="AU297" s="122"/>
      <c r="AV297" s="122"/>
      <c r="AW297" s="122"/>
      <c r="AX297" s="122"/>
      <c r="AY297" s="122"/>
      <c r="AZ297" s="122"/>
    </row>
    <row r="298" spans="1:52" ht="15">
      <c r="A298" s="216">
        <v>6</v>
      </c>
      <c r="B298" s="217" t="s">
        <v>209</v>
      </c>
      <c r="C298" s="218">
        <v>752.566875</v>
      </c>
      <c r="D298" s="219">
        <f t="shared" si="38"/>
        <v>0.0585480604375785</v>
      </c>
      <c r="E298" s="240">
        <f>C298/SUM(Karnataka!$I$6:$N$6)*100000</f>
        <v>2261.9660596379804</v>
      </c>
      <c r="F298" s="221">
        <v>6</v>
      </c>
      <c r="G298" s="222" t="s">
        <v>225</v>
      </c>
      <c r="H298" s="223">
        <v>532.41051171875</v>
      </c>
      <c r="I298" s="224">
        <f t="shared" si="39"/>
        <v>0.047688497623130446</v>
      </c>
      <c r="J298" s="225">
        <f>H298/SUM(Karnataka!$Q$6:$V$6)*100000</f>
        <v>1689.1866860539103</v>
      </c>
      <c r="AU298" s="122"/>
      <c r="AV298" s="122"/>
      <c r="AW298" s="122"/>
      <c r="AX298" s="122"/>
      <c r="AY298" s="122"/>
      <c r="AZ298" s="122"/>
    </row>
    <row r="299" spans="1:52" ht="15">
      <c r="A299" s="216">
        <v>7</v>
      </c>
      <c r="B299" s="217" t="s">
        <v>225</v>
      </c>
      <c r="C299" s="218">
        <v>693.9818583984375</v>
      </c>
      <c r="D299" s="219">
        <f t="shared" si="38"/>
        <v>0.053990274004678665</v>
      </c>
      <c r="E299" s="240">
        <f>C299/SUM(Karnataka!$I$6:$N$6)*100000</f>
        <v>2085.8789588656246</v>
      </c>
      <c r="F299" s="221">
        <v>7</v>
      </c>
      <c r="G299" s="222" t="s">
        <v>219</v>
      </c>
      <c r="H299" s="223">
        <v>487.046626953125</v>
      </c>
      <c r="I299" s="224">
        <f t="shared" si="39"/>
        <v>0.04362521287723446</v>
      </c>
      <c r="J299" s="225">
        <f>H299/SUM(Karnataka!$Q$6:$V$6)*100000</f>
        <v>1545.2600195303596</v>
      </c>
      <c r="AU299" s="122"/>
      <c r="AV299" s="122"/>
      <c r="AW299" s="122"/>
      <c r="AX299" s="122"/>
      <c r="AY299" s="122"/>
      <c r="AZ299" s="122"/>
    </row>
    <row r="300" spans="1:52" ht="15">
      <c r="A300" s="216">
        <v>8</v>
      </c>
      <c r="B300" s="217" t="s">
        <v>219</v>
      </c>
      <c r="C300" s="218">
        <v>620.92209765625</v>
      </c>
      <c r="D300" s="219">
        <f t="shared" si="38"/>
        <v>0.04830638406800212</v>
      </c>
      <c r="E300" s="240">
        <f>C300/SUM(Karnataka!$I$6:$N$6)*100000</f>
        <v>1866.2855850221379</v>
      </c>
      <c r="F300" s="221">
        <v>8</v>
      </c>
      <c r="G300" s="222" t="s">
        <v>80</v>
      </c>
      <c r="H300" s="223">
        <v>407.2748544921875</v>
      </c>
      <c r="I300" s="224">
        <f t="shared" si="39"/>
        <v>0.03647998208696428</v>
      </c>
      <c r="J300" s="225">
        <f>H300/SUM(Karnataka!$Q$6:$V$6)*100000</f>
        <v>1292.1669400399983</v>
      </c>
      <c r="AU300" s="122"/>
      <c r="AV300" s="122"/>
      <c r="AW300" s="122"/>
      <c r="AX300" s="122"/>
      <c r="AY300" s="122"/>
      <c r="AZ300" s="122"/>
    </row>
    <row r="301" spans="1:52" ht="15">
      <c r="A301" s="216">
        <v>9</v>
      </c>
      <c r="B301" s="217" t="s">
        <v>189</v>
      </c>
      <c r="C301" s="218">
        <v>569.615946899414</v>
      </c>
      <c r="D301" s="219">
        <f t="shared" si="38"/>
        <v>0.044314877512082095</v>
      </c>
      <c r="E301" s="240">
        <f>C301/SUM(Karnataka!$I$6:$N$6)*100000</f>
        <v>1712.0763372889946</v>
      </c>
      <c r="F301" s="221">
        <v>9</v>
      </c>
      <c r="G301" s="222" t="s">
        <v>183</v>
      </c>
      <c r="H301" s="223">
        <v>330.02989453125</v>
      </c>
      <c r="I301" s="224">
        <f t="shared" si="39"/>
        <v>0.029561080208779882</v>
      </c>
      <c r="J301" s="225">
        <f>H301/SUM(Karnataka!$Q$6:$V$6)*100000</f>
        <v>1047.090715850588</v>
      </c>
      <c r="AU301" s="122"/>
      <c r="AV301" s="122"/>
      <c r="AW301" s="122"/>
      <c r="AX301" s="122"/>
      <c r="AY301" s="122"/>
      <c r="AZ301" s="122"/>
    </row>
    <row r="302" spans="1:52" ht="15" thickBot="1">
      <c r="A302" s="226">
        <v>10</v>
      </c>
      <c r="B302" s="227" t="s">
        <v>217</v>
      </c>
      <c r="C302" s="228">
        <v>477.76617578125</v>
      </c>
      <c r="D302" s="229">
        <f t="shared" si="38"/>
        <v>0.03716916577635892</v>
      </c>
      <c r="E302" s="241">
        <f>C302/SUM(Karnataka!$I$6:$N$6)*100000</f>
        <v>1436.0064333953321</v>
      </c>
      <c r="F302" s="231">
        <v>10</v>
      </c>
      <c r="G302" s="232" t="s">
        <v>217</v>
      </c>
      <c r="H302" s="233">
        <v>306.6824951171875</v>
      </c>
      <c r="I302" s="234">
        <f t="shared" si="39"/>
        <v>0.02746983223948366</v>
      </c>
      <c r="J302" s="235">
        <f>H302/SUM(Karnataka!$Q$6:$V$6)*100000</f>
        <v>973.0160772471888</v>
      </c>
      <c r="AU302" s="122"/>
      <c r="AV302" s="122"/>
      <c r="AW302" s="122"/>
      <c r="AX302" s="122"/>
      <c r="AY302" s="122"/>
      <c r="AZ302" s="122"/>
    </row>
    <row r="304" spans="1:52" ht="16.2" thickBot="1">
      <c r="A304" s="138" t="s">
        <v>153</v>
      </c>
      <c r="B304" s="139"/>
      <c r="C304" s="140"/>
      <c r="D304" s="141"/>
      <c r="E304" s="142"/>
      <c r="AU304" s="122"/>
      <c r="AV304" s="122"/>
      <c r="AW304" s="122"/>
      <c r="AX304" s="122"/>
      <c r="AY304" s="122"/>
      <c r="AZ304" s="122"/>
    </row>
    <row r="305" spans="1:52" ht="16.2" thickBot="1">
      <c r="A305" s="280" t="s">
        <v>174</v>
      </c>
      <c r="B305" s="281"/>
      <c r="C305" s="281"/>
      <c r="D305" s="281"/>
      <c r="E305" s="282"/>
      <c r="F305" s="283" t="s">
        <v>175</v>
      </c>
      <c r="G305" s="284"/>
      <c r="H305" s="284"/>
      <c r="I305" s="284"/>
      <c r="J305" s="285"/>
      <c r="AU305" s="122"/>
      <c r="AV305" s="122"/>
      <c r="AW305" s="122"/>
      <c r="AX305" s="122"/>
      <c r="AY305" s="122"/>
      <c r="AZ305" s="122"/>
    </row>
    <row r="306" spans="1:52" ht="29.4" customHeight="1" thickBot="1">
      <c r="A306" s="197" t="s">
        <v>176</v>
      </c>
      <c r="B306" s="198" t="s">
        <v>177</v>
      </c>
      <c r="C306" s="199" t="s">
        <v>198</v>
      </c>
      <c r="D306" s="200" t="s">
        <v>199</v>
      </c>
      <c r="E306" s="201" t="s">
        <v>200</v>
      </c>
      <c r="F306" s="202" t="s">
        <v>176</v>
      </c>
      <c r="G306" s="203" t="s">
        <v>177</v>
      </c>
      <c r="H306" s="204" t="s">
        <v>198</v>
      </c>
      <c r="I306" s="205" t="s">
        <v>199</v>
      </c>
      <c r="J306" s="206" t="s">
        <v>200</v>
      </c>
      <c r="AU306" s="122"/>
      <c r="AV306" s="122"/>
      <c r="AW306" s="122"/>
      <c r="AX306" s="122"/>
      <c r="AY306" s="122"/>
      <c r="AZ306" s="122"/>
    </row>
    <row r="307" spans="1:52" ht="15">
      <c r="A307" s="207">
        <v>0</v>
      </c>
      <c r="B307" s="208" t="s">
        <v>2</v>
      </c>
      <c r="C307" s="209">
        <v>4996.974503875733</v>
      </c>
      <c r="D307" s="210">
        <f aca="true" t="shared" si="40" ref="D307:D317">C307/C$307</f>
        <v>1</v>
      </c>
      <c r="E307" s="211">
        <f>C307/SUM(Kerala!$I$6:$N$6)*100000</f>
        <v>31073.824083423126</v>
      </c>
      <c r="F307" s="236">
        <v>0</v>
      </c>
      <c r="G307" s="237" t="s">
        <v>2</v>
      </c>
      <c r="H307" s="238">
        <v>3105.471822265625</v>
      </c>
      <c r="I307" s="239">
        <f>H307/H$307</f>
        <v>1</v>
      </c>
      <c r="J307" s="215">
        <f>H307/SUM(Kerala!$Q$6:$V$6)*100000</f>
        <v>18235.378460000684</v>
      </c>
      <c r="AU307" s="122"/>
      <c r="AV307" s="122"/>
      <c r="AW307" s="122"/>
      <c r="AX307" s="122"/>
      <c r="AY307" s="122"/>
      <c r="AZ307" s="122"/>
    </row>
    <row r="308" spans="1:52" ht="15">
      <c r="A308" s="216">
        <v>1</v>
      </c>
      <c r="B308" s="217" t="s">
        <v>191</v>
      </c>
      <c r="C308" s="218">
        <v>1174.27650390625</v>
      </c>
      <c r="D308" s="219">
        <f t="shared" si="40"/>
        <v>0.2349974975848811</v>
      </c>
      <c r="E308" s="240">
        <f>C308/SUM(Kerala!$I$6:$N$6)*100000</f>
        <v>7302.270899997245</v>
      </c>
      <c r="F308" s="221">
        <v>1</v>
      </c>
      <c r="G308" s="222" t="s">
        <v>215</v>
      </c>
      <c r="H308" s="223">
        <v>527.97597265625</v>
      </c>
      <c r="I308" s="224">
        <f aca="true" t="shared" si="41" ref="I308:I317">H308/H$307</f>
        <v>0.1700147362055471</v>
      </c>
      <c r="J308" s="225">
        <f>H308/SUM(Kerala!$Q$6:$V$6)*100000</f>
        <v>3100.2830584853323</v>
      </c>
      <c r="AU308" s="122"/>
      <c r="AV308" s="122"/>
      <c r="AW308" s="122"/>
      <c r="AX308" s="122"/>
      <c r="AY308" s="122"/>
      <c r="AZ308" s="122"/>
    </row>
    <row r="309" spans="1:52" ht="15">
      <c r="A309" s="216">
        <v>2</v>
      </c>
      <c r="B309" s="217" t="s">
        <v>218</v>
      </c>
      <c r="C309" s="218">
        <v>840.8517502441406</v>
      </c>
      <c r="D309" s="219">
        <f t="shared" si="40"/>
        <v>0.1682721714093123</v>
      </c>
      <c r="E309" s="240">
        <f>C309/SUM(Kerala!$I$6:$N$6)*100000</f>
        <v>5228.859852508593</v>
      </c>
      <c r="F309" s="221">
        <v>2</v>
      </c>
      <c r="G309" s="222" t="s">
        <v>189</v>
      </c>
      <c r="H309" s="223">
        <v>385.335335571289</v>
      </c>
      <c r="I309" s="224">
        <f t="shared" si="41"/>
        <v>0.12408270228327628</v>
      </c>
      <c r="J309" s="225">
        <f>H309/SUM(Kerala!$Q$6:$V$6)*100000</f>
        <v>2262.6950364751337</v>
      </c>
      <c r="AU309" s="122"/>
      <c r="AV309" s="122"/>
      <c r="AW309" s="122"/>
      <c r="AX309" s="122"/>
      <c r="AY309" s="122"/>
      <c r="AZ309" s="122"/>
    </row>
    <row r="310" spans="1:52" ht="15">
      <c r="A310" s="216">
        <v>3</v>
      </c>
      <c r="B310" s="217" t="s">
        <v>189</v>
      </c>
      <c r="C310" s="218">
        <v>521.8142907714844</v>
      </c>
      <c r="D310" s="219">
        <f t="shared" si="40"/>
        <v>0.10442604627395174</v>
      </c>
      <c r="E310" s="240">
        <f>C310/SUM(Kerala!$I$6:$N$6)*100000</f>
        <v>3244.9165916441793</v>
      </c>
      <c r="F310" s="221">
        <v>3</v>
      </c>
      <c r="G310" s="222" t="s">
        <v>218</v>
      </c>
      <c r="H310" s="223">
        <v>349.4369765625</v>
      </c>
      <c r="I310" s="224">
        <f t="shared" si="41"/>
        <v>0.11252299056687787</v>
      </c>
      <c r="J310" s="225">
        <f>H310/SUM(Kerala!$Q$6:$V$6)*100000</f>
        <v>2051.8993184381047</v>
      </c>
      <c r="AU310" s="122"/>
      <c r="AV310" s="122"/>
      <c r="AW310" s="122"/>
      <c r="AX310" s="122"/>
      <c r="AY310" s="122"/>
      <c r="AZ310" s="122"/>
    </row>
    <row r="311" spans="1:52" ht="15">
      <c r="A311" s="216">
        <v>4</v>
      </c>
      <c r="B311" s="217" t="s">
        <v>225</v>
      </c>
      <c r="C311" s="218">
        <v>297.5237734375</v>
      </c>
      <c r="D311" s="219">
        <f t="shared" si="40"/>
        <v>0.05954078276900068</v>
      </c>
      <c r="E311" s="240">
        <f>C311/SUM(Kerala!$I$6:$N$6)*100000</f>
        <v>1850.159809553238</v>
      </c>
      <c r="F311" s="221">
        <v>4</v>
      </c>
      <c r="G311" s="222" t="s">
        <v>191</v>
      </c>
      <c r="H311" s="223">
        <v>226.228953125</v>
      </c>
      <c r="I311" s="224">
        <f t="shared" si="41"/>
        <v>0.07284849648384593</v>
      </c>
      <c r="J311" s="225">
        <f>H311/SUM(Kerala!$Q$6:$V$6)*100000</f>
        <v>1328.4199036249595</v>
      </c>
      <c r="AU311" s="122"/>
      <c r="AV311" s="122"/>
      <c r="AW311" s="122"/>
      <c r="AX311" s="122"/>
      <c r="AY311" s="122"/>
      <c r="AZ311" s="122"/>
    </row>
    <row r="312" spans="1:52" ht="15">
      <c r="A312" s="216">
        <v>5</v>
      </c>
      <c r="B312" s="217" t="s">
        <v>214</v>
      </c>
      <c r="C312" s="218">
        <v>278.3661171875</v>
      </c>
      <c r="D312" s="219">
        <f t="shared" si="40"/>
        <v>0.055706931658665616</v>
      </c>
      <c r="E312" s="240">
        <f>C312/SUM(Kerala!$I$6:$N$6)*100000</f>
        <v>1731.0273945886495</v>
      </c>
      <c r="F312" s="221">
        <v>5</v>
      </c>
      <c r="G312" s="222" t="s">
        <v>214</v>
      </c>
      <c r="H312" s="223">
        <v>190.61506298828124</v>
      </c>
      <c r="I312" s="224">
        <f t="shared" si="41"/>
        <v>0.0613803872318559</v>
      </c>
      <c r="J312" s="225">
        <f>H312/SUM(Kerala!$Q$6:$V$6)*100000</f>
        <v>1119.2945911942859</v>
      </c>
      <c r="AU312" s="122"/>
      <c r="AV312" s="122"/>
      <c r="AW312" s="122"/>
      <c r="AX312" s="122"/>
      <c r="AY312" s="122"/>
      <c r="AZ312" s="122"/>
    </row>
    <row r="313" spans="1:52" ht="15">
      <c r="A313" s="216">
        <v>6</v>
      </c>
      <c r="B313" s="217" t="s">
        <v>227</v>
      </c>
      <c r="C313" s="218">
        <v>245.88024462890624</v>
      </c>
      <c r="D313" s="219">
        <f t="shared" si="40"/>
        <v>0.049205823331337314</v>
      </c>
      <c r="E313" s="240">
        <f>C313/SUM(Kerala!$I$6:$N$6)*100000</f>
        <v>1529.013098077973</v>
      </c>
      <c r="F313" s="221">
        <v>6</v>
      </c>
      <c r="G313" s="222" t="s">
        <v>213</v>
      </c>
      <c r="H313" s="223">
        <v>175.0404736328125</v>
      </c>
      <c r="I313" s="224">
        <f t="shared" si="41"/>
        <v>0.05636517851419761</v>
      </c>
      <c r="J313" s="225">
        <f>H313/SUM(Kerala!$Q$6:$V$6)*100000</f>
        <v>1027.8403621718924</v>
      </c>
      <c r="AU313" s="122"/>
      <c r="AV313" s="122"/>
      <c r="AW313" s="122"/>
      <c r="AX313" s="122"/>
      <c r="AY313" s="122"/>
      <c r="AZ313" s="122"/>
    </row>
    <row r="314" spans="1:52" ht="15">
      <c r="A314" s="216">
        <v>7</v>
      </c>
      <c r="B314" s="217" t="s">
        <v>221</v>
      </c>
      <c r="C314" s="218">
        <v>195.104794921875</v>
      </c>
      <c r="D314" s="219">
        <f t="shared" si="40"/>
        <v>0.0390445848323918</v>
      </c>
      <c r="E314" s="240">
        <f>C314/SUM(Kerala!$I$6:$N$6)*100000</f>
        <v>1213.2645604920335</v>
      </c>
      <c r="F314" s="221">
        <v>7</v>
      </c>
      <c r="G314" s="222" t="s">
        <v>225</v>
      </c>
      <c r="H314" s="223">
        <v>142.53857006835938</v>
      </c>
      <c r="I314" s="224">
        <f t="shared" si="41"/>
        <v>0.04589916709157872</v>
      </c>
      <c r="J314" s="225">
        <f>H314/SUM(Kerala!$Q$6:$V$6)*100000</f>
        <v>836.9886829137467</v>
      </c>
      <c r="AU314" s="122"/>
      <c r="AV314" s="122"/>
      <c r="AW314" s="122"/>
      <c r="AX314" s="122"/>
      <c r="AY314" s="122"/>
      <c r="AZ314" s="122"/>
    </row>
    <row r="315" spans="1:52" ht="15">
      <c r="A315" s="216">
        <v>8</v>
      </c>
      <c r="B315" s="217" t="s">
        <v>219</v>
      </c>
      <c r="C315" s="218">
        <v>162.884732421875</v>
      </c>
      <c r="D315" s="219">
        <f t="shared" si="40"/>
        <v>0.03259667070455113</v>
      </c>
      <c r="E315" s="240">
        <f>C315/SUM(Kerala!$I$6:$N$6)*100000</f>
        <v>1012.9032111784937</v>
      </c>
      <c r="F315" s="221">
        <v>8</v>
      </c>
      <c r="G315" s="222" t="s">
        <v>217</v>
      </c>
      <c r="H315" s="223">
        <v>126.28689453125</v>
      </c>
      <c r="I315" s="224">
        <f t="shared" si="41"/>
        <v>0.04066592832232374</v>
      </c>
      <c r="J315" s="225">
        <f>H315/SUM(Kerala!$Q$6:$V$6)*100000</f>
        <v>741.558593384834</v>
      </c>
      <c r="AU315" s="122"/>
      <c r="AV315" s="122"/>
      <c r="AW315" s="122"/>
      <c r="AX315" s="122"/>
      <c r="AY315" s="122"/>
      <c r="AZ315" s="122"/>
    </row>
    <row r="316" spans="1:52" ht="15">
      <c r="A316" s="216">
        <v>9</v>
      </c>
      <c r="B316" s="217" t="s">
        <v>201</v>
      </c>
      <c r="C316" s="218">
        <v>159.3242080078125</v>
      </c>
      <c r="D316" s="219">
        <f t="shared" si="40"/>
        <v>0.03188413466673446</v>
      </c>
      <c r="E316" s="240">
        <f>C316/SUM(Kerala!$I$6:$N$6)*100000</f>
        <v>990.7619916862795</v>
      </c>
      <c r="F316" s="221">
        <v>9</v>
      </c>
      <c r="G316" s="222" t="s">
        <v>201</v>
      </c>
      <c r="H316" s="223">
        <v>126.21548828125</v>
      </c>
      <c r="I316" s="224">
        <f t="shared" si="41"/>
        <v>0.04064293463437976</v>
      </c>
      <c r="J316" s="225">
        <f>H316/SUM(Kerala!$Q$6:$V$6)*100000</f>
        <v>741.1392947829844</v>
      </c>
      <c r="AU316" s="122"/>
      <c r="AV316" s="122"/>
      <c r="AW316" s="122"/>
      <c r="AX316" s="122"/>
      <c r="AY316" s="122"/>
      <c r="AZ316" s="122"/>
    </row>
    <row r="317" spans="1:52" ht="15" thickBot="1">
      <c r="A317" s="226">
        <v>10</v>
      </c>
      <c r="B317" s="227" t="s">
        <v>217</v>
      </c>
      <c r="C317" s="228">
        <v>154.74531298828126</v>
      </c>
      <c r="D317" s="229">
        <f t="shared" si="40"/>
        <v>0.030967801190151828</v>
      </c>
      <c r="E317" s="241">
        <f>C317/SUM(Kerala!$I$6:$N$6)*100000</f>
        <v>962.2880064331991</v>
      </c>
      <c r="F317" s="231">
        <v>10</v>
      </c>
      <c r="G317" s="232" t="s">
        <v>209</v>
      </c>
      <c r="H317" s="233">
        <v>116.285890625</v>
      </c>
      <c r="I317" s="234">
        <f t="shared" si="41"/>
        <v>0.037445482451733396</v>
      </c>
      <c r="J317" s="235">
        <f>H317/SUM(Kerala!$Q$6:$V$6)*100000</f>
        <v>682.8325441246727</v>
      </c>
      <c r="AU317" s="122"/>
      <c r="AV317" s="122"/>
      <c r="AW317" s="122"/>
      <c r="AX317" s="122"/>
      <c r="AY317" s="122"/>
      <c r="AZ317" s="122"/>
    </row>
    <row r="319" spans="1:52" ht="16.2" thickBot="1">
      <c r="A319" s="138" t="s">
        <v>154</v>
      </c>
      <c r="B319" s="139"/>
      <c r="C319" s="140"/>
      <c r="D319" s="141"/>
      <c r="E319" s="142"/>
      <c r="AU319" s="122"/>
      <c r="AV319" s="122"/>
      <c r="AW319" s="122"/>
      <c r="AX319" s="122"/>
      <c r="AY319" s="122"/>
      <c r="AZ319" s="122"/>
    </row>
    <row r="320" spans="1:52" ht="16.2" thickBot="1">
      <c r="A320" s="280" t="s">
        <v>174</v>
      </c>
      <c r="B320" s="281"/>
      <c r="C320" s="281"/>
      <c r="D320" s="281"/>
      <c r="E320" s="282"/>
      <c r="F320" s="283" t="s">
        <v>175</v>
      </c>
      <c r="G320" s="284"/>
      <c r="H320" s="284"/>
      <c r="I320" s="284"/>
      <c r="J320" s="285"/>
      <c r="AU320" s="122"/>
      <c r="AV320" s="122"/>
      <c r="AW320" s="122"/>
      <c r="AX320" s="122"/>
      <c r="AY320" s="122"/>
      <c r="AZ320" s="122"/>
    </row>
    <row r="321" spans="1:52" ht="29.4" customHeight="1" thickBot="1">
      <c r="A321" s="197" t="s">
        <v>176</v>
      </c>
      <c r="B321" s="198" t="s">
        <v>177</v>
      </c>
      <c r="C321" s="199" t="s">
        <v>198</v>
      </c>
      <c r="D321" s="200" t="s">
        <v>199</v>
      </c>
      <c r="E321" s="201" t="s">
        <v>200</v>
      </c>
      <c r="F321" s="202" t="s">
        <v>176</v>
      </c>
      <c r="G321" s="203" t="s">
        <v>177</v>
      </c>
      <c r="H321" s="204" t="s">
        <v>198</v>
      </c>
      <c r="I321" s="205" t="s">
        <v>199</v>
      </c>
      <c r="J321" s="206" t="s">
        <v>200</v>
      </c>
      <c r="AU321" s="122"/>
      <c r="AV321" s="122"/>
      <c r="AW321" s="122"/>
      <c r="AX321" s="122"/>
      <c r="AY321" s="122"/>
      <c r="AZ321" s="122"/>
    </row>
    <row r="322" spans="1:52" ht="15">
      <c r="A322" s="207">
        <v>0</v>
      </c>
      <c r="B322" s="208" t="s">
        <v>2</v>
      </c>
      <c r="C322" s="209">
        <v>11863.947181030273</v>
      </c>
      <c r="D322" s="210">
        <f aca="true" t="shared" si="42" ref="D322:D332">C322/C$322</f>
        <v>1</v>
      </c>
      <c r="E322" s="211">
        <f>C322/SUM('Tamil Nadu'!$I$6:$N$6)*100000</f>
        <v>30619.680099907408</v>
      </c>
      <c r="F322" s="236">
        <v>0</v>
      </c>
      <c r="G322" s="237" t="s">
        <v>2</v>
      </c>
      <c r="H322" s="238">
        <v>8916.625298706054</v>
      </c>
      <c r="I322" s="239">
        <f>H322/H$322</f>
        <v>1</v>
      </c>
      <c r="J322" s="215">
        <f>H322/SUM('Tamil Nadu'!$Q$6:$V$6)*100000</f>
        <v>23635.843577701664</v>
      </c>
      <c r="AU322" s="122"/>
      <c r="AV322" s="122"/>
      <c r="AW322" s="122"/>
      <c r="AX322" s="122"/>
      <c r="AY322" s="122"/>
      <c r="AZ322" s="122"/>
    </row>
    <row r="323" spans="1:52" ht="15">
      <c r="A323" s="216">
        <v>1</v>
      </c>
      <c r="B323" s="217" t="s">
        <v>218</v>
      </c>
      <c r="C323" s="218">
        <v>2618.665727294922</v>
      </c>
      <c r="D323" s="219">
        <f t="shared" si="42"/>
        <v>0.22072466164397703</v>
      </c>
      <c r="E323" s="240">
        <f>C323/SUM('Tamil Nadu'!$I$6:$N$6)*100000</f>
        <v>6758.518529698878</v>
      </c>
      <c r="F323" s="221">
        <v>1</v>
      </c>
      <c r="G323" s="222" t="s">
        <v>218</v>
      </c>
      <c r="H323" s="223">
        <v>1128.4264060058595</v>
      </c>
      <c r="I323" s="224">
        <f aca="true" t="shared" si="43" ref="I323:I332">H323/H$322</f>
        <v>0.126553081261541</v>
      </c>
      <c r="J323" s="225">
        <f>H323/SUM('Tamil Nadu'!$Q$6:$V$6)*100000</f>
        <v>2991.1888329739504</v>
      </c>
      <c r="AU323" s="122"/>
      <c r="AV323" s="122"/>
      <c r="AW323" s="122"/>
      <c r="AX323" s="122"/>
      <c r="AY323" s="122"/>
      <c r="AZ323" s="122"/>
    </row>
    <row r="324" spans="1:52" ht="15">
      <c r="A324" s="216">
        <v>2</v>
      </c>
      <c r="B324" s="217" t="s">
        <v>227</v>
      </c>
      <c r="C324" s="218">
        <v>878.183486328125</v>
      </c>
      <c r="D324" s="219">
        <f t="shared" si="42"/>
        <v>0.07402118982224455</v>
      </c>
      <c r="E324" s="240">
        <f>C324/SUM('Tamil Nadu'!$I$6:$N$6)*100000</f>
        <v>2266.5051529716507</v>
      </c>
      <c r="F324" s="221">
        <v>2</v>
      </c>
      <c r="G324" s="222" t="s">
        <v>214</v>
      </c>
      <c r="H324" s="223">
        <v>961.854109375</v>
      </c>
      <c r="I324" s="224">
        <f t="shared" si="43"/>
        <v>0.10787198936290174</v>
      </c>
      <c r="J324" s="225">
        <f>H324/SUM('Tamil Nadu'!$Q$6:$V$6)*100000</f>
        <v>2549.645466997043</v>
      </c>
      <c r="AU324" s="122"/>
      <c r="AV324" s="122"/>
      <c r="AW324" s="122"/>
      <c r="AX324" s="122"/>
      <c r="AY324" s="122"/>
      <c r="AZ324" s="122"/>
    </row>
    <row r="325" spans="1:52" ht="15">
      <c r="A325" s="216">
        <v>3</v>
      </c>
      <c r="B325" s="217" t="s">
        <v>214</v>
      </c>
      <c r="C325" s="218">
        <v>829.27817578125</v>
      </c>
      <c r="D325" s="219">
        <f t="shared" si="42"/>
        <v>0.06989901110713095</v>
      </c>
      <c r="E325" s="240">
        <f>C325/SUM('Tamil Nadu'!$I$6:$N$6)*100000</f>
        <v>2140.2853594002245</v>
      </c>
      <c r="F325" s="221">
        <v>3</v>
      </c>
      <c r="G325" s="222" t="s">
        <v>191</v>
      </c>
      <c r="H325" s="223">
        <v>679.7665234375</v>
      </c>
      <c r="I325" s="224">
        <f t="shared" si="43"/>
        <v>0.07623585164402334</v>
      </c>
      <c r="J325" s="225">
        <f>H325/SUM('Tamil Nadu'!$Q$6:$V$6)*100000</f>
        <v>1801.898664471006</v>
      </c>
      <c r="AU325" s="122"/>
      <c r="AV325" s="122"/>
      <c r="AW325" s="122"/>
      <c r="AX325" s="122"/>
      <c r="AY325" s="122"/>
      <c r="AZ325" s="122"/>
    </row>
    <row r="326" spans="1:52" ht="15">
      <c r="A326" s="216">
        <v>4</v>
      </c>
      <c r="B326" s="217" t="s">
        <v>191</v>
      </c>
      <c r="C326" s="218">
        <v>676.9279912109375</v>
      </c>
      <c r="D326" s="219">
        <f t="shared" si="42"/>
        <v>0.05705756953244904</v>
      </c>
      <c r="E326" s="240">
        <f>C326/SUM('Tamil Nadu'!$I$6:$N$6)*100000</f>
        <v>1747.084526361813</v>
      </c>
      <c r="F326" s="221">
        <v>4</v>
      </c>
      <c r="G326" s="222" t="s">
        <v>225</v>
      </c>
      <c r="H326" s="223">
        <v>652.266896484375</v>
      </c>
      <c r="I326" s="224">
        <f t="shared" si="43"/>
        <v>0.07315176702322901</v>
      </c>
      <c r="J326" s="225">
        <f>H326/SUM('Tamil Nadu'!$Q$6:$V$6)*100000</f>
        <v>1729.0037227935159</v>
      </c>
      <c r="AU326" s="122"/>
      <c r="AV326" s="122"/>
      <c r="AW326" s="122"/>
      <c r="AX326" s="122"/>
      <c r="AY326" s="122"/>
      <c r="AZ326" s="122"/>
    </row>
    <row r="327" spans="1:52" ht="15">
      <c r="A327" s="216">
        <v>5</v>
      </c>
      <c r="B327" s="217" t="s">
        <v>225</v>
      </c>
      <c r="C327" s="218">
        <v>662.6370654296875</v>
      </c>
      <c r="D327" s="219">
        <f t="shared" si="42"/>
        <v>0.0558530019831177</v>
      </c>
      <c r="E327" s="240">
        <f>C327/SUM('Tamil Nadu'!$I$6:$N$6)*100000</f>
        <v>1710.2010533425582</v>
      </c>
      <c r="F327" s="221">
        <v>5</v>
      </c>
      <c r="G327" s="222" t="s">
        <v>189</v>
      </c>
      <c r="H327" s="223">
        <v>579.8148999023438</v>
      </c>
      <c r="I327" s="224">
        <f t="shared" si="43"/>
        <v>0.06502627176522538</v>
      </c>
      <c r="J327" s="225">
        <f>H327/SUM('Tamil Nadu'!$Q$6:$V$6)*100000</f>
        <v>1536.9507878839852</v>
      </c>
      <c r="AU327" s="122"/>
      <c r="AV327" s="122"/>
      <c r="AW327" s="122"/>
      <c r="AX327" s="122"/>
      <c r="AY327" s="122"/>
      <c r="AZ327" s="122"/>
    </row>
    <row r="328" spans="1:52" ht="15">
      <c r="A328" s="216">
        <v>6</v>
      </c>
      <c r="B328" s="217" t="s">
        <v>221</v>
      </c>
      <c r="C328" s="218">
        <v>502.4639360351562</v>
      </c>
      <c r="D328" s="219">
        <f t="shared" si="42"/>
        <v>0.04235217237299955</v>
      </c>
      <c r="E328" s="240">
        <f>C328/SUM('Tamil Nadu'!$I$6:$N$6)*100000</f>
        <v>1296.8099695973829</v>
      </c>
      <c r="F328" s="221">
        <v>6</v>
      </c>
      <c r="G328" s="222" t="s">
        <v>213</v>
      </c>
      <c r="H328" s="223">
        <v>504.25340234375</v>
      </c>
      <c r="I328" s="224">
        <f t="shared" si="43"/>
        <v>0.05655204580783778</v>
      </c>
      <c r="J328" s="225">
        <f>H328/SUM('Tamil Nadu'!$Q$6:$V$6)*100000</f>
        <v>1336.655308713073</v>
      </c>
      <c r="AU328" s="122"/>
      <c r="AV328" s="122"/>
      <c r="AW328" s="122"/>
      <c r="AX328" s="122"/>
      <c r="AY328" s="122"/>
      <c r="AZ328" s="122"/>
    </row>
    <row r="329" spans="1:52" ht="15">
      <c r="A329" s="216">
        <v>7</v>
      </c>
      <c r="B329" s="217" t="s">
        <v>183</v>
      </c>
      <c r="C329" s="218">
        <v>499.39902734375</v>
      </c>
      <c r="D329" s="219">
        <f t="shared" si="42"/>
        <v>0.04209383434732907</v>
      </c>
      <c r="E329" s="240">
        <f>C329/SUM('Tamil Nadu'!$I$6:$N$6)*100000</f>
        <v>1288.8997418937108</v>
      </c>
      <c r="F329" s="221">
        <v>7</v>
      </c>
      <c r="G329" s="222" t="s">
        <v>209</v>
      </c>
      <c r="H329" s="223">
        <v>500.6299375</v>
      </c>
      <c r="I329" s="224">
        <f t="shared" si="43"/>
        <v>0.05614567403349891</v>
      </c>
      <c r="J329" s="225">
        <f>H329/SUM('Tamil Nadu'!$Q$6:$V$6)*100000</f>
        <v>1327.0503690204064</v>
      </c>
      <c r="AU329" s="122"/>
      <c r="AV329" s="122"/>
      <c r="AW329" s="122"/>
      <c r="AX329" s="122"/>
      <c r="AY329" s="122"/>
      <c r="AZ329" s="122"/>
    </row>
    <row r="330" spans="1:52" ht="15">
      <c r="A330" s="216">
        <v>8</v>
      </c>
      <c r="B330" s="217" t="s">
        <v>189</v>
      </c>
      <c r="C330" s="218">
        <v>491.30175805664067</v>
      </c>
      <c r="D330" s="219">
        <f t="shared" si="42"/>
        <v>0.04141132378288081</v>
      </c>
      <c r="E330" s="240">
        <f>C330/SUM('Tamil Nadu'!$I$6:$N$6)*100000</f>
        <v>1268.001486745498</v>
      </c>
      <c r="F330" s="221">
        <v>8</v>
      </c>
      <c r="G330" s="222" t="s">
        <v>80</v>
      </c>
      <c r="H330" s="223">
        <v>435.44407421875</v>
      </c>
      <c r="I330" s="224">
        <f t="shared" si="43"/>
        <v>0.04883507601042066</v>
      </c>
      <c r="J330" s="225">
        <f>H330/SUM('Tamil Nadu'!$Q$6:$V$6)*100000</f>
        <v>1154.2582176874737</v>
      </c>
      <c r="AU330" s="122"/>
      <c r="AV330" s="122"/>
      <c r="AW330" s="122"/>
      <c r="AX330" s="122"/>
      <c r="AY330" s="122"/>
      <c r="AZ330" s="122"/>
    </row>
    <row r="331" spans="1:52" ht="15">
      <c r="A331" s="216">
        <v>9</v>
      </c>
      <c r="B331" s="217" t="s">
        <v>209</v>
      </c>
      <c r="C331" s="218">
        <v>488.242625</v>
      </c>
      <c r="D331" s="219">
        <f t="shared" si="42"/>
        <v>0.041153472579570326</v>
      </c>
      <c r="E331" s="240">
        <f>C331/SUM('Tamil Nadu'!$I$6:$N$6)*100000</f>
        <v>1260.1061653867548</v>
      </c>
      <c r="F331" s="221">
        <v>9</v>
      </c>
      <c r="G331" s="222" t="s">
        <v>219</v>
      </c>
      <c r="H331" s="223">
        <v>382.67142578125</v>
      </c>
      <c r="I331" s="224">
        <f t="shared" si="43"/>
        <v>0.0429166206902046</v>
      </c>
      <c r="J331" s="225">
        <f>H331/SUM('Tamil Nadu'!$Q$6:$V$6)*100000</f>
        <v>1014.3705335172306</v>
      </c>
      <c r="AU331" s="122"/>
      <c r="AV331" s="122"/>
      <c r="AW331" s="122"/>
      <c r="AX331" s="122"/>
      <c r="AY331" s="122"/>
      <c r="AZ331" s="122"/>
    </row>
    <row r="332" spans="1:52" ht="15" thickBot="1">
      <c r="A332" s="226">
        <v>10</v>
      </c>
      <c r="B332" s="227" t="s">
        <v>213</v>
      </c>
      <c r="C332" s="228">
        <v>462.955244140625</v>
      </c>
      <c r="D332" s="229">
        <f t="shared" si="42"/>
        <v>0.03902202505426374</v>
      </c>
      <c r="E332" s="230">
        <f>C332/SUM('Tamil Nadu'!$I$6:$N$6)*100000</f>
        <v>1194.841924012128</v>
      </c>
      <c r="F332" s="231">
        <v>10</v>
      </c>
      <c r="G332" s="232" t="s">
        <v>201</v>
      </c>
      <c r="H332" s="233">
        <v>271.54383984375</v>
      </c>
      <c r="I332" s="234">
        <f t="shared" si="43"/>
        <v>0.030453656035445986</v>
      </c>
      <c r="J332" s="235">
        <f>H332/SUM('Tamil Nadu'!$Q$6:$V$6)*100000</f>
        <v>719.7978504229316</v>
      </c>
      <c r="AU332" s="122"/>
      <c r="AV332" s="122"/>
      <c r="AW332" s="122"/>
      <c r="AX332" s="122"/>
      <c r="AY332" s="122"/>
      <c r="AZ332" s="122"/>
    </row>
    <row r="334" spans="1:52" ht="16.2" thickBot="1">
      <c r="A334" s="138" t="s">
        <v>180</v>
      </c>
      <c r="B334" s="139"/>
      <c r="C334" s="140"/>
      <c r="D334" s="141"/>
      <c r="E334" s="142"/>
      <c r="AU334" s="122"/>
      <c r="AV334" s="122"/>
      <c r="AW334" s="122"/>
      <c r="AX334" s="122"/>
      <c r="AY334" s="122"/>
      <c r="AZ334" s="122"/>
    </row>
    <row r="335" spans="1:52" ht="16.2" thickBot="1">
      <c r="A335" s="280" t="s">
        <v>174</v>
      </c>
      <c r="B335" s="281"/>
      <c r="C335" s="281"/>
      <c r="D335" s="281"/>
      <c r="E335" s="282"/>
      <c r="F335" s="283" t="s">
        <v>175</v>
      </c>
      <c r="G335" s="284"/>
      <c r="H335" s="284"/>
      <c r="I335" s="284"/>
      <c r="J335" s="285"/>
      <c r="AU335" s="122"/>
      <c r="AV335" s="122"/>
      <c r="AW335" s="122"/>
      <c r="AX335" s="122"/>
      <c r="AY335" s="122"/>
      <c r="AZ335" s="122"/>
    </row>
    <row r="336" spans="1:52" ht="29.4" customHeight="1" thickBot="1">
      <c r="A336" s="197" t="s">
        <v>176</v>
      </c>
      <c r="B336" s="198" t="s">
        <v>177</v>
      </c>
      <c r="C336" s="199" t="s">
        <v>198</v>
      </c>
      <c r="D336" s="200" t="s">
        <v>199</v>
      </c>
      <c r="E336" s="201" t="s">
        <v>200</v>
      </c>
      <c r="F336" s="202" t="s">
        <v>176</v>
      </c>
      <c r="G336" s="203" t="s">
        <v>177</v>
      </c>
      <c r="H336" s="204" t="s">
        <v>198</v>
      </c>
      <c r="I336" s="205" t="s">
        <v>199</v>
      </c>
      <c r="J336" s="206" t="s">
        <v>200</v>
      </c>
      <c r="AU336" s="122"/>
      <c r="AV336" s="122"/>
      <c r="AW336" s="122"/>
      <c r="AX336" s="122"/>
      <c r="AY336" s="122"/>
      <c r="AZ336" s="122"/>
    </row>
    <row r="337" spans="1:52" ht="15">
      <c r="A337" s="207">
        <v>0</v>
      </c>
      <c r="B337" s="208" t="s">
        <v>2</v>
      </c>
      <c r="C337" s="209">
        <v>2436.576789642334</v>
      </c>
      <c r="D337" s="210">
        <f aca="true" t="shared" si="44" ref="D337:D347">C337/C$337</f>
        <v>1</v>
      </c>
      <c r="E337" s="211">
        <f>C337/SUM('NE cluster states'!$I$6:$N$6)*100000</f>
        <v>30857.211908499048</v>
      </c>
      <c r="F337" s="236">
        <v>0</v>
      </c>
      <c r="G337" s="237" t="s">
        <v>2</v>
      </c>
      <c r="H337" s="238">
        <v>2310.274388290405</v>
      </c>
      <c r="I337" s="239">
        <f>H337/H$337</f>
        <v>1</v>
      </c>
      <c r="J337" s="215">
        <f>H337/SUM('NE cluster states'!$Q$6:$V$6)*100000</f>
        <v>30781.426112505207</v>
      </c>
      <c r="AU337" s="122"/>
      <c r="AV337" s="122"/>
      <c r="AW337" s="122"/>
      <c r="AX337" s="122"/>
      <c r="AY337" s="122"/>
      <c r="AZ337" s="122"/>
    </row>
    <row r="338" spans="1:52" ht="15">
      <c r="A338" s="216">
        <v>1</v>
      </c>
      <c r="B338" s="217" t="s">
        <v>221</v>
      </c>
      <c r="C338" s="218">
        <v>230.54901892089845</v>
      </c>
      <c r="D338" s="219">
        <f t="shared" si="44"/>
        <v>0.09462005051551887</v>
      </c>
      <c r="E338" s="240">
        <f>C338/SUM('NE cluster states'!$I$6:$N$6)*100000</f>
        <v>2919.7109495502505</v>
      </c>
      <c r="F338" s="221">
        <v>1</v>
      </c>
      <c r="G338" s="222" t="s">
        <v>55</v>
      </c>
      <c r="H338" s="223">
        <v>200.9766962890625</v>
      </c>
      <c r="I338" s="224">
        <f aca="true" t="shared" si="45" ref="I338:I347">H338/H$337</f>
        <v>0.08699256560506846</v>
      </c>
      <c r="J338" s="225">
        <f>H338/SUM('NE cluster states'!$Q$6:$V$6)*100000</f>
        <v>2677.7552305096765</v>
      </c>
      <c r="AU338" s="122"/>
      <c r="AV338" s="122"/>
      <c r="AW338" s="122"/>
      <c r="AX338" s="122"/>
      <c r="AY338" s="122"/>
      <c r="AZ338" s="122"/>
    </row>
    <row r="339" spans="1:52" ht="15">
      <c r="A339" s="216">
        <v>2</v>
      </c>
      <c r="B339" s="217" t="s">
        <v>209</v>
      </c>
      <c r="C339" s="218">
        <v>204.536265625</v>
      </c>
      <c r="D339" s="219">
        <f t="shared" si="44"/>
        <v>0.08394410818262123</v>
      </c>
      <c r="E339" s="240">
        <f>C339/SUM('NE cluster states'!$I$6:$N$6)*100000</f>
        <v>2590.2811346611124</v>
      </c>
      <c r="F339" s="221">
        <v>2</v>
      </c>
      <c r="G339" s="222" t="s">
        <v>209</v>
      </c>
      <c r="H339" s="223">
        <v>194.79159375</v>
      </c>
      <c r="I339" s="224">
        <f t="shared" si="45"/>
        <v>0.08431535004556108</v>
      </c>
      <c r="J339" s="225">
        <f>H339/SUM('NE cluster states'!$Q$6:$V$6)*100000</f>
        <v>2595.346717577451</v>
      </c>
      <c r="AU339" s="122"/>
      <c r="AV339" s="122"/>
      <c r="AW339" s="122"/>
      <c r="AX339" s="122"/>
      <c r="AY339" s="122"/>
      <c r="AZ339" s="122"/>
    </row>
    <row r="340" spans="1:52" ht="15">
      <c r="A340" s="216">
        <v>3</v>
      </c>
      <c r="B340" s="217" t="s">
        <v>55</v>
      </c>
      <c r="C340" s="218">
        <v>173.950697265625</v>
      </c>
      <c r="D340" s="219">
        <f t="shared" si="44"/>
        <v>0.0713914283371136</v>
      </c>
      <c r="E340" s="240">
        <f>C340/SUM('NE cluster states'!$I$6:$N$6)*100000</f>
        <v>2202.940432648738</v>
      </c>
      <c r="F340" s="221">
        <v>3</v>
      </c>
      <c r="G340" s="222" t="s">
        <v>210</v>
      </c>
      <c r="H340" s="223">
        <v>188.71229748535157</v>
      </c>
      <c r="I340" s="224">
        <f t="shared" si="45"/>
        <v>0.08168393262801914</v>
      </c>
      <c r="J340" s="225">
        <f>H340/SUM('NE cluster states'!$Q$6:$V$6)*100000</f>
        <v>2514.3479367682244</v>
      </c>
      <c r="AU340" s="122"/>
      <c r="AV340" s="122"/>
      <c r="AW340" s="122"/>
      <c r="AX340" s="122"/>
      <c r="AY340" s="122"/>
      <c r="AZ340" s="122"/>
    </row>
    <row r="341" spans="1:52" ht="15">
      <c r="A341" s="216">
        <v>4</v>
      </c>
      <c r="B341" s="217" t="s">
        <v>14</v>
      </c>
      <c r="C341" s="218">
        <v>167.489615234375</v>
      </c>
      <c r="D341" s="219">
        <f t="shared" si="44"/>
        <v>0.06873972367559196</v>
      </c>
      <c r="E341" s="240">
        <f>C341/SUM('NE cluster states'!$I$6:$N$6)*100000</f>
        <v>2121.11621998941</v>
      </c>
      <c r="F341" s="221">
        <v>4</v>
      </c>
      <c r="G341" s="222" t="s">
        <v>14</v>
      </c>
      <c r="H341" s="223">
        <v>184.943154296875</v>
      </c>
      <c r="I341" s="224">
        <f t="shared" si="45"/>
        <v>0.08005246270064582</v>
      </c>
      <c r="J341" s="225">
        <f>H341/SUM('NE cluster states'!$Q$6:$V$6)*100000</f>
        <v>2464.1289657440084</v>
      </c>
      <c r="AU341" s="122"/>
      <c r="AV341" s="122"/>
      <c r="AW341" s="122"/>
      <c r="AX341" s="122"/>
      <c r="AY341" s="122"/>
      <c r="AZ341" s="122"/>
    </row>
    <row r="342" spans="1:52" ht="15">
      <c r="A342" s="216">
        <v>5</v>
      </c>
      <c r="B342" s="217" t="s">
        <v>189</v>
      </c>
      <c r="C342" s="218">
        <v>148.50561929321287</v>
      </c>
      <c r="D342" s="219">
        <f t="shared" si="44"/>
        <v>0.06094846668674541</v>
      </c>
      <c r="E342" s="240">
        <f>C342/SUM('NE cluster states'!$I$6:$N$6)*100000</f>
        <v>1880.699752050998</v>
      </c>
      <c r="F342" s="221">
        <v>5</v>
      </c>
      <c r="G342" s="222" t="s">
        <v>214</v>
      </c>
      <c r="H342" s="223">
        <v>129.18433862304687</v>
      </c>
      <c r="I342" s="224">
        <f t="shared" si="45"/>
        <v>0.055917314098193685</v>
      </c>
      <c r="J342" s="225">
        <f>H342/SUM('NE cluster states'!$Q$6:$V$6)*100000</f>
        <v>1721.2146723232947</v>
      </c>
      <c r="AU342" s="122"/>
      <c r="AV342" s="122"/>
      <c r="AW342" s="122"/>
      <c r="AX342" s="122"/>
      <c r="AY342" s="122"/>
      <c r="AZ342" s="122"/>
    </row>
    <row r="343" spans="1:52" ht="15">
      <c r="A343" s="216">
        <v>6</v>
      </c>
      <c r="B343" s="217" t="s">
        <v>217</v>
      </c>
      <c r="C343" s="218">
        <v>147.37120336914063</v>
      </c>
      <c r="D343" s="219">
        <f t="shared" si="44"/>
        <v>0.06048288894304591</v>
      </c>
      <c r="E343" s="240">
        <f>C343/SUM('NE cluster states'!$I$6:$N$6)*100000</f>
        <v>1866.3333209537818</v>
      </c>
      <c r="F343" s="221">
        <v>6</v>
      </c>
      <c r="G343" s="222" t="s">
        <v>204</v>
      </c>
      <c r="H343" s="223">
        <v>125.91476025390625</v>
      </c>
      <c r="I343" s="224">
        <f t="shared" si="45"/>
        <v>0.0545020803122363</v>
      </c>
      <c r="J343" s="225">
        <f>H343/SUM('NE cluster states'!$Q$6:$V$6)*100000</f>
        <v>1677.651758108926</v>
      </c>
      <c r="AU343" s="122"/>
      <c r="AV343" s="122"/>
      <c r="AW343" s="122"/>
      <c r="AX343" s="122"/>
      <c r="AY343" s="122"/>
      <c r="AZ343" s="122"/>
    </row>
    <row r="344" spans="1:52" ht="15">
      <c r="A344" s="216">
        <v>7</v>
      </c>
      <c r="B344" s="217" t="s">
        <v>214</v>
      </c>
      <c r="C344" s="218">
        <v>125.76129846191407</v>
      </c>
      <c r="D344" s="219">
        <f t="shared" si="44"/>
        <v>0.05161392778446954</v>
      </c>
      <c r="E344" s="240">
        <f>C344/SUM('NE cluster states'!$I$6:$N$6)*100000</f>
        <v>1592.6619070753438</v>
      </c>
      <c r="F344" s="221">
        <v>7</v>
      </c>
      <c r="G344" s="222" t="s">
        <v>189</v>
      </c>
      <c r="H344" s="223">
        <v>117.76238618469237</v>
      </c>
      <c r="I344" s="224">
        <f t="shared" si="45"/>
        <v>0.0509733332030037</v>
      </c>
      <c r="J344" s="225">
        <f>H344/SUM('NE cluster states'!$Q$6:$V$6)*100000</f>
        <v>1569.0318896963668</v>
      </c>
      <c r="AU344" s="122"/>
      <c r="AV344" s="122"/>
      <c r="AW344" s="122"/>
      <c r="AX344" s="122"/>
      <c r="AY344" s="122"/>
      <c r="AZ344" s="122"/>
    </row>
    <row r="345" spans="1:52" ht="15">
      <c r="A345" s="216">
        <v>8</v>
      </c>
      <c r="B345" s="217" t="s">
        <v>204</v>
      </c>
      <c r="C345" s="218">
        <v>116.6805751953125</v>
      </c>
      <c r="D345" s="219">
        <f t="shared" si="44"/>
        <v>0.047887091304206375</v>
      </c>
      <c r="E345" s="240">
        <f>C345/SUM('NE cluster states'!$I$6:$N$6)*100000</f>
        <v>1477.6621240555382</v>
      </c>
      <c r="F345" s="221">
        <v>8</v>
      </c>
      <c r="G345" s="222" t="s">
        <v>217</v>
      </c>
      <c r="H345" s="223">
        <v>96.00337817382812</v>
      </c>
      <c r="I345" s="224">
        <f t="shared" si="45"/>
        <v>0.04155496795550345</v>
      </c>
      <c r="J345" s="225">
        <f>H345/SUM('NE cluster states'!$Q$6:$V$6)*100000</f>
        <v>1279.1211757298508</v>
      </c>
      <c r="AU345" s="122"/>
      <c r="AV345" s="122"/>
      <c r="AW345" s="122"/>
      <c r="AX345" s="122"/>
      <c r="AY345" s="122"/>
      <c r="AZ345" s="122"/>
    </row>
    <row r="346" spans="1:52" ht="15">
      <c r="A346" s="216">
        <v>9</v>
      </c>
      <c r="B346" s="217" t="s">
        <v>227</v>
      </c>
      <c r="C346" s="218">
        <v>116.20785986328124</v>
      </c>
      <c r="D346" s="219">
        <f t="shared" si="44"/>
        <v>0.04769308332791738</v>
      </c>
      <c r="E346" s="240">
        <f>C346/SUM('NE cluster states'!$I$6:$N$6)*100000</f>
        <v>1471.6755788192495</v>
      </c>
      <c r="F346" s="221">
        <v>9</v>
      </c>
      <c r="G346" s="222" t="s">
        <v>215</v>
      </c>
      <c r="H346" s="223">
        <v>88.86884619140625</v>
      </c>
      <c r="I346" s="224">
        <f t="shared" si="45"/>
        <v>0.038466792793893576</v>
      </c>
      <c r="J346" s="225">
        <f>H346/SUM('NE cluster states'!$Q$6:$V$6)*100000</f>
        <v>1184.062740170283</v>
      </c>
      <c r="AU346" s="122"/>
      <c r="AV346" s="122"/>
      <c r="AW346" s="122"/>
      <c r="AX346" s="122"/>
      <c r="AY346" s="122"/>
      <c r="AZ346" s="122"/>
    </row>
    <row r="347" spans="1:52" ht="15" thickBot="1">
      <c r="A347" s="226">
        <v>10</v>
      </c>
      <c r="B347" s="227" t="s">
        <v>218</v>
      </c>
      <c r="C347" s="228">
        <v>101.80867810058594</v>
      </c>
      <c r="D347" s="229">
        <f t="shared" si="44"/>
        <v>0.04178348843072188</v>
      </c>
      <c r="E347" s="241">
        <f>C347/SUM('NE cluster states'!$I$6:$N$6)*100000</f>
        <v>1289.3219567831036</v>
      </c>
      <c r="F347" s="231">
        <v>10</v>
      </c>
      <c r="G347" s="232" t="s">
        <v>207</v>
      </c>
      <c r="H347" s="233">
        <v>83.88593670654296</v>
      </c>
      <c r="I347" s="234">
        <f t="shared" si="45"/>
        <v>0.03630994531719596</v>
      </c>
      <c r="J347" s="235">
        <f>H347/SUM('NE cluster states'!$Q$6:$V$6)*100000</f>
        <v>1117.671898930372</v>
      </c>
      <c r="AU347" s="122"/>
      <c r="AV347" s="122"/>
      <c r="AW347" s="122"/>
      <c r="AX347" s="122"/>
      <c r="AY347" s="122"/>
      <c r="AZ347" s="122"/>
    </row>
  </sheetData>
  <mergeCells count="46">
    <mergeCell ref="A275:E275"/>
    <mergeCell ref="F275:J275"/>
    <mergeCell ref="A290:E290"/>
    <mergeCell ref="F290:J290"/>
    <mergeCell ref="A305:E305"/>
    <mergeCell ref="F305:J305"/>
    <mergeCell ref="A230:E230"/>
    <mergeCell ref="F230:J230"/>
    <mergeCell ref="A245:E245"/>
    <mergeCell ref="F245:J245"/>
    <mergeCell ref="A260:E260"/>
    <mergeCell ref="F260:J260"/>
    <mergeCell ref="A185:E185"/>
    <mergeCell ref="F185:J185"/>
    <mergeCell ref="A200:E200"/>
    <mergeCell ref="F200:J200"/>
    <mergeCell ref="A215:E215"/>
    <mergeCell ref="F215:J215"/>
    <mergeCell ref="A140:E140"/>
    <mergeCell ref="F140:J140"/>
    <mergeCell ref="A155:E155"/>
    <mergeCell ref="F155:J155"/>
    <mergeCell ref="A170:E170"/>
    <mergeCell ref="F170:J170"/>
    <mergeCell ref="A95:E95"/>
    <mergeCell ref="F95:J95"/>
    <mergeCell ref="A110:E110"/>
    <mergeCell ref="F110:J110"/>
    <mergeCell ref="A125:E125"/>
    <mergeCell ref="F125:J125"/>
    <mergeCell ref="A320:E320"/>
    <mergeCell ref="F320:J320"/>
    <mergeCell ref="A335:E335"/>
    <mergeCell ref="F335:J335"/>
    <mergeCell ref="A5:E5"/>
    <mergeCell ref="F5:J5"/>
    <mergeCell ref="A35:E35"/>
    <mergeCell ref="F35:J35"/>
    <mergeCell ref="A20:E20"/>
    <mergeCell ref="F20:J20"/>
    <mergeCell ref="A50:E50"/>
    <mergeCell ref="F50:J50"/>
    <mergeCell ref="A65:E65"/>
    <mergeCell ref="F65:J65"/>
    <mergeCell ref="A80:E80"/>
    <mergeCell ref="F80:J80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 topLeftCell="A1">
      <pane xSplit="5" ySplit="8" topLeftCell="G9" activePane="bottomRight" state="frozen"/>
      <selection pane="topLeft" activeCell="M13" sqref="M13"/>
      <selection pane="topRight" activeCell="M13" sqref="M13"/>
      <selection pane="bottomLeft" activeCell="M13" sqref="M13"/>
      <selection pane="bottomRight" activeCell="M13" sqref="M13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3.8515625" style="40" customWidth="1"/>
    <col min="5" max="5" width="33.7109375" style="6" customWidth="1"/>
    <col min="6" max="24" width="11.7109375" style="6" customWidth="1"/>
    <col min="25" max="16384" width="9.140625" style="6" customWidth="1"/>
  </cols>
  <sheetData>
    <row r="1" ht="15.6">
      <c r="A1" s="65" t="s">
        <v>226</v>
      </c>
    </row>
    <row r="2" ht="15.6">
      <c r="A2" s="110" t="s">
        <v>168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58" t="s">
        <v>33</v>
      </c>
      <c r="I4" s="297" t="s">
        <v>32</v>
      </c>
      <c r="J4" s="298"/>
      <c r="K4" s="298"/>
      <c r="L4" s="298"/>
      <c r="M4" s="298"/>
      <c r="N4" s="298"/>
      <c r="O4" s="298"/>
      <c r="P4" s="299"/>
      <c r="Q4" s="297" t="s">
        <v>33</v>
      </c>
      <c r="R4" s="298"/>
      <c r="S4" s="298"/>
      <c r="T4" s="298"/>
      <c r="U4" s="298"/>
      <c r="V4" s="298"/>
      <c r="W4" s="298"/>
      <c r="X4" s="299"/>
    </row>
    <row r="5" spans="1:24" s="8" customFormat="1" ht="13.8" thickBot="1">
      <c r="A5" s="68"/>
      <c r="B5" s="43"/>
      <c r="C5" s="43"/>
      <c r="D5" s="43"/>
      <c r="E5" s="21" t="s">
        <v>35</v>
      </c>
      <c r="F5" s="295" t="s">
        <v>53</v>
      </c>
      <c r="G5" s="296" t="s">
        <v>1</v>
      </c>
      <c r="H5" s="296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66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66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123658.795</v>
      </c>
      <c r="G6" s="60">
        <f>SUM(I6:P6)</f>
        <v>64557.66799999999</v>
      </c>
      <c r="H6" s="259">
        <f>SUM(Q6:X6)</f>
        <v>59101.12700000001</v>
      </c>
      <c r="I6" s="61">
        <v>5184.794</v>
      </c>
      <c r="J6" s="62">
        <v>10202.486</v>
      </c>
      <c r="K6" s="62">
        <v>18055.042</v>
      </c>
      <c r="L6" s="62">
        <v>18508.969</v>
      </c>
      <c r="M6" s="62">
        <v>6335.816</v>
      </c>
      <c r="N6" s="62">
        <v>3757.721</v>
      </c>
      <c r="O6" s="62">
        <v>1878.912</v>
      </c>
      <c r="P6" s="267">
        <v>633.928</v>
      </c>
      <c r="Q6" s="61">
        <v>4502.423</v>
      </c>
      <c r="R6" s="62">
        <v>8830.114</v>
      </c>
      <c r="S6" s="62">
        <v>15886.425</v>
      </c>
      <c r="T6" s="62">
        <v>16941.83</v>
      </c>
      <c r="U6" s="62">
        <v>5962.207</v>
      </c>
      <c r="V6" s="62">
        <v>4036.267</v>
      </c>
      <c r="W6" s="62">
        <v>2191.165</v>
      </c>
      <c r="X6" s="267">
        <v>750.696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68"/>
      <c r="Q7" s="36"/>
      <c r="R7" s="35"/>
      <c r="S7" s="35"/>
      <c r="T7" s="35"/>
      <c r="U7" s="35"/>
      <c r="V7" s="35"/>
      <c r="W7" s="35"/>
      <c r="X7" s="268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69"/>
      <c r="Q8" s="12"/>
      <c r="R8" s="13"/>
      <c r="S8" s="13"/>
      <c r="T8" s="13"/>
      <c r="U8" s="13"/>
      <c r="V8" s="13"/>
      <c r="W8" s="13"/>
      <c r="X8" s="269"/>
    </row>
    <row r="9" spans="1:24" s="15" customFormat="1" ht="14.4" thickTop="1">
      <c r="A9" s="248"/>
      <c r="B9" s="47" t="s">
        <v>2</v>
      </c>
      <c r="C9" s="47"/>
      <c r="D9" s="47"/>
      <c r="E9" s="48"/>
      <c r="F9" s="49">
        <f>SUM(G9:H9)</f>
        <v>38807750.65930176</v>
      </c>
      <c r="G9" s="50">
        <f>SUM(I9:P9)</f>
        <v>20790847.950195312</v>
      </c>
      <c r="H9" s="260">
        <f>SUM(Q9:X9)</f>
        <v>18016902.709106445</v>
      </c>
      <c r="I9" s="51">
        <f aca="true" t="shared" si="0" ref="I9:X9">I10+I24+I54+I62</f>
        <v>2204084.2592773438</v>
      </c>
      <c r="J9" s="52">
        <f t="shared" si="0"/>
        <v>786606.5029296875</v>
      </c>
      <c r="K9" s="52">
        <f t="shared" si="0"/>
        <v>3437490.6096191406</v>
      </c>
      <c r="L9" s="52">
        <f t="shared" si="0"/>
        <v>5038833.814453125</v>
      </c>
      <c r="M9" s="52">
        <f t="shared" si="0"/>
        <v>3585978.844970703</v>
      </c>
      <c r="N9" s="52">
        <f t="shared" si="0"/>
        <v>2914450.28515625</v>
      </c>
      <c r="O9" s="52">
        <f t="shared" si="0"/>
        <v>2248358.6291503906</v>
      </c>
      <c r="P9" s="270">
        <f t="shared" si="0"/>
        <v>575045.0046386719</v>
      </c>
      <c r="Q9" s="51">
        <f t="shared" si="0"/>
        <v>1918698.806640625</v>
      </c>
      <c r="R9" s="52">
        <f t="shared" si="0"/>
        <v>558562.6362304688</v>
      </c>
      <c r="S9" s="52">
        <f t="shared" si="0"/>
        <v>2319837.2719726562</v>
      </c>
      <c r="T9" s="52">
        <f t="shared" si="0"/>
        <v>4564856.074951172</v>
      </c>
      <c r="U9" s="52">
        <f t="shared" si="0"/>
        <v>2622553.0717773438</v>
      </c>
      <c r="V9" s="52">
        <f t="shared" si="0"/>
        <v>2892452.511352539</v>
      </c>
      <c r="W9" s="52">
        <f t="shared" si="0"/>
        <v>2396941.955932617</v>
      </c>
      <c r="X9" s="270">
        <f t="shared" si="0"/>
        <v>743000.3802490234</v>
      </c>
    </row>
    <row r="10" spans="1:24" s="16" customFormat="1" ht="15" customHeight="1">
      <c r="A10" s="249"/>
      <c r="B10" s="63" t="s">
        <v>202</v>
      </c>
      <c r="C10" s="63"/>
      <c r="D10" s="63"/>
      <c r="E10" s="64"/>
      <c r="F10" s="53">
        <f>SUM(G10:H10)</f>
        <v>9696554.462310791</v>
      </c>
      <c r="G10" s="54">
        <f>SUM(I10:P10)</f>
        <v>5113729.892852783</v>
      </c>
      <c r="H10" s="261">
        <f>SUM(Q10:X10)</f>
        <v>4582824.569458008</v>
      </c>
      <c r="I10" s="55">
        <f>SUM(I11:I23)</f>
        <v>1728792.5961914062</v>
      </c>
      <c r="J10" s="56">
        <f>SUM(J11:J23)</f>
        <v>521827.97119140625</v>
      </c>
      <c r="K10" s="56">
        <f>SUM(K11:K23)</f>
        <v>650173.16796875</v>
      </c>
      <c r="L10" s="56">
        <f aca="true" t="shared" si="1" ref="L10:X10">SUM(L11:L23)</f>
        <v>985656.8852539062</v>
      </c>
      <c r="M10" s="56">
        <f t="shared" si="1"/>
        <v>408930.015625</v>
      </c>
      <c r="N10" s="56">
        <f t="shared" si="1"/>
        <v>385405.9226074219</v>
      </c>
      <c r="O10" s="56">
        <f t="shared" si="1"/>
        <v>338486.70703125</v>
      </c>
      <c r="P10" s="271">
        <f t="shared" si="1"/>
        <v>94456.62698364258</v>
      </c>
      <c r="Q10" s="55">
        <f t="shared" si="1"/>
        <v>1594471.25390625</v>
      </c>
      <c r="R10" s="56">
        <f t="shared" si="1"/>
        <v>261513.2041015625</v>
      </c>
      <c r="S10" s="56">
        <f t="shared" si="1"/>
        <v>727441.39453125</v>
      </c>
      <c r="T10" s="56">
        <f t="shared" si="1"/>
        <v>750501.9926757812</v>
      </c>
      <c r="U10" s="56">
        <f t="shared" si="1"/>
        <v>316687.1337890625</v>
      </c>
      <c r="V10" s="56">
        <f t="shared" si="1"/>
        <v>391823.0740966797</v>
      </c>
      <c r="W10" s="56">
        <f t="shared" si="1"/>
        <v>415970.6025390625</v>
      </c>
      <c r="X10" s="271">
        <f t="shared" si="1"/>
        <v>124415.91381835938</v>
      </c>
    </row>
    <row r="11" spans="1:24" s="11" customFormat="1" ht="15">
      <c r="A11" s="250" t="s">
        <v>82</v>
      </c>
      <c r="B11" s="14"/>
      <c r="C11" s="38" t="s">
        <v>3</v>
      </c>
      <c r="D11" s="86" t="s">
        <v>4</v>
      </c>
      <c r="E11" s="29"/>
      <c r="F11" s="246">
        <f>SUM(G11:H11)</f>
        <v>1286796.9770507812</v>
      </c>
      <c r="G11" s="19">
        <f>SUM(I11:P11)</f>
        <v>809097.1616210938</v>
      </c>
      <c r="H11" s="262">
        <f aca="true" t="shared" si="2" ref="H11:H61">SUM(Q11:X11)</f>
        <v>477699.8154296875</v>
      </c>
      <c r="I11" s="18">
        <v>6225.70947265625</v>
      </c>
      <c r="J11" s="31">
        <v>18646.341796875</v>
      </c>
      <c r="K11" s="31">
        <v>135437.34375</v>
      </c>
      <c r="L11" s="31">
        <v>369931.40625</v>
      </c>
      <c r="M11" s="31">
        <v>114959.5859375</v>
      </c>
      <c r="N11" s="31">
        <v>105095.0859375</v>
      </c>
      <c r="O11" s="31">
        <v>49934.625</v>
      </c>
      <c r="P11" s="85">
        <v>8867.0634765625</v>
      </c>
      <c r="Q11" s="32">
        <v>0</v>
      </c>
      <c r="R11" s="31">
        <v>7935.7626953125</v>
      </c>
      <c r="S11" s="31">
        <v>127583.125</v>
      </c>
      <c r="T11" s="31">
        <v>188903.28125</v>
      </c>
      <c r="U11" s="31">
        <v>74437.3359375</v>
      </c>
      <c r="V11" s="31">
        <v>53512.34375</v>
      </c>
      <c r="W11" s="31">
        <v>23677.330078125</v>
      </c>
      <c r="X11" s="85">
        <v>1650.63671875</v>
      </c>
    </row>
    <row r="12" spans="1:24" s="11" customFormat="1" ht="15">
      <c r="A12" s="250" t="s">
        <v>83</v>
      </c>
      <c r="B12" s="14"/>
      <c r="C12" s="38" t="s">
        <v>5</v>
      </c>
      <c r="D12" s="86" t="s">
        <v>203</v>
      </c>
      <c r="E12" s="29"/>
      <c r="F12" s="246">
        <f aca="true" t="shared" si="3" ref="F12:F62">SUM(G12:H12)</f>
        <v>402198.4885253906</v>
      </c>
      <c r="G12" s="19">
        <f aca="true" t="shared" si="4" ref="G12:G62">SUM(I12:P12)</f>
        <v>273460.2861328125</v>
      </c>
      <c r="H12" s="262">
        <f t="shared" si="2"/>
        <v>128738.20239257812</v>
      </c>
      <c r="I12" s="18">
        <v>0</v>
      </c>
      <c r="J12" s="31">
        <v>0</v>
      </c>
      <c r="K12" s="31">
        <v>50670.62890625</v>
      </c>
      <c r="L12" s="31">
        <v>203053.875</v>
      </c>
      <c r="M12" s="31">
        <v>11004.126953125</v>
      </c>
      <c r="N12" s="31">
        <v>8731.6552734375</v>
      </c>
      <c r="O12" s="31">
        <v>0</v>
      </c>
      <c r="P12" s="85">
        <v>0</v>
      </c>
      <c r="Q12" s="32">
        <v>0</v>
      </c>
      <c r="R12" s="31">
        <v>0</v>
      </c>
      <c r="S12" s="31">
        <v>18461.28515625</v>
      </c>
      <c r="T12" s="31">
        <v>92901.875</v>
      </c>
      <c r="U12" s="31">
        <v>7209.064453125</v>
      </c>
      <c r="V12" s="31">
        <v>5076.12548828125</v>
      </c>
      <c r="W12" s="31">
        <v>4146.70947265625</v>
      </c>
      <c r="X12" s="85">
        <v>943.142822265625</v>
      </c>
    </row>
    <row r="13" spans="1:24" s="11" customFormat="1" ht="15">
      <c r="A13" s="250" t="s">
        <v>84</v>
      </c>
      <c r="B13" s="14"/>
      <c r="C13" s="37" t="s">
        <v>6</v>
      </c>
      <c r="D13" s="245" t="s">
        <v>204</v>
      </c>
      <c r="E13" s="29"/>
      <c r="F13" s="246">
        <f t="shared" si="3"/>
        <v>896255.228515625</v>
      </c>
      <c r="G13" s="19">
        <f t="shared" si="4"/>
        <v>449005.853515625</v>
      </c>
      <c r="H13" s="262">
        <f t="shared" si="2"/>
        <v>447249.375</v>
      </c>
      <c r="I13" s="18">
        <v>77894.2734375</v>
      </c>
      <c r="J13" s="31">
        <v>43020.81640625</v>
      </c>
      <c r="K13" s="31">
        <v>48208.9609375</v>
      </c>
      <c r="L13" s="31">
        <v>51518.7265625</v>
      </c>
      <c r="M13" s="31">
        <v>57556.6484375</v>
      </c>
      <c r="N13" s="31">
        <v>75280.625</v>
      </c>
      <c r="O13" s="31">
        <v>71692.40625</v>
      </c>
      <c r="P13" s="85">
        <v>23833.396484375</v>
      </c>
      <c r="Q13" s="32">
        <v>81259.6484375</v>
      </c>
      <c r="R13" s="31">
        <v>26213.216796875</v>
      </c>
      <c r="S13" s="31">
        <v>25464.927734375</v>
      </c>
      <c r="T13" s="31">
        <v>54333.109375</v>
      </c>
      <c r="U13" s="31">
        <v>35553.765625</v>
      </c>
      <c r="V13" s="31">
        <v>84314.78125</v>
      </c>
      <c r="W13" s="31">
        <v>104829.734375</v>
      </c>
      <c r="X13" s="85">
        <v>35280.19140625</v>
      </c>
    </row>
    <row r="14" spans="1:24" s="11" customFormat="1" ht="15">
      <c r="A14" s="250" t="s">
        <v>85</v>
      </c>
      <c r="B14" s="14"/>
      <c r="C14" s="37" t="s">
        <v>7</v>
      </c>
      <c r="D14" s="245" t="s">
        <v>205</v>
      </c>
      <c r="E14" s="29"/>
      <c r="F14" s="246">
        <f t="shared" si="3"/>
        <v>64901.048583984375</v>
      </c>
      <c r="G14" s="19">
        <f t="shared" si="4"/>
        <v>28687.231689453125</v>
      </c>
      <c r="H14" s="262">
        <f t="shared" si="2"/>
        <v>36213.81689453125</v>
      </c>
      <c r="I14" s="18">
        <v>19851.83203125</v>
      </c>
      <c r="J14" s="31">
        <v>4181.04248046875</v>
      </c>
      <c r="K14" s="31">
        <v>0</v>
      </c>
      <c r="L14" s="31">
        <v>2993.66064453125</v>
      </c>
      <c r="M14" s="31">
        <v>0</v>
      </c>
      <c r="N14" s="31">
        <v>1660.696533203125</v>
      </c>
      <c r="O14" s="31">
        <v>0</v>
      </c>
      <c r="P14" s="85">
        <v>0</v>
      </c>
      <c r="Q14" s="32">
        <v>25458.953125</v>
      </c>
      <c r="R14" s="31">
        <v>0</v>
      </c>
      <c r="S14" s="31">
        <v>9004.400390625</v>
      </c>
      <c r="T14" s="31">
        <v>0</v>
      </c>
      <c r="U14" s="31">
        <v>0</v>
      </c>
      <c r="V14" s="31">
        <v>1750.46337890625</v>
      </c>
      <c r="W14" s="31">
        <v>0</v>
      </c>
      <c r="X14" s="85">
        <v>0</v>
      </c>
    </row>
    <row r="15" spans="1:24" s="11" customFormat="1" ht="15">
      <c r="A15" s="250" t="s">
        <v>86</v>
      </c>
      <c r="B15" s="14"/>
      <c r="C15" s="37" t="s">
        <v>8</v>
      </c>
      <c r="D15" s="245" t="s">
        <v>54</v>
      </c>
      <c r="E15" s="29"/>
      <c r="F15" s="246">
        <f t="shared" si="3"/>
        <v>245534.34252929688</v>
      </c>
      <c r="G15" s="17">
        <f t="shared" si="4"/>
        <v>139222.18200683594</v>
      </c>
      <c r="H15" s="263">
        <f t="shared" si="2"/>
        <v>106312.16052246094</v>
      </c>
      <c r="I15" s="18">
        <v>42342.3828125</v>
      </c>
      <c r="J15" s="31">
        <v>28866.158203125</v>
      </c>
      <c r="K15" s="31">
        <v>22957.0703125</v>
      </c>
      <c r="L15" s="31">
        <v>22174.107421875</v>
      </c>
      <c r="M15" s="31">
        <v>13511.48828125</v>
      </c>
      <c r="N15" s="31">
        <v>3607.90771484375</v>
      </c>
      <c r="O15" s="31">
        <v>4490.37451171875</v>
      </c>
      <c r="P15" s="85">
        <v>1272.6927490234375</v>
      </c>
      <c r="Q15" s="32">
        <v>24937.482421875</v>
      </c>
      <c r="R15" s="31">
        <v>21029.30078125</v>
      </c>
      <c r="S15" s="31">
        <v>45628.1875</v>
      </c>
      <c r="T15" s="31">
        <v>6084.26513671875</v>
      </c>
      <c r="U15" s="31">
        <v>4001.896484375</v>
      </c>
      <c r="V15" s="31">
        <v>2040.0340576171875</v>
      </c>
      <c r="W15" s="31">
        <v>2590.994140625</v>
      </c>
      <c r="X15" s="85">
        <v>0</v>
      </c>
    </row>
    <row r="16" spans="1:24" s="11" customFormat="1" ht="15">
      <c r="A16" s="250" t="s">
        <v>87</v>
      </c>
      <c r="B16" s="14"/>
      <c r="C16" s="39" t="s">
        <v>9</v>
      </c>
      <c r="D16" s="245" t="s">
        <v>44</v>
      </c>
      <c r="E16" s="29"/>
      <c r="F16" s="246">
        <f t="shared" si="3"/>
        <v>242890.29165649414</v>
      </c>
      <c r="G16" s="17">
        <f t="shared" si="4"/>
        <v>123503.80776977539</v>
      </c>
      <c r="H16" s="263">
        <f t="shared" si="2"/>
        <v>119386.48388671875</v>
      </c>
      <c r="I16" s="18">
        <v>22183.1640625</v>
      </c>
      <c r="J16" s="31">
        <v>11210.0068359375</v>
      </c>
      <c r="K16" s="31">
        <v>25684.796875</v>
      </c>
      <c r="L16" s="31">
        <v>29478.546875</v>
      </c>
      <c r="M16" s="31">
        <v>17217.724609375</v>
      </c>
      <c r="N16" s="31">
        <v>10203.1455078125</v>
      </c>
      <c r="O16" s="31">
        <v>7062.62060546875</v>
      </c>
      <c r="P16" s="85">
        <v>463.8023986816406</v>
      </c>
      <c r="Q16" s="32">
        <v>21661.197265625</v>
      </c>
      <c r="R16" s="31">
        <v>26256.0859375</v>
      </c>
      <c r="S16" s="31">
        <v>26995.20703125</v>
      </c>
      <c r="T16" s="31">
        <v>18994.220703125</v>
      </c>
      <c r="U16" s="31">
        <v>11070.3525390625</v>
      </c>
      <c r="V16" s="31">
        <v>8109.767578125</v>
      </c>
      <c r="W16" s="31">
        <v>5093.12744140625</v>
      </c>
      <c r="X16" s="85">
        <v>1206.525390625</v>
      </c>
    </row>
    <row r="17" spans="1:24" s="11" customFormat="1" ht="15">
      <c r="A17" s="250" t="s">
        <v>88</v>
      </c>
      <c r="B17" s="14"/>
      <c r="C17" s="39" t="s">
        <v>10</v>
      </c>
      <c r="D17" s="245" t="s">
        <v>14</v>
      </c>
      <c r="E17" s="29"/>
      <c r="F17" s="246">
        <f t="shared" si="3"/>
        <v>781164.703125</v>
      </c>
      <c r="G17" s="17">
        <f t="shared" si="4"/>
        <v>370044.3515625</v>
      </c>
      <c r="H17" s="263">
        <f t="shared" si="2"/>
        <v>411120.3515625</v>
      </c>
      <c r="I17" s="18">
        <v>32189.458984375</v>
      </c>
      <c r="J17" s="31">
        <v>43669.140625</v>
      </c>
      <c r="K17" s="31">
        <v>58855.6328125</v>
      </c>
      <c r="L17" s="31">
        <v>87675.265625</v>
      </c>
      <c r="M17" s="31">
        <v>57146.98828125</v>
      </c>
      <c r="N17" s="31">
        <v>20855.373046875</v>
      </c>
      <c r="O17" s="31">
        <v>51983.6953125</v>
      </c>
      <c r="P17" s="85">
        <v>17668.796875</v>
      </c>
      <c r="Q17" s="32">
        <v>31818.578125</v>
      </c>
      <c r="R17" s="31">
        <v>46570.546875</v>
      </c>
      <c r="S17" s="31">
        <v>74587.6015625</v>
      </c>
      <c r="T17" s="31">
        <v>82321.78125</v>
      </c>
      <c r="U17" s="31">
        <v>36616.79296875</v>
      </c>
      <c r="V17" s="31">
        <v>45142.921875</v>
      </c>
      <c r="W17" s="31">
        <v>75774.6015625</v>
      </c>
      <c r="X17" s="85">
        <v>18287.52734375</v>
      </c>
    </row>
    <row r="18" spans="1:24" s="11" customFormat="1" ht="15">
      <c r="A18" s="250" t="s">
        <v>89</v>
      </c>
      <c r="B18" s="14"/>
      <c r="C18" s="37" t="s">
        <v>11</v>
      </c>
      <c r="D18" s="245" t="s">
        <v>55</v>
      </c>
      <c r="E18" s="29"/>
      <c r="F18" s="246">
        <f>SUM(G18:H18)</f>
        <v>1066965.841796875</v>
      </c>
      <c r="G18" s="17">
        <f>SUM(I18:P18)</f>
        <v>594504.73046875</v>
      </c>
      <c r="H18" s="263">
        <f t="shared" si="2"/>
        <v>472461.111328125</v>
      </c>
      <c r="I18" s="18">
        <v>292120.03125</v>
      </c>
      <c r="J18" s="31">
        <v>16713.734375</v>
      </c>
      <c r="K18" s="31">
        <v>101954.96875</v>
      </c>
      <c r="L18" s="31">
        <v>29217.80859375</v>
      </c>
      <c r="M18" s="31">
        <v>29802.994140625</v>
      </c>
      <c r="N18" s="31">
        <v>35758.828125</v>
      </c>
      <c r="O18" s="31">
        <v>68514.390625</v>
      </c>
      <c r="P18" s="85">
        <v>20421.974609375</v>
      </c>
      <c r="Q18" s="32">
        <v>205268.71875</v>
      </c>
      <c r="R18" s="31">
        <v>21773.5546875</v>
      </c>
      <c r="S18" s="31">
        <v>37804.4453125</v>
      </c>
      <c r="T18" s="31">
        <v>30805.6640625</v>
      </c>
      <c r="U18" s="31">
        <v>43285.8359375</v>
      </c>
      <c r="V18" s="31">
        <v>46840.78515625</v>
      </c>
      <c r="W18" s="31">
        <v>61235.828125</v>
      </c>
      <c r="X18" s="85">
        <v>25446.279296875</v>
      </c>
    </row>
    <row r="19" spans="1:24" s="11" customFormat="1" ht="15">
      <c r="A19" s="250" t="s">
        <v>90</v>
      </c>
      <c r="B19" s="14"/>
      <c r="C19" s="38" t="s">
        <v>12</v>
      </c>
      <c r="D19" s="86" t="s">
        <v>206</v>
      </c>
      <c r="E19" s="29"/>
      <c r="F19" s="246">
        <f t="shared" si="3"/>
        <v>747123.5791015625</v>
      </c>
      <c r="G19" s="17">
        <f t="shared" si="4"/>
        <v>405535.609375</v>
      </c>
      <c r="H19" s="263">
        <f t="shared" si="2"/>
        <v>341587.9697265625</v>
      </c>
      <c r="I19" s="18">
        <v>77792.2421875</v>
      </c>
      <c r="J19" s="31">
        <v>100257.390625</v>
      </c>
      <c r="K19" s="31">
        <v>69569.015625</v>
      </c>
      <c r="L19" s="31">
        <v>85968.828125</v>
      </c>
      <c r="M19" s="31">
        <v>32952.48046875</v>
      </c>
      <c r="N19" s="31">
        <v>22001.69140625</v>
      </c>
      <c r="O19" s="31">
        <v>16054.4521484375</v>
      </c>
      <c r="P19" s="85">
        <v>939.5087890625</v>
      </c>
      <c r="Q19" s="32">
        <v>80942.8046875</v>
      </c>
      <c r="R19" s="31">
        <v>85329.90625</v>
      </c>
      <c r="S19" s="31">
        <v>38413.09375</v>
      </c>
      <c r="T19" s="31">
        <v>58006.140625</v>
      </c>
      <c r="U19" s="31">
        <v>20438.52734375</v>
      </c>
      <c r="V19" s="31">
        <v>29259.56640625</v>
      </c>
      <c r="W19" s="31">
        <v>21128.5234375</v>
      </c>
      <c r="X19" s="85">
        <v>8069.4072265625</v>
      </c>
    </row>
    <row r="20" spans="1:24" s="11" customFormat="1" ht="15">
      <c r="A20" s="250" t="s">
        <v>91</v>
      </c>
      <c r="B20" s="14"/>
      <c r="C20" s="38" t="s">
        <v>13</v>
      </c>
      <c r="D20" s="86" t="s">
        <v>208</v>
      </c>
      <c r="E20" s="29"/>
      <c r="F20" s="246">
        <f t="shared" si="3"/>
        <v>101884.7412109375</v>
      </c>
      <c r="G20" s="17">
        <f t="shared" si="4"/>
        <v>0</v>
      </c>
      <c r="H20" s="263">
        <f t="shared" si="2"/>
        <v>101884.7412109375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91076.8125</v>
      </c>
      <c r="T20" s="31">
        <v>10807.9287109375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0" t="s">
        <v>92</v>
      </c>
      <c r="B21" s="14"/>
      <c r="C21" s="38" t="s">
        <v>15</v>
      </c>
      <c r="D21" s="86" t="s">
        <v>209</v>
      </c>
      <c r="E21" s="29"/>
      <c r="F21" s="246">
        <f t="shared" si="3"/>
        <v>1787598.5</v>
      </c>
      <c r="G21" s="17">
        <f t="shared" si="4"/>
        <v>905090.75</v>
      </c>
      <c r="H21" s="263">
        <f t="shared" si="2"/>
        <v>882507.75</v>
      </c>
      <c r="I21" s="18">
        <v>905090.75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882507.75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0" t="s">
        <v>93</v>
      </c>
      <c r="B22" s="14"/>
      <c r="C22" s="37" t="s">
        <v>16</v>
      </c>
      <c r="D22" s="245" t="s">
        <v>210</v>
      </c>
      <c r="E22" s="29"/>
      <c r="F22" s="246">
        <f t="shared" si="3"/>
        <v>1363966.1811523438</v>
      </c>
      <c r="G22" s="17">
        <f t="shared" si="4"/>
        <v>679253.0419921875</v>
      </c>
      <c r="H22" s="263">
        <f t="shared" si="2"/>
        <v>684713.1391601562</v>
      </c>
      <c r="I22" s="18">
        <v>228096.609375</v>
      </c>
      <c r="J22" s="31">
        <v>227721.078125</v>
      </c>
      <c r="K22" s="31">
        <v>78903.2109375</v>
      </c>
      <c r="L22" s="31">
        <v>55743.37890625</v>
      </c>
      <c r="M22" s="31">
        <v>21462.447265625</v>
      </c>
      <c r="N22" s="31">
        <v>51424.32421875</v>
      </c>
      <c r="O22" s="31">
        <v>9038.083984375</v>
      </c>
      <c r="P22" s="85">
        <v>6863.9091796875</v>
      </c>
      <c r="Q22" s="32">
        <v>198277.59375</v>
      </c>
      <c r="R22" s="31">
        <v>0</v>
      </c>
      <c r="S22" s="31">
        <v>186925.125</v>
      </c>
      <c r="T22" s="31">
        <v>157148.828125</v>
      </c>
      <c r="U22" s="31">
        <v>54352.46875</v>
      </c>
      <c r="V22" s="31">
        <v>32950.58984375</v>
      </c>
      <c r="W22" s="31">
        <v>47869.04296875</v>
      </c>
      <c r="X22" s="85">
        <v>7189.49072265625</v>
      </c>
    </row>
    <row r="23" spans="1:24" s="11" customFormat="1" ht="15">
      <c r="A23" s="250" t="s">
        <v>94</v>
      </c>
      <c r="B23" s="14"/>
      <c r="C23" s="37" t="s">
        <v>20</v>
      </c>
      <c r="D23" s="245" t="s">
        <v>56</v>
      </c>
      <c r="E23" s="29"/>
      <c r="F23" s="246">
        <f t="shared" si="3"/>
        <v>709274.5390625</v>
      </c>
      <c r="G23" s="17">
        <f>SUM(I23:P23)</f>
        <v>336324.88671875</v>
      </c>
      <c r="H23" s="263">
        <f t="shared" si="2"/>
        <v>372949.65234375</v>
      </c>
      <c r="I23" s="18">
        <v>25006.142578125</v>
      </c>
      <c r="J23" s="31">
        <v>27542.26171875</v>
      </c>
      <c r="K23" s="31">
        <v>57931.5390625</v>
      </c>
      <c r="L23" s="31">
        <v>47901.28125</v>
      </c>
      <c r="M23" s="31">
        <v>53315.53125</v>
      </c>
      <c r="N23" s="31">
        <v>50786.58984375</v>
      </c>
      <c r="O23" s="31">
        <v>59716.05859375</v>
      </c>
      <c r="P23" s="85">
        <v>14125.482421875</v>
      </c>
      <c r="Q23" s="32">
        <v>42338.52734375</v>
      </c>
      <c r="R23" s="31">
        <v>26404.830078125</v>
      </c>
      <c r="S23" s="31">
        <v>45497.18359375</v>
      </c>
      <c r="T23" s="31">
        <v>50194.8984375</v>
      </c>
      <c r="U23" s="31">
        <v>29721.09375</v>
      </c>
      <c r="V23" s="31">
        <v>82825.6953125</v>
      </c>
      <c r="W23" s="31">
        <v>69624.7109375</v>
      </c>
      <c r="X23" s="85">
        <v>26342.712890625</v>
      </c>
    </row>
    <row r="24" spans="1:24" s="16" customFormat="1" ht="15" customHeight="1">
      <c r="A24" s="249"/>
      <c r="B24" s="63" t="s">
        <v>211</v>
      </c>
      <c r="C24" s="63"/>
      <c r="D24" s="63"/>
      <c r="E24" s="64"/>
      <c r="F24" s="53">
        <f>SUM(G24:H24)</f>
        <v>22246798.57192993</v>
      </c>
      <c r="G24" s="54">
        <f>SUM(I24:P24)</f>
        <v>11734701.73892212</v>
      </c>
      <c r="H24" s="261">
        <f>SUM(Q24:X24)</f>
        <v>10512096.833007812</v>
      </c>
      <c r="I24" s="55">
        <f>SUM(I25:I53)</f>
        <v>379259.38525390625</v>
      </c>
      <c r="J24" s="56">
        <f aca="true" t="shared" si="5" ref="J24:X24">SUM(J25:J53)</f>
        <v>66803.18212890625</v>
      </c>
      <c r="K24" s="56">
        <f t="shared" si="5"/>
        <v>1753003.1955566406</v>
      </c>
      <c r="L24" s="56">
        <f t="shared" si="5"/>
        <v>2838539.9702148438</v>
      </c>
      <c r="M24" s="56">
        <f t="shared" si="5"/>
        <v>2784393.604736328</v>
      </c>
      <c r="N24" s="56">
        <f t="shared" si="5"/>
        <v>2188813.903076172</v>
      </c>
      <c r="O24" s="56">
        <f t="shared" si="5"/>
        <v>1443748.8093261719</v>
      </c>
      <c r="P24" s="271">
        <f t="shared" si="5"/>
        <v>280139.6886291504</v>
      </c>
      <c r="Q24" s="55">
        <f t="shared" si="5"/>
        <v>228476.4453125</v>
      </c>
      <c r="R24" s="56">
        <f t="shared" si="5"/>
        <v>225691.8916015625</v>
      </c>
      <c r="S24" s="56">
        <f>SUM(S25:S53)</f>
        <v>984931.3149414062</v>
      </c>
      <c r="T24" s="56">
        <f t="shared" si="5"/>
        <v>3316876.1584472656</v>
      </c>
      <c r="U24" s="56">
        <f t="shared" si="5"/>
        <v>2053764.2387695312</v>
      </c>
      <c r="V24" s="56">
        <f t="shared" si="5"/>
        <v>2105631.008544922</v>
      </c>
      <c r="W24" s="56">
        <f t="shared" si="5"/>
        <v>1315235.1551513672</v>
      </c>
      <c r="X24" s="271">
        <f t="shared" si="5"/>
        <v>281490.6202392578</v>
      </c>
    </row>
    <row r="25" spans="1:24" s="77" customFormat="1" ht="15">
      <c r="A25" s="251"/>
      <c r="B25" s="253"/>
      <c r="C25" s="253"/>
      <c r="D25" s="101" t="s">
        <v>189</v>
      </c>
      <c r="E25" s="254"/>
      <c r="F25" s="78"/>
      <c r="G25" s="78"/>
      <c r="H25" s="264"/>
      <c r="I25" s="272"/>
      <c r="J25" s="253"/>
      <c r="K25" s="253"/>
      <c r="L25" s="253"/>
      <c r="M25" s="253"/>
      <c r="N25" s="253"/>
      <c r="O25" s="253"/>
      <c r="P25" s="254"/>
      <c r="Q25" s="102"/>
      <c r="R25" s="103"/>
      <c r="S25" s="103"/>
      <c r="T25" s="103"/>
      <c r="U25" s="103"/>
      <c r="V25" s="103"/>
      <c r="W25" s="103"/>
      <c r="X25" s="274"/>
    </row>
    <row r="26" spans="1:24" s="11" customFormat="1" ht="15">
      <c r="A26" s="250" t="s">
        <v>95</v>
      </c>
      <c r="B26" s="14"/>
      <c r="C26" s="38" t="s">
        <v>21</v>
      </c>
      <c r="D26" s="38"/>
      <c r="E26" s="29" t="s">
        <v>190</v>
      </c>
      <c r="F26" s="17">
        <f>SUM(G26:H26)</f>
        <v>541262.3869628906</v>
      </c>
      <c r="G26" s="17">
        <f>SUM(I26:P26)</f>
        <v>291170.01123046875</v>
      </c>
      <c r="H26" s="263">
        <f t="shared" si="2"/>
        <v>250092.37573242188</v>
      </c>
      <c r="I26" s="32">
        <v>0</v>
      </c>
      <c r="J26" s="31">
        <v>0</v>
      </c>
      <c r="K26" s="31">
        <v>0</v>
      </c>
      <c r="L26" s="31">
        <v>107080.90625</v>
      </c>
      <c r="M26" s="31">
        <v>79758.015625</v>
      </c>
      <c r="N26" s="31">
        <v>58005.78515625</v>
      </c>
      <c r="O26" s="31">
        <v>38272.10546875</v>
      </c>
      <c r="P26" s="85">
        <v>8053.19873046875</v>
      </c>
      <c r="Q26" s="32">
        <v>0</v>
      </c>
      <c r="R26" s="31">
        <v>0</v>
      </c>
      <c r="S26" s="31">
        <v>4959.84619140625</v>
      </c>
      <c r="T26" s="31">
        <v>92211.546875</v>
      </c>
      <c r="U26" s="31">
        <v>64030.75</v>
      </c>
      <c r="V26" s="31">
        <v>65779.90625</v>
      </c>
      <c r="W26" s="31">
        <v>20843.70703125</v>
      </c>
      <c r="X26" s="85">
        <v>2266.619384765625</v>
      </c>
    </row>
    <row r="27" spans="1:24" s="11" customFormat="1" ht="15">
      <c r="A27" s="250" t="s">
        <v>96</v>
      </c>
      <c r="B27" s="14"/>
      <c r="C27" s="38" t="s">
        <v>22</v>
      </c>
      <c r="D27" s="38"/>
      <c r="E27" s="29" t="s">
        <v>192</v>
      </c>
      <c r="F27" s="17">
        <f t="shared" si="3"/>
        <v>63239.88757324219</v>
      </c>
      <c r="G27" s="17">
        <f aca="true" t="shared" si="6" ref="G27:G43">SUM(I27:P27)</f>
        <v>35718.396423339844</v>
      </c>
      <c r="H27" s="263">
        <f t="shared" si="2"/>
        <v>27521.491149902344</v>
      </c>
      <c r="I27" s="32">
        <v>0</v>
      </c>
      <c r="J27" s="31">
        <v>6491.16015625</v>
      </c>
      <c r="K27" s="31">
        <v>0</v>
      </c>
      <c r="L27" s="31">
        <v>10274.53515625</v>
      </c>
      <c r="M27" s="31">
        <v>10843.9208984375</v>
      </c>
      <c r="N27" s="31">
        <v>4540.2197265625</v>
      </c>
      <c r="O27" s="31">
        <v>2603.4853515625</v>
      </c>
      <c r="P27" s="85">
        <v>965.0751342773438</v>
      </c>
      <c r="Q27" s="32">
        <v>0</v>
      </c>
      <c r="R27" s="31">
        <v>0</v>
      </c>
      <c r="S27" s="31">
        <v>0</v>
      </c>
      <c r="T27" s="31">
        <v>6523.19384765625</v>
      </c>
      <c r="U27" s="31">
        <v>6973.9052734375</v>
      </c>
      <c r="V27" s="31">
        <v>11030.7216796875</v>
      </c>
      <c r="W27" s="31">
        <v>2402.401123046875</v>
      </c>
      <c r="X27" s="85">
        <v>591.2692260742188</v>
      </c>
    </row>
    <row r="28" spans="1:24" s="11" customFormat="1" ht="15">
      <c r="A28" s="250" t="s">
        <v>97</v>
      </c>
      <c r="B28" s="14"/>
      <c r="C28" s="37" t="s">
        <v>23</v>
      </c>
      <c r="D28" s="37"/>
      <c r="E28" s="29" t="s">
        <v>17</v>
      </c>
      <c r="F28" s="17">
        <f t="shared" si="3"/>
        <v>74767.74020385742</v>
      </c>
      <c r="G28" s="17">
        <f t="shared" si="6"/>
        <v>23694.778839111328</v>
      </c>
      <c r="H28" s="263">
        <f t="shared" si="2"/>
        <v>51072.961364746094</v>
      </c>
      <c r="I28" s="32">
        <v>0</v>
      </c>
      <c r="J28" s="31">
        <v>0</v>
      </c>
      <c r="K28" s="31">
        <v>3417.277587890625</v>
      </c>
      <c r="L28" s="31">
        <v>2702.42626953125</v>
      </c>
      <c r="M28" s="31">
        <v>2497.083251953125</v>
      </c>
      <c r="N28" s="31">
        <v>10637.2421875</v>
      </c>
      <c r="O28" s="31">
        <v>3935.698974609375</v>
      </c>
      <c r="P28" s="85">
        <v>505.0505676269531</v>
      </c>
      <c r="Q28" s="32">
        <v>0</v>
      </c>
      <c r="R28" s="31">
        <v>0</v>
      </c>
      <c r="S28" s="31">
        <v>8698.068359375</v>
      </c>
      <c r="T28" s="31">
        <v>3249.730224609375</v>
      </c>
      <c r="U28" s="31">
        <v>24609.84765625</v>
      </c>
      <c r="V28" s="31">
        <v>10025.6806640625</v>
      </c>
      <c r="W28" s="31">
        <v>3813.12548828125</v>
      </c>
      <c r="X28" s="85">
        <v>676.5089721679688</v>
      </c>
    </row>
    <row r="29" spans="1:24" s="11" customFormat="1" ht="15">
      <c r="A29" s="250" t="s">
        <v>98</v>
      </c>
      <c r="B29" s="14"/>
      <c r="C29" s="37" t="s">
        <v>45</v>
      </c>
      <c r="D29" s="37"/>
      <c r="E29" s="29" t="s">
        <v>18</v>
      </c>
      <c r="F29" s="17">
        <f t="shared" si="3"/>
        <v>47055.55487060547</v>
      </c>
      <c r="G29" s="17">
        <f t="shared" si="6"/>
        <v>10958.725280761719</v>
      </c>
      <c r="H29" s="263">
        <f t="shared" si="2"/>
        <v>36096.82958984375</v>
      </c>
      <c r="I29" s="32">
        <v>0</v>
      </c>
      <c r="J29" s="31">
        <v>0</v>
      </c>
      <c r="K29" s="31">
        <v>0</v>
      </c>
      <c r="L29" s="31">
        <v>0</v>
      </c>
      <c r="M29" s="31">
        <v>0</v>
      </c>
      <c r="N29" s="31">
        <v>5769.47998046875</v>
      </c>
      <c r="O29" s="31">
        <v>4629.9619140625</v>
      </c>
      <c r="P29" s="85">
        <v>559.2833862304688</v>
      </c>
      <c r="Q29" s="32">
        <v>0</v>
      </c>
      <c r="R29" s="31">
        <v>0</v>
      </c>
      <c r="S29" s="31">
        <v>0</v>
      </c>
      <c r="T29" s="31">
        <v>13378.376953125</v>
      </c>
      <c r="U29" s="31">
        <v>14951.9404296875</v>
      </c>
      <c r="V29" s="31">
        <v>3567.02685546875</v>
      </c>
      <c r="W29" s="31">
        <v>2386.824951171875</v>
      </c>
      <c r="X29" s="85">
        <v>1812.660400390625</v>
      </c>
    </row>
    <row r="30" spans="1:24" s="11" customFormat="1" ht="15">
      <c r="A30" s="250" t="s">
        <v>99</v>
      </c>
      <c r="B30" s="14"/>
      <c r="C30" s="37" t="s">
        <v>46</v>
      </c>
      <c r="D30" s="37"/>
      <c r="E30" s="29" t="s">
        <v>58</v>
      </c>
      <c r="F30" s="17">
        <f t="shared" si="3"/>
        <v>202425.3585205078</v>
      </c>
      <c r="G30" s="17">
        <f t="shared" si="6"/>
        <v>81294.06994628906</v>
      </c>
      <c r="H30" s="263">
        <f t="shared" si="2"/>
        <v>121131.28857421875</v>
      </c>
      <c r="I30" s="32">
        <v>0</v>
      </c>
      <c r="J30" s="31">
        <v>6990.47998046875</v>
      </c>
      <c r="K30" s="31">
        <v>10464.7373046875</v>
      </c>
      <c r="L30" s="31">
        <v>14753.5478515625</v>
      </c>
      <c r="M30" s="31">
        <v>16492.904296875</v>
      </c>
      <c r="N30" s="31">
        <v>19279.244140625</v>
      </c>
      <c r="O30" s="31">
        <v>12300.1650390625</v>
      </c>
      <c r="P30" s="85">
        <v>1012.9913330078125</v>
      </c>
      <c r="Q30" s="32">
        <v>0</v>
      </c>
      <c r="R30" s="31">
        <v>0</v>
      </c>
      <c r="S30" s="31">
        <v>0</v>
      </c>
      <c r="T30" s="31">
        <v>33450.04296875</v>
      </c>
      <c r="U30" s="31">
        <v>33492.48046875</v>
      </c>
      <c r="V30" s="31">
        <v>40157.79296875</v>
      </c>
      <c r="W30" s="31">
        <v>10955.9423828125</v>
      </c>
      <c r="X30" s="85">
        <v>3075.02978515625</v>
      </c>
    </row>
    <row r="31" spans="1:24" s="11" customFormat="1" ht="15">
      <c r="A31" s="250" t="s">
        <v>100</v>
      </c>
      <c r="B31" s="14"/>
      <c r="C31" s="39" t="s">
        <v>47</v>
      </c>
      <c r="D31" s="39"/>
      <c r="E31" s="29" t="s">
        <v>19</v>
      </c>
      <c r="F31" s="17">
        <f t="shared" si="3"/>
        <v>91349.96923828125</v>
      </c>
      <c r="G31" s="17">
        <f t="shared" si="6"/>
        <v>2971.03515625</v>
      </c>
      <c r="H31" s="263">
        <f t="shared" si="2"/>
        <v>88378.93408203125</v>
      </c>
      <c r="I31" s="32">
        <v>0</v>
      </c>
      <c r="J31" s="31">
        <v>0</v>
      </c>
      <c r="K31" s="31">
        <v>0</v>
      </c>
      <c r="L31" s="31">
        <v>0</v>
      </c>
      <c r="M31" s="31">
        <v>2971.03515625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8351.1376953125</v>
      </c>
      <c r="T31" s="31">
        <v>29878.091796875</v>
      </c>
      <c r="U31" s="31">
        <v>33986.6171875</v>
      </c>
      <c r="V31" s="31">
        <v>12375.1982421875</v>
      </c>
      <c r="W31" s="31">
        <v>3336.0380859375</v>
      </c>
      <c r="X31" s="85">
        <v>451.85107421875</v>
      </c>
    </row>
    <row r="32" spans="1:24" s="11" customFormat="1" ht="15">
      <c r="A32" s="250" t="s">
        <v>101</v>
      </c>
      <c r="B32" s="14"/>
      <c r="C32" s="39" t="s">
        <v>48</v>
      </c>
      <c r="D32" s="39"/>
      <c r="E32" s="29" t="s">
        <v>194</v>
      </c>
      <c r="F32" s="17">
        <f t="shared" si="3"/>
        <v>209298.1025390625</v>
      </c>
      <c r="G32" s="17">
        <f t="shared" si="6"/>
        <v>0</v>
      </c>
      <c r="H32" s="263">
        <f t="shared" si="2"/>
        <v>209298.1025390625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7261.935546875</v>
      </c>
      <c r="T32" s="31">
        <v>114045.3125</v>
      </c>
      <c r="U32" s="31">
        <v>39956.27734375</v>
      </c>
      <c r="V32" s="31">
        <v>29065.609375</v>
      </c>
      <c r="W32" s="31">
        <v>16227.9013671875</v>
      </c>
      <c r="X32" s="85">
        <v>2741.06640625</v>
      </c>
    </row>
    <row r="33" spans="1:24" s="11" customFormat="1" ht="15">
      <c r="A33" s="250" t="s">
        <v>102</v>
      </c>
      <c r="B33" s="14"/>
      <c r="C33" s="37" t="s">
        <v>49</v>
      </c>
      <c r="D33" s="37"/>
      <c r="E33" s="29" t="s">
        <v>212</v>
      </c>
      <c r="F33" s="17">
        <f t="shared" si="3"/>
        <v>154279.9556274414</v>
      </c>
      <c r="G33" s="17">
        <f t="shared" si="6"/>
        <v>87971.04962158203</v>
      </c>
      <c r="H33" s="263">
        <f>SUM(Q33:X33)</f>
        <v>66308.90600585938</v>
      </c>
      <c r="I33" s="32">
        <v>0</v>
      </c>
      <c r="J33" s="31">
        <v>4066.201171875</v>
      </c>
      <c r="K33" s="31">
        <v>16505.6875</v>
      </c>
      <c r="L33" s="31">
        <v>23847.97265625</v>
      </c>
      <c r="M33" s="31">
        <v>28067.05078125</v>
      </c>
      <c r="N33" s="31">
        <v>7963.60693359375</v>
      </c>
      <c r="O33" s="31">
        <v>6682.9228515625</v>
      </c>
      <c r="P33" s="85">
        <v>837.6077270507812</v>
      </c>
      <c r="Q33" s="32">
        <v>0</v>
      </c>
      <c r="R33" s="31">
        <v>0</v>
      </c>
      <c r="S33" s="31">
        <v>22019.791015625</v>
      </c>
      <c r="T33" s="31">
        <v>29715.185546875</v>
      </c>
      <c r="U33" s="31">
        <v>9532.9140625</v>
      </c>
      <c r="V33" s="31">
        <v>3601.832275390625</v>
      </c>
      <c r="W33" s="31">
        <v>0</v>
      </c>
      <c r="X33" s="85">
        <v>1439.18310546875</v>
      </c>
    </row>
    <row r="34" spans="1:24" s="11" customFormat="1" ht="15">
      <c r="A34" s="250" t="s">
        <v>103</v>
      </c>
      <c r="B34" s="14"/>
      <c r="C34" s="38" t="s">
        <v>50</v>
      </c>
      <c r="D34" s="86" t="s">
        <v>59</v>
      </c>
      <c r="E34" s="255"/>
      <c r="F34" s="17">
        <f t="shared" si="3"/>
        <v>348823.0646972656</v>
      </c>
      <c r="G34" s="17">
        <f t="shared" si="6"/>
        <v>181337.95629882812</v>
      </c>
      <c r="H34" s="263">
        <f t="shared" si="2"/>
        <v>167485.1083984375</v>
      </c>
      <c r="I34" s="32">
        <v>3071.1376953125</v>
      </c>
      <c r="J34" s="31">
        <v>0</v>
      </c>
      <c r="K34" s="31">
        <v>18393.349609375</v>
      </c>
      <c r="L34" s="31">
        <v>67755.4765625</v>
      </c>
      <c r="M34" s="31">
        <v>35523.38671875</v>
      </c>
      <c r="N34" s="31">
        <v>32421.958984375</v>
      </c>
      <c r="O34" s="31">
        <v>21210.0625</v>
      </c>
      <c r="P34" s="85">
        <v>2962.584228515625</v>
      </c>
      <c r="Q34" s="32">
        <v>0</v>
      </c>
      <c r="R34" s="31">
        <v>7905.63818359375</v>
      </c>
      <c r="S34" s="31">
        <v>19603.96875</v>
      </c>
      <c r="T34" s="31">
        <v>49772.1171875</v>
      </c>
      <c r="U34" s="31">
        <v>23959.365234375</v>
      </c>
      <c r="V34" s="31">
        <v>52979.5546875</v>
      </c>
      <c r="W34" s="31">
        <v>8863.451171875</v>
      </c>
      <c r="X34" s="85">
        <v>4401.01318359375</v>
      </c>
    </row>
    <row r="35" spans="1:24" s="11" customFormat="1" ht="15">
      <c r="A35" s="250" t="s">
        <v>104</v>
      </c>
      <c r="B35" s="14"/>
      <c r="C35" s="38" t="s">
        <v>51</v>
      </c>
      <c r="D35" s="86" t="s">
        <v>213</v>
      </c>
      <c r="E35" s="255"/>
      <c r="F35" s="17">
        <f t="shared" si="3"/>
        <v>1009504.7578125</v>
      </c>
      <c r="G35" s="17">
        <f t="shared" si="6"/>
        <v>448151.083984375</v>
      </c>
      <c r="H35" s="263">
        <f t="shared" si="2"/>
        <v>561353.673828125</v>
      </c>
      <c r="I35" s="32">
        <v>8368.529296875</v>
      </c>
      <c r="J35" s="31">
        <v>38947.203125</v>
      </c>
      <c r="K35" s="31">
        <v>44930.06640625</v>
      </c>
      <c r="L35" s="31">
        <v>86187.5</v>
      </c>
      <c r="M35" s="31">
        <v>67522.640625</v>
      </c>
      <c r="N35" s="31">
        <v>128152.6875</v>
      </c>
      <c r="O35" s="31">
        <v>56610.45703125</v>
      </c>
      <c r="P35" s="85">
        <v>17432</v>
      </c>
      <c r="Q35" s="32">
        <v>0</v>
      </c>
      <c r="R35" s="31">
        <v>29425.2734375</v>
      </c>
      <c r="S35" s="31">
        <v>176694.03125</v>
      </c>
      <c r="T35" s="31">
        <v>73113.90625</v>
      </c>
      <c r="U35" s="31">
        <v>93886.40625</v>
      </c>
      <c r="V35" s="31">
        <v>96363.6640625</v>
      </c>
      <c r="W35" s="31">
        <v>79909.4609375</v>
      </c>
      <c r="X35" s="85">
        <v>11960.931640625</v>
      </c>
    </row>
    <row r="36" spans="1:24" s="77" customFormat="1" ht="15">
      <c r="A36" s="251"/>
      <c r="B36" s="253"/>
      <c r="C36" s="101"/>
      <c r="D36" s="101" t="s">
        <v>193</v>
      </c>
      <c r="E36" s="254"/>
      <c r="F36" s="78"/>
      <c r="G36" s="17"/>
      <c r="H36" s="264"/>
      <c r="I36" s="272"/>
      <c r="J36" s="253"/>
      <c r="K36" s="253"/>
      <c r="L36" s="253"/>
      <c r="M36" s="253"/>
      <c r="N36" s="253"/>
      <c r="O36" s="253"/>
      <c r="P36" s="254"/>
      <c r="Q36" s="102"/>
      <c r="R36" s="103"/>
      <c r="S36" s="103"/>
      <c r="T36" s="103"/>
      <c r="U36" s="103"/>
      <c r="V36" s="103"/>
      <c r="W36" s="103"/>
      <c r="X36" s="274"/>
    </row>
    <row r="37" spans="1:24" s="11" customFormat="1" ht="15">
      <c r="A37" s="250" t="s">
        <v>105</v>
      </c>
      <c r="B37" s="14"/>
      <c r="C37" s="38" t="s">
        <v>52</v>
      </c>
      <c r="D37" s="38"/>
      <c r="E37" s="29" t="s">
        <v>24</v>
      </c>
      <c r="F37" s="17">
        <f t="shared" si="3"/>
        <v>270133.0146484375</v>
      </c>
      <c r="G37" s="17">
        <f t="shared" si="6"/>
        <v>146946.47143554688</v>
      </c>
      <c r="H37" s="263">
        <f t="shared" si="2"/>
        <v>123186.54321289062</v>
      </c>
      <c r="I37" s="32">
        <v>23677.3984375</v>
      </c>
      <c r="J37" s="31">
        <v>0</v>
      </c>
      <c r="K37" s="31">
        <v>38109.171875</v>
      </c>
      <c r="L37" s="31">
        <v>46297.625</v>
      </c>
      <c r="M37" s="31">
        <v>30210.203125</v>
      </c>
      <c r="N37" s="31">
        <v>2846.770263671875</v>
      </c>
      <c r="O37" s="31">
        <v>5805.302734375</v>
      </c>
      <c r="P37" s="85">
        <v>0</v>
      </c>
      <c r="Q37" s="32">
        <v>20626.2421875</v>
      </c>
      <c r="R37" s="31">
        <v>41480.12109375</v>
      </c>
      <c r="S37" s="31">
        <v>20183.3828125</v>
      </c>
      <c r="T37" s="31">
        <v>19181.966796875</v>
      </c>
      <c r="U37" s="31">
        <v>12515.453125</v>
      </c>
      <c r="V37" s="31">
        <v>3101.095947265625</v>
      </c>
      <c r="W37" s="31">
        <v>6098.28125</v>
      </c>
      <c r="X37" s="85">
        <v>0</v>
      </c>
    </row>
    <row r="38" spans="1:24" s="11" customFormat="1" ht="15">
      <c r="A38" s="250" t="s">
        <v>108</v>
      </c>
      <c r="B38" s="14"/>
      <c r="C38" s="37" t="s">
        <v>60</v>
      </c>
      <c r="D38" s="37"/>
      <c r="E38" s="29" t="s">
        <v>214</v>
      </c>
      <c r="F38" s="17">
        <f t="shared" si="3"/>
        <v>3464059.4541015625</v>
      </c>
      <c r="G38" s="17">
        <f t="shared" si="6"/>
        <v>1090720.119140625</v>
      </c>
      <c r="H38" s="263">
        <f t="shared" si="2"/>
        <v>2373339.3349609375</v>
      </c>
      <c r="I38" s="32">
        <v>126188.65625</v>
      </c>
      <c r="J38" s="31">
        <v>0</v>
      </c>
      <c r="K38" s="31">
        <v>391471.53125</v>
      </c>
      <c r="L38" s="31">
        <v>245989.25</v>
      </c>
      <c r="M38" s="31">
        <v>198087.28125</v>
      </c>
      <c r="N38" s="31">
        <v>99721.171875</v>
      </c>
      <c r="O38" s="31">
        <v>24526.66796875</v>
      </c>
      <c r="P38" s="85">
        <v>4735.560546875</v>
      </c>
      <c r="Q38" s="32">
        <v>66706.2578125</v>
      </c>
      <c r="R38" s="31">
        <v>89635.2734375</v>
      </c>
      <c r="S38" s="31">
        <v>291080.25</v>
      </c>
      <c r="T38" s="31">
        <v>1265753.875</v>
      </c>
      <c r="U38" s="31">
        <v>347789.28125</v>
      </c>
      <c r="V38" s="31">
        <v>256147.4375</v>
      </c>
      <c r="W38" s="31">
        <v>52457.4765625</v>
      </c>
      <c r="X38" s="85">
        <v>3769.4833984375</v>
      </c>
    </row>
    <row r="39" spans="1:24" s="11" customFormat="1" ht="15">
      <c r="A39" s="250" t="s">
        <v>106</v>
      </c>
      <c r="B39" s="14"/>
      <c r="C39" s="37" t="s">
        <v>61</v>
      </c>
      <c r="D39" s="86" t="s">
        <v>191</v>
      </c>
      <c r="E39" s="256"/>
      <c r="F39" s="17">
        <f t="shared" si="3"/>
        <v>1309442.2548828125</v>
      </c>
      <c r="G39" s="17">
        <f t="shared" si="6"/>
        <v>458460.4453125</v>
      </c>
      <c r="H39" s="263">
        <f t="shared" si="2"/>
        <v>850981.8095703125</v>
      </c>
      <c r="I39" s="32">
        <v>0</v>
      </c>
      <c r="J39" s="31">
        <v>0</v>
      </c>
      <c r="K39" s="31">
        <v>0</v>
      </c>
      <c r="L39" s="31">
        <v>0</v>
      </c>
      <c r="M39" s="31">
        <v>329937.3125</v>
      </c>
      <c r="N39" s="31">
        <v>0</v>
      </c>
      <c r="O39" s="31">
        <v>128523.1328125</v>
      </c>
      <c r="P39" s="85">
        <v>0</v>
      </c>
      <c r="Q39" s="32">
        <v>12617.3251953125</v>
      </c>
      <c r="R39" s="31">
        <v>0</v>
      </c>
      <c r="S39" s="31">
        <v>0</v>
      </c>
      <c r="T39" s="31">
        <v>414180.71875</v>
      </c>
      <c r="U39" s="31">
        <v>221649.390625</v>
      </c>
      <c r="V39" s="31">
        <v>129330.8125</v>
      </c>
      <c r="W39" s="31">
        <v>73203.5625</v>
      </c>
      <c r="X39" s="85">
        <v>0</v>
      </c>
    </row>
    <row r="40" spans="1:24" s="11" customFormat="1" ht="15">
      <c r="A40" s="250" t="s">
        <v>109</v>
      </c>
      <c r="B40" s="14"/>
      <c r="C40" s="38" t="s">
        <v>62</v>
      </c>
      <c r="D40" s="86" t="s">
        <v>215</v>
      </c>
      <c r="E40" s="256"/>
      <c r="F40" s="17">
        <f t="shared" si="3"/>
        <v>2481520.1962890625</v>
      </c>
      <c r="G40" s="17">
        <f t="shared" si="6"/>
        <v>1483779.9267578125</v>
      </c>
      <c r="H40" s="263">
        <f t="shared" si="2"/>
        <v>997740.26953125</v>
      </c>
      <c r="I40" s="32">
        <v>0</v>
      </c>
      <c r="J40" s="31">
        <v>0</v>
      </c>
      <c r="K40" s="31">
        <v>743445.75</v>
      </c>
      <c r="L40" s="31">
        <v>202578.484375</v>
      </c>
      <c r="M40" s="31">
        <v>246268.640625</v>
      </c>
      <c r="N40" s="31">
        <v>174519.75</v>
      </c>
      <c r="O40" s="31">
        <v>108409.640625</v>
      </c>
      <c r="P40" s="85">
        <v>8557.6611328125</v>
      </c>
      <c r="Q40" s="32">
        <v>0</v>
      </c>
      <c r="R40" s="31">
        <v>0</v>
      </c>
      <c r="S40" s="31">
        <v>112287.9765625</v>
      </c>
      <c r="T40" s="31">
        <v>190118.609375</v>
      </c>
      <c r="U40" s="31">
        <v>354098.21875</v>
      </c>
      <c r="V40" s="31">
        <v>228535</v>
      </c>
      <c r="W40" s="31">
        <v>103436.7265625</v>
      </c>
      <c r="X40" s="85">
        <v>9263.73828125</v>
      </c>
    </row>
    <row r="41" spans="1:24" s="77" customFormat="1" ht="15">
      <c r="A41" s="251"/>
      <c r="B41" s="253"/>
      <c r="C41" s="253"/>
      <c r="D41" s="109" t="s">
        <v>25</v>
      </c>
      <c r="E41" s="254"/>
      <c r="F41" s="78"/>
      <c r="G41" s="17"/>
      <c r="H41" s="264"/>
      <c r="I41" s="272"/>
      <c r="J41" s="253"/>
      <c r="K41" s="253"/>
      <c r="L41" s="253"/>
      <c r="M41" s="253"/>
      <c r="N41" s="253"/>
      <c r="O41" s="253"/>
      <c r="P41" s="254"/>
      <c r="Q41" s="102"/>
      <c r="R41" s="103"/>
      <c r="S41" s="103"/>
      <c r="T41" s="103"/>
      <c r="U41" s="103"/>
      <c r="V41" s="103"/>
      <c r="W41" s="103"/>
      <c r="X41" s="274"/>
    </row>
    <row r="42" spans="1:24" s="11" customFormat="1" ht="15">
      <c r="A42" s="250" t="s">
        <v>107</v>
      </c>
      <c r="B42" s="14"/>
      <c r="C42" s="38" t="s">
        <v>63</v>
      </c>
      <c r="D42" s="14"/>
      <c r="E42" s="29" t="s">
        <v>216</v>
      </c>
      <c r="F42" s="17">
        <f t="shared" si="3"/>
        <v>40222.227966308594</v>
      </c>
      <c r="G42" s="17">
        <f t="shared" si="6"/>
        <v>16858.83282470703</v>
      </c>
      <c r="H42" s="263">
        <f t="shared" si="2"/>
        <v>23363.395141601562</v>
      </c>
      <c r="I42" s="32">
        <v>0</v>
      </c>
      <c r="J42" s="31">
        <v>0</v>
      </c>
      <c r="K42" s="31">
        <v>11434.97265625</v>
      </c>
      <c r="L42" s="31">
        <v>3125.078125</v>
      </c>
      <c r="M42" s="31">
        <v>0</v>
      </c>
      <c r="N42" s="31">
        <v>1620.296875</v>
      </c>
      <c r="O42" s="31">
        <v>0</v>
      </c>
      <c r="P42" s="85">
        <v>678.4851684570312</v>
      </c>
      <c r="Q42" s="32">
        <v>0</v>
      </c>
      <c r="R42" s="31">
        <v>0</v>
      </c>
      <c r="S42" s="31">
        <v>5351.8779296875</v>
      </c>
      <c r="T42" s="31">
        <v>0</v>
      </c>
      <c r="U42" s="31">
        <v>14957.6220703125</v>
      </c>
      <c r="V42" s="31">
        <v>1800.481201171875</v>
      </c>
      <c r="W42" s="31">
        <v>1253.4139404296875</v>
      </c>
      <c r="X42" s="85">
        <v>0</v>
      </c>
    </row>
    <row r="43" spans="1:24" s="11" customFormat="1" ht="15">
      <c r="A43" s="250" t="s">
        <v>110</v>
      </c>
      <c r="B43" s="14"/>
      <c r="C43" s="38" t="s">
        <v>64</v>
      </c>
      <c r="D43" s="14"/>
      <c r="E43" s="29" t="s">
        <v>217</v>
      </c>
      <c r="F43" s="17">
        <f t="shared" si="3"/>
        <v>1634167.36328125</v>
      </c>
      <c r="G43" s="17">
        <f t="shared" si="6"/>
        <v>875511.671875</v>
      </c>
      <c r="H43" s="263">
        <f t="shared" si="2"/>
        <v>758655.69140625</v>
      </c>
      <c r="I43" s="32">
        <v>0</v>
      </c>
      <c r="J43" s="31">
        <v>0</v>
      </c>
      <c r="K43" s="31">
        <v>17961.78125</v>
      </c>
      <c r="L43" s="31">
        <v>96610.8515625</v>
      </c>
      <c r="M43" s="31">
        <v>209921.90625</v>
      </c>
      <c r="N43" s="31">
        <v>275352.40625</v>
      </c>
      <c r="O43" s="31">
        <v>222368.5</v>
      </c>
      <c r="P43" s="85">
        <v>53296.2265625</v>
      </c>
      <c r="Q43" s="32">
        <v>0</v>
      </c>
      <c r="R43" s="31">
        <v>0</v>
      </c>
      <c r="S43" s="31">
        <v>35997.4765625</v>
      </c>
      <c r="T43" s="31">
        <v>107258.640625</v>
      </c>
      <c r="U43" s="31">
        <v>112272.5390625</v>
      </c>
      <c r="V43" s="31">
        <v>228220.578125</v>
      </c>
      <c r="W43" s="31">
        <v>210936.234375</v>
      </c>
      <c r="X43" s="85">
        <v>63970.22265625</v>
      </c>
    </row>
    <row r="44" spans="1:24" s="11" customFormat="1" ht="15">
      <c r="A44" s="250" t="s">
        <v>111</v>
      </c>
      <c r="B44" s="14"/>
      <c r="C44" s="38" t="s">
        <v>65</v>
      </c>
      <c r="D44" s="14"/>
      <c r="E44" s="29" t="s">
        <v>218</v>
      </c>
      <c r="F44" s="17">
        <f t="shared" si="3"/>
        <v>4785991.32421875</v>
      </c>
      <c r="G44" s="17">
        <f t="shared" si="4"/>
        <v>2984426.09375</v>
      </c>
      <c r="H44" s="263">
        <f t="shared" si="2"/>
        <v>1801565.23046875</v>
      </c>
      <c r="I44" s="32">
        <v>0</v>
      </c>
      <c r="J44" s="31">
        <v>0</v>
      </c>
      <c r="K44" s="31">
        <v>119156.15625</v>
      </c>
      <c r="L44" s="31">
        <v>739060.75</v>
      </c>
      <c r="M44" s="31">
        <v>839903.9375</v>
      </c>
      <c r="N44" s="31">
        <v>768207.4375</v>
      </c>
      <c r="O44" s="31">
        <v>423277.84375</v>
      </c>
      <c r="P44" s="85">
        <v>94819.96875</v>
      </c>
      <c r="Q44" s="32">
        <v>0</v>
      </c>
      <c r="R44" s="31">
        <v>16717.17578125</v>
      </c>
      <c r="S44" s="31">
        <v>93606.203125</v>
      </c>
      <c r="T44" s="31">
        <v>295469.4375</v>
      </c>
      <c r="U44" s="31">
        <v>383414.5</v>
      </c>
      <c r="V44" s="31">
        <v>523877.6875</v>
      </c>
      <c r="W44" s="31">
        <v>385812.5</v>
      </c>
      <c r="X44" s="85">
        <v>102667.7265625</v>
      </c>
    </row>
    <row r="45" spans="1:24" s="11" customFormat="1" ht="15">
      <c r="A45" s="250" t="s">
        <v>112</v>
      </c>
      <c r="B45" s="14"/>
      <c r="C45" s="38" t="s">
        <v>66</v>
      </c>
      <c r="D45" s="86" t="s">
        <v>219</v>
      </c>
      <c r="E45" s="255"/>
      <c r="F45" s="17">
        <f t="shared" si="3"/>
        <v>1701482.439453125</v>
      </c>
      <c r="G45" s="17">
        <f t="shared" si="4"/>
        <v>921353.2158203125</v>
      </c>
      <c r="H45" s="263">
        <f t="shared" si="2"/>
        <v>780129.2236328125</v>
      </c>
      <c r="I45" s="32">
        <v>4401.2197265625</v>
      </c>
      <c r="J45" s="31">
        <v>0</v>
      </c>
      <c r="K45" s="31">
        <v>47643.28515625</v>
      </c>
      <c r="L45" s="31">
        <v>128159.453125</v>
      </c>
      <c r="M45" s="31">
        <v>164816.765625</v>
      </c>
      <c r="N45" s="31">
        <v>263846.9375</v>
      </c>
      <c r="O45" s="31">
        <v>252239.234375</v>
      </c>
      <c r="P45" s="85">
        <v>60246.3203125</v>
      </c>
      <c r="Q45" s="32">
        <v>4494.7197265625</v>
      </c>
      <c r="R45" s="31">
        <v>0</v>
      </c>
      <c r="S45" s="31">
        <v>0</v>
      </c>
      <c r="T45" s="31">
        <v>144538.46875</v>
      </c>
      <c r="U45" s="31">
        <v>81307.5625</v>
      </c>
      <c r="V45" s="31">
        <v>247020.46875</v>
      </c>
      <c r="W45" s="31">
        <v>247474.484375</v>
      </c>
      <c r="X45" s="85">
        <v>55293.51953125</v>
      </c>
    </row>
    <row r="46" spans="1:24" s="77" customFormat="1" ht="15">
      <c r="A46" s="251"/>
      <c r="B46" s="253"/>
      <c r="C46" s="109"/>
      <c r="D46" s="109" t="s">
        <v>26</v>
      </c>
      <c r="E46" s="254"/>
      <c r="F46" s="78"/>
      <c r="G46" s="78"/>
      <c r="H46" s="264"/>
      <c r="I46" s="272">
        <v>0</v>
      </c>
      <c r="J46" s="253">
        <v>0</v>
      </c>
      <c r="K46" s="253">
        <v>0</v>
      </c>
      <c r="L46" s="253">
        <v>0</v>
      </c>
      <c r="M46" s="253">
        <v>0</v>
      </c>
      <c r="N46" s="253">
        <v>0</v>
      </c>
      <c r="O46" s="253">
        <v>0</v>
      </c>
      <c r="P46" s="254">
        <v>0</v>
      </c>
      <c r="Q46" s="102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v>0</v>
      </c>
      <c r="W46" s="103">
        <v>0</v>
      </c>
      <c r="X46" s="274">
        <v>0</v>
      </c>
    </row>
    <row r="47" spans="1:24" s="11" customFormat="1" ht="15">
      <c r="A47" s="250" t="s">
        <v>113</v>
      </c>
      <c r="B47" s="14"/>
      <c r="C47" s="38" t="s">
        <v>67</v>
      </c>
      <c r="D47" s="46"/>
      <c r="E47" s="29" t="s">
        <v>220</v>
      </c>
      <c r="F47" s="17">
        <f t="shared" si="3"/>
        <v>135890.291015625</v>
      </c>
      <c r="G47" s="17">
        <f t="shared" si="4"/>
        <v>65389.41064453125</v>
      </c>
      <c r="H47" s="263">
        <f t="shared" si="2"/>
        <v>70500.88037109375</v>
      </c>
      <c r="I47" s="32">
        <v>6804.7275390625</v>
      </c>
      <c r="J47" s="31">
        <v>0</v>
      </c>
      <c r="K47" s="31">
        <v>0</v>
      </c>
      <c r="L47" s="31">
        <v>20364.63671875</v>
      </c>
      <c r="M47" s="31">
        <v>7766.2646484375</v>
      </c>
      <c r="N47" s="31">
        <v>16642.177734375</v>
      </c>
      <c r="O47" s="31">
        <v>11649.240234375</v>
      </c>
      <c r="P47" s="85">
        <v>2162.36376953125</v>
      </c>
      <c r="Q47" s="32">
        <v>0</v>
      </c>
      <c r="R47" s="31">
        <v>0</v>
      </c>
      <c r="S47" s="31">
        <v>9808.193359375</v>
      </c>
      <c r="T47" s="31">
        <v>26985.640625</v>
      </c>
      <c r="U47" s="31">
        <v>5876.62841796875</v>
      </c>
      <c r="V47" s="31">
        <v>14442.064453125</v>
      </c>
      <c r="W47" s="31">
        <v>13388.353515625</v>
      </c>
      <c r="X47" s="85">
        <v>0</v>
      </c>
    </row>
    <row r="48" spans="1:24" s="11" customFormat="1" ht="15">
      <c r="A48" s="250" t="s">
        <v>114</v>
      </c>
      <c r="B48" s="14"/>
      <c r="C48" s="38" t="s">
        <v>68</v>
      </c>
      <c r="D48" s="46"/>
      <c r="E48" s="29" t="s">
        <v>221</v>
      </c>
      <c r="F48" s="17">
        <f t="shared" si="3"/>
        <v>1791881.137084961</v>
      </c>
      <c r="G48" s="17">
        <f t="shared" si="4"/>
        <v>1526473.4189453125</v>
      </c>
      <c r="H48" s="263">
        <f t="shared" si="2"/>
        <v>265407.71813964844</v>
      </c>
      <c r="I48" s="32">
        <v>46013.6796875</v>
      </c>
      <c r="J48" s="31">
        <v>0</v>
      </c>
      <c r="K48" s="31">
        <v>166476.203125</v>
      </c>
      <c r="L48" s="31">
        <v>784330.625</v>
      </c>
      <c r="M48" s="31">
        <v>300868.3125</v>
      </c>
      <c r="N48" s="31">
        <v>167037.328125</v>
      </c>
      <c r="O48" s="31">
        <v>52920.625</v>
      </c>
      <c r="P48" s="85">
        <v>8826.6455078125</v>
      </c>
      <c r="Q48" s="32">
        <v>17961.3203125</v>
      </c>
      <c r="R48" s="31">
        <v>0</v>
      </c>
      <c r="S48" s="31">
        <v>56276.60546875</v>
      </c>
      <c r="T48" s="31">
        <v>116593.59375</v>
      </c>
      <c r="U48" s="31">
        <v>35356.5390625</v>
      </c>
      <c r="V48" s="31">
        <v>29439.587890625</v>
      </c>
      <c r="W48" s="31">
        <v>7859.052734375</v>
      </c>
      <c r="X48" s="85">
        <v>1921.0189208984375</v>
      </c>
    </row>
    <row r="49" spans="1:24" s="11" customFormat="1" ht="15">
      <c r="A49" s="250" t="s">
        <v>115</v>
      </c>
      <c r="B49" s="14"/>
      <c r="C49" s="38" t="s">
        <v>69</v>
      </c>
      <c r="D49" s="46"/>
      <c r="E49" s="29" t="s">
        <v>222</v>
      </c>
      <c r="F49" s="17">
        <f t="shared" si="3"/>
        <v>271634.69580078125</v>
      </c>
      <c r="G49" s="17">
        <f t="shared" si="4"/>
        <v>133642.5048828125</v>
      </c>
      <c r="H49" s="263">
        <f t="shared" si="2"/>
        <v>137992.19091796875</v>
      </c>
      <c r="I49" s="32">
        <v>12056.390625</v>
      </c>
      <c r="J49" s="31">
        <v>0</v>
      </c>
      <c r="K49" s="31">
        <v>15323.5537109375</v>
      </c>
      <c r="L49" s="31">
        <v>26153.337890625</v>
      </c>
      <c r="M49" s="31">
        <v>31362.1484375</v>
      </c>
      <c r="N49" s="31">
        <v>29308.6640625</v>
      </c>
      <c r="O49" s="31">
        <v>16697.373046875</v>
      </c>
      <c r="P49" s="85">
        <v>2741.037109375</v>
      </c>
      <c r="Q49" s="32">
        <v>3636.173828125</v>
      </c>
      <c r="R49" s="31">
        <v>4329.63623046875</v>
      </c>
      <c r="S49" s="31">
        <v>30519.3984375</v>
      </c>
      <c r="T49" s="31">
        <v>33203.515625</v>
      </c>
      <c r="U49" s="31">
        <v>13274.85546875</v>
      </c>
      <c r="V49" s="31">
        <v>33390.15234375</v>
      </c>
      <c r="W49" s="31">
        <v>14870.1416015625</v>
      </c>
      <c r="X49" s="85">
        <v>4768.3173828125</v>
      </c>
    </row>
    <row r="50" spans="1:24" s="77" customFormat="1" ht="15">
      <c r="A50" s="251"/>
      <c r="B50" s="253"/>
      <c r="C50" s="109"/>
      <c r="D50" s="109" t="s">
        <v>27</v>
      </c>
      <c r="E50" s="254"/>
      <c r="F50" s="78"/>
      <c r="G50" s="78"/>
      <c r="H50" s="264"/>
      <c r="I50" s="272"/>
      <c r="J50" s="253"/>
      <c r="K50" s="253"/>
      <c r="L50" s="253"/>
      <c r="M50" s="253"/>
      <c r="N50" s="253"/>
      <c r="O50" s="253"/>
      <c r="P50" s="254"/>
      <c r="Q50" s="102"/>
      <c r="R50" s="103"/>
      <c r="S50" s="103"/>
      <c r="T50" s="103"/>
      <c r="U50" s="103"/>
      <c r="V50" s="103"/>
      <c r="W50" s="103"/>
      <c r="X50" s="274"/>
    </row>
    <row r="51" spans="1:24" s="11" customFormat="1" ht="15">
      <c r="A51" s="250" t="s">
        <v>116</v>
      </c>
      <c r="B51" s="14"/>
      <c r="C51" s="38" t="s">
        <v>70</v>
      </c>
      <c r="D51" s="46"/>
      <c r="E51" s="29" t="s">
        <v>223</v>
      </c>
      <c r="F51" s="17">
        <f t="shared" si="3"/>
        <v>761153.2250976562</v>
      </c>
      <c r="G51" s="17">
        <f t="shared" si="4"/>
        <v>448850.68408203125</v>
      </c>
      <c r="H51" s="263">
        <f t="shared" si="2"/>
        <v>312302.541015625</v>
      </c>
      <c r="I51" s="32">
        <v>6112.01416015625</v>
      </c>
      <c r="J51" s="31">
        <v>0</v>
      </c>
      <c r="K51" s="31">
        <v>35510.35546875</v>
      </c>
      <c r="L51" s="31">
        <v>121300.71875</v>
      </c>
      <c r="M51" s="31">
        <v>139366.65625</v>
      </c>
      <c r="N51" s="31">
        <v>98486.203125</v>
      </c>
      <c r="O51" s="31">
        <v>40071.0546875</v>
      </c>
      <c r="P51" s="85">
        <v>8003.681640625</v>
      </c>
      <c r="Q51" s="32">
        <v>0</v>
      </c>
      <c r="R51" s="31">
        <v>0</v>
      </c>
      <c r="S51" s="31">
        <v>22214.318359375</v>
      </c>
      <c r="T51" s="31">
        <v>95490.453125</v>
      </c>
      <c r="U51" s="31">
        <v>60780.7421875</v>
      </c>
      <c r="V51" s="31">
        <v>76771.390625</v>
      </c>
      <c r="W51" s="31">
        <v>48260.015625</v>
      </c>
      <c r="X51" s="85">
        <v>8785.62109375</v>
      </c>
    </row>
    <row r="52" spans="1:24" s="11" customFormat="1" ht="15">
      <c r="A52" s="250" t="s">
        <v>117</v>
      </c>
      <c r="B52" s="14"/>
      <c r="C52" s="37" t="s">
        <v>71</v>
      </c>
      <c r="D52" s="46"/>
      <c r="E52" s="28" t="s">
        <v>224</v>
      </c>
      <c r="F52" s="17">
        <f t="shared" si="3"/>
        <v>394051.4913330078</v>
      </c>
      <c r="G52" s="17">
        <f t="shared" si="4"/>
        <v>111232.14038085938</v>
      </c>
      <c r="H52" s="263">
        <f>SUM(Q52:X52)</f>
        <v>282819.35095214844</v>
      </c>
      <c r="I52" s="32">
        <v>3113.8349609375</v>
      </c>
      <c r="J52" s="31">
        <v>0</v>
      </c>
      <c r="K52" s="31">
        <v>34596.1484375</v>
      </c>
      <c r="L52" s="31">
        <v>16963.591796875</v>
      </c>
      <c r="M52" s="31">
        <v>17344.748046875</v>
      </c>
      <c r="N52" s="31">
        <v>24454.53515625</v>
      </c>
      <c r="O52" s="31">
        <v>11015.3349609375</v>
      </c>
      <c r="P52" s="85">
        <v>3743.947021484375</v>
      </c>
      <c r="Q52" s="32">
        <v>0</v>
      </c>
      <c r="R52" s="31">
        <v>0</v>
      </c>
      <c r="S52" s="31">
        <v>43277.05078125</v>
      </c>
      <c r="T52" s="31">
        <v>162763.734375</v>
      </c>
      <c r="U52" s="31">
        <v>65090.40234375</v>
      </c>
      <c r="V52" s="31">
        <v>8607.2646484375</v>
      </c>
      <c r="W52" s="31">
        <v>1446.0595703125</v>
      </c>
      <c r="X52" s="85">
        <v>1634.8392333984375</v>
      </c>
    </row>
    <row r="53" spans="1:24" s="11" customFormat="1" ht="15">
      <c r="A53" s="250" t="s">
        <v>185</v>
      </c>
      <c r="B53" s="14"/>
      <c r="C53" s="37" t="s">
        <v>72</v>
      </c>
      <c r="D53" s="86" t="s">
        <v>183</v>
      </c>
      <c r="E53" s="256"/>
      <c r="F53" s="17">
        <f>SUM(G53:H53)</f>
        <v>463162.6787109375</v>
      </c>
      <c r="G53" s="17">
        <f>SUM(I53:P53)</f>
        <v>307789.6962890625</v>
      </c>
      <c r="H53" s="263">
        <f>SUM(Q53:X53)</f>
        <v>155372.982421875</v>
      </c>
      <c r="I53" s="32">
        <v>139451.796875</v>
      </c>
      <c r="J53" s="31">
        <v>10308.1376953125</v>
      </c>
      <c r="K53" s="31">
        <v>38163.16796875</v>
      </c>
      <c r="L53" s="31">
        <v>95003.203125</v>
      </c>
      <c r="M53" s="31">
        <v>24863.390625</v>
      </c>
      <c r="N53" s="31">
        <v>0</v>
      </c>
      <c r="O53" s="31">
        <v>0</v>
      </c>
      <c r="P53" s="85">
        <v>0</v>
      </c>
      <c r="Q53" s="32">
        <v>102434.40625</v>
      </c>
      <c r="R53" s="31">
        <v>36198.7734375</v>
      </c>
      <c r="S53" s="31">
        <v>16739.802734375</v>
      </c>
      <c r="T53" s="31">
        <v>0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49"/>
      <c r="B54" s="63" t="s">
        <v>57</v>
      </c>
      <c r="C54" s="63"/>
      <c r="D54" s="63"/>
      <c r="E54" s="64"/>
      <c r="F54" s="53">
        <f t="shared" si="3"/>
        <v>4327587.596740723</v>
      </c>
      <c r="G54" s="54">
        <f>SUM(G55:G61)</f>
        <v>2857980.44732666</v>
      </c>
      <c r="H54" s="261">
        <f>SUM(H55:H61)</f>
        <v>1469607.1494140625</v>
      </c>
      <c r="I54" s="55">
        <f>SUM(I55:I61)</f>
        <v>72176.10986328125</v>
      </c>
      <c r="J54" s="56">
        <f aca="true" t="shared" si="7" ref="J54:X54">SUM(J55:J61)</f>
        <v>149911.037109375</v>
      </c>
      <c r="K54" s="56">
        <f t="shared" si="7"/>
        <v>961481.26171875</v>
      </c>
      <c r="L54" s="56">
        <f t="shared" si="7"/>
        <v>1086765.021484375</v>
      </c>
      <c r="M54" s="56">
        <f>SUM(M55:M61)</f>
        <v>298758.630859375</v>
      </c>
      <c r="N54" s="56">
        <f t="shared" si="7"/>
        <v>175636.45947265625</v>
      </c>
      <c r="O54" s="56">
        <f t="shared" si="7"/>
        <v>87279.73779296875</v>
      </c>
      <c r="P54" s="271">
        <f>SUM(P55:P61)</f>
        <v>25972.189025878906</v>
      </c>
      <c r="Q54" s="55">
        <f t="shared" si="7"/>
        <v>81974.9501953125</v>
      </c>
      <c r="R54" s="56">
        <f t="shared" si="7"/>
        <v>71357.54052734375</v>
      </c>
      <c r="S54" s="56">
        <f t="shared" si="7"/>
        <v>510584.40625</v>
      </c>
      <c r="T54" s="56">
        <f t="shared" si="7"/>
        <v>382914.064453125</v>
      </c>
      <c r="U54" s="56">
        <f t="shared" si="7"/>
        <v>165229.99609375</v>
      </c>
      <c r="V54" s="56">
        <f t="shared" si="7"/>
        <v>92432.3349609375</v>
      </c>
      <c r="W54" s="56">
        <f t="shared" si="7"/>
        <v>137579.8232421875</v>
      </c>
      <c r="X54" s="271">
        <f t="shared" si="7"/>
        <v>27534.03369140625</v>
      </c>
    </row>
    <row r="55" spans="1:24" ht="15">
      <c r="A55" s="250" t="s">
        <v>120</v>
      </c>
      <c r="B55" s="79"/>
      <c r="C55" s="38" t="s">
        <v>73</v>
      </c>
      <c r="D55" s="86" t="s">
        <v>227</v>
      </c>
      <c r="E55" s="257"/>
      <c r="F55" s="17">
        <f>SUM(G55:H55)</f>
        <v>1290805.847290039</v>
      </c>
      <c r="G55" s="17">
        <f t="shared" si="4"/>
        <v>1102579.3308105469</v>
      </c>
      <c r="H55" s="263">
        <f t="shared" si="2"/>
        <v>188226.5164794922</v>
      </c>
      <c r="I55" s="273">
        <v>5982.5400390625</v>
      </c>
      <c r="J55" s="33">
        <v>41058.33203125</v>
      </c>
      <c r="K55" s="33">
        <v>412343.65625</v>
      </c>
      <c r="L55" s="33">
        <v>448324.75</v>
      </c>
      <c r="M55" s="33">
        <v>119368.953125</v>
      </c>
      <c r="N55" s="33">
        <v>53483.9921875</v>
      </c>
      <c r="O55" s="33">
        <v>18632.451171875</v>
      </c>
      <c r="P55" s="85">
        <v>3384.656005859375</v>
      </c>
      <c r="Q55" s="273">
        <v>14259.357421875</v>
      </c>
      <c r="R55" s="33">
        <v>8081.9619140625</v>
      </c>
      <c r="S55" s="33">
        <v>57542.7421875</v>
      </c>
      <c r="T55" s="33">
        <v>58793.4296875</v>
      </c>
      <c r="U55" s="33">
        <v>29650.59375</v>
      </c>
      <c r="V55" s="33">
        <v>9262.2607421875</v>
      </c>
      <c r="W55" s="33">
        <v>9392.98046875</v>
      </c>
      <c r="X55" s="275">
        <v>1243.1903076171875</v>
      </c>
    </row>
    <row r="56" spans="1:24" ht="15">
      <c r="A56" s="250" t="s">
        <v>121</v>
      </c>
      <c r="B56" s="79"/>
      <c r="C56" s="38" t="s">
        <v>74</v>
      </c>
      <c r="D56" s="86" t="s">
        <v>28</v>
      </c>
      <c r="E56" s="257"/>
      <c r="F56" s="17">
        <f t="shared" si="3"/>
        <v>736493.6103515625</v>
      </c>
      <c r="G56" s="17">
        <f t="shared" si="4"/>
        <v>382095.4111328125</v>
      </c>
      <c r="H56" s="263">
        <f t="shared" si="2"/>
        <v>354398.19921875</v>
      </c>
      <c r="I56" s="273">
        <v>6351.4580078125</v>
      </c>
      <c r="J56" s="33">
        <v>27714.671875</v>
      </c>
      <c r="K56" s="33">
        <v>26796.3984375</v>
      </c>
      <c r="L56" s="33">
        <v>134595.359375</v>
      </c>
      <c r="M56" s="33">
        <v>66601.109375</v>
      </c>
      <c r="N56" s="33">
        <v>53866.73828125</v>
      </c>
      <c r="O56" s="33">
        <v>48935.48046875</v>
      </c>
      <c r="P56" s="85">
        <v>17234.1953125</v>
      </c>
      <c r="Q56" s="273">
        <v>18727.015625</v>
      </c>
      <c r="R56" s="33">
        <v>0</v>
      </c>
      <c r="S56" s="33">
        <v>41857.109375</v>
      </c>
      <c r="T56" s="33">
        <v>79255.15625</v>
      </c>
      <c r="U56" s="33">
        <v>43929.96875</v>
      </c>
      <c r="V56" s="33">
        <v>53015.5078125</v>
      </c>
      <c r="W56" s="33">
        <v>97265.5703125</v>
      </c>
      <c r="X56" s="275">
        <v>20347.87109375</v>
      </c>
    </row>
    <row r="57" spans="1:24" ht="15">
      <c r="A57" s="250" t="s">
        <v>122</v>
      </c>
      <c r="B57" s="79"/>
      <c r="C57" s="38" t="s">
        <v>75</v>
      </c>
      <c r="D57" s="86" t="s">
        <v>29</v>
      </c>
      <c r="E57" s="257"/>
      <c r="F57" s="17">
        <f t="shared" si="3"/>
        <v>314923.8020019531</v>
      </c>
      <c r="G57" s="17">
        <f t="shared" si="4"/>
        <v>233868.23046875</v>
      </c>
      <c r="H57" s="263">
        <f t="shared" si="2"/>
        <v>81055.57153320312</v>
      </c>
      <c r="I57" s="273">
        <v>23865.091796875</v>
      </c>
      <c r="J57" s="33">
        <v>28961.212890625</v>
      </c>
      <c r="K57" s="33">
        <v>94103.7890625</v>
      </c>
      <c r="L57" s="33">
        <v>62594.37890625</v>
      </c>
      <c r="M57" s="33">
        <v>12274.6611328125</v>
      </c>
      <c r="N57" s="33">
        <v>7893.04052734375</v>
      </c>
      <c r="O57" s="33">
        <v>4176.05615234375</v>
      </c>
      <c r="P57" s="85">
        <v>0</v>
      </c>
      <c r="Q57" s="273">
        <v>0</v>
      </c>
      <c r="R57" s="33">
        <v>23360.001953125</v>
      </c>
      <c r="S57" s="33">
        <v>24474.150390625</v>
      </c>
      <c r="T57" s="33">
        <v>15892.98046875</v>
      </c>
      <c r="U57" s="33">
        <v>8370.5859375</v>
      </c>
      <c r="V57" s="33">
        <v>5786.34521484375</v>
      </c>
      <c r="W57" s="33">
        <v>2384.4755859375</v>
      </c>
      <c r="X57" s="275">
        <v>787.031982421875</v>
      </c>
    </row>
    <row r="58" spans="1:24" ht="15">
      <c r="A58" s="250" t="s">
        <v>123</v>
      </c>
      <c r="B58" s="79"/>
      <c r="C58" s="38" t="s">
        <v>76</v>
      </c>
      <c r="D58" s="86" t="s">
        <v>118</v>
      </c>
      <c r="E58" s="257"/>
      <c r="F58" s="17">
        <f t="shared" si="3"/>
        <v>225313.27026367188</v>
      </c>
      <c r="G58" s="17">
        <f t="shared" si="4"/>
        <v>107280.01538085938</v>
      </c>
      <c r="H58" s="263">
        <f t="shared" si="2"/>
        <v>118033.2548828125</v>
      </c>
      <c r="I58" s="273">
        <v>6016.0029296875</v>
      </c>
      <c r="J58" s="33">
        <v>0</v>
      </c>
      <c r="K58" s="33">
        <v>33631.5703125</v>
      </c>
      <c r="L58" s="33">
        <v>51478.296875</v>
      </c>
      <c r="M58" s="33">
        <v>3862.94384765625</v>
      </c>
      <c r="N58" s="33">
        <v>10770.462890625</v>
      </c>
      <c r="O58" s="33">
        <v>0</v>
      </c>
      <c r="P58" s="85">
        <v>1520.738525390625</v>
      </c>
      <c r="Q58" s="273">
        <v>7706.9736328125</v>
      </c>
      <c r="R58" s="33">
        <v>24837.05859375</v>
      </c>
      <c r="S58" s="33">
        <v>29219.134765625</v>
      </c>
      <c r="T58" s="33">
        <v>27459.853515625</v>
      </c>
      <c r="U58" s="33">
        <v>24647.208984375</v>
      </c>
      <c r="V58" s="33">
        <v>0</v>
      </c>
      <c r="W58" s="33">
        <v>4163.025390625</v>
      </c>
      <c r="X58" s="275">
        <v>0</v>
      </c>
    </row>
    <row r="59" spans="1:24" ht="15">
      <c r="A59" s="250" t="s">
        <v>124</v>
      </c>
      <c r="B59" s="79"/>
      <c r="C59" s="38" t="s">
        <v>77</v>
      </c>
      <c r="D59" s="86" t="s">
        <v>225</v>
      </c>
      <c r="E59" s="257"/>
      <c r="F59" s="17">
        <f t="shared" si="3"/>
        <v>1021941.6471557617</v>
      </c>
      <c r="G59" s="17">
        <f t="shared" si="4"/>
        <v>618073.8301391602</v>
      </c>
      <c r="H59" s="263">
        <f t="shared" si="2"/>
        <v>403867.81701660156</v>
      </c>
      <c r="I59" s="273">
        <v>0</v>
      </c>
      <c r="J59" s="33">
        <v>14480.47265625</v>
      </c>
      <c r="K59" s="33">
        <v>276420.78125</v>
      </c>
      <c r="L59" s="33">
        <v>240615.84375</v>
      </c>
      <c r="M59" s="33">
        <v>62130.78515625</v>
      </c>
      <c r="N59" s="33">
        <v>16512.896484375</v>
      </c>
      <c r="O59" s="33">
        <v>7081.115234375</v>
      </c>
      <c r="P59" s="85">
        <v>831.9356079101562</v>
      </c>
      <c r="Q59" s="273">
        <v>0</v>
      </c>
      <c r="R59" s="33">
        <v>6425.23095703125</v>
      </c>
      <c r="S59" s="33">
        <v>248769.6875</v>
      </c>
      <c r="T59" s="33">
        <v>101337.53125</v>
      </c>
      <c r="U59" s="33">
        <v>29512.28125</v>
      </c>
      <c r="V59" s="33">
        <v>7400.73486328125</v>
      </c>
      <c r="W59" s="33">
        <v>8773.720703125</v>
      </c>
      <c r="X59" s="275">
        <v>1648.6304931640625</v>
      </c>
    </row>
    <row r="60" spans="1:24" ht="15">
      <c r="A60" s="250" t="s">
        <v>125</v>
      </c>
      <c r="B60" s="79"/>
      <c r="C60" s="38" t="s">
        <v>78</v>
      </c>
      <c r="D60" s="86" t="s">
        <v>30</v>
      </c>
      <c r="E60" s="257"/>
      <c r="F60" s="17">
        <f t="shared" si="3"/>
        <v>119020.4697265625</v>
      </c>
      <c r="G60" s="17">
        <f t="shared" si="4"/>
        <v>79673.4169921875</v>
      </c>
      <c r="H60" s="263">
        <f t="shared" si="2"/>
        <v>39347.052734375</v>
      </c>
      <c r="I60" s="273">
        <v>3214.47802734375</v>
      </c>
      <c r="J60" s="33">
        <v>0</v>
      </c>
      <c r="K60" s="33">
        <v>42068.66015625</v>
      </c>
      <c r="L60" s="33">
        <v>28284.587890625</v>
      </c>
      <c r="M60" s="33">
        <v>3049.84619140625</v>
      </c>
      <c r="N60" s="33">
        <v>1962.4150390625</v>
      </c>
      <c r="O60" s="33">
        <v>0</v>
      </c>
      <c r="P60" s="85">
        <v>1093.4296875</v>
      </c>
      <c r="Q60" s="273">
        <v>7238.345703125</v>
      </c>
      <c r="R60" s="33">
        <v>0</v>
      </c>
      <c r="S60" s="33">
        <v>5558.30078125</v>
      </c>
      <c r="T60" s="33">
        <v>19847.96484375</v>
      </c>
      <c r="U60" s="33">
        <v>6702.44140625</v>
      </c>
      <c r="V60" s="33">
        <v>0</v>
      </c>
      <c r="W60" s="33">
        <v>0</v>
      </c>
      <c r="X60" s="275">
        <v>0</v>
      </c>
    </row>
    <row r="61" spans="1:24" ht="15">
      <c r="A61" s="250" t="s">
        <v>126</v>
      </c>
      <c r="B61" s="79"/>
      <c r="C61" s="38" t="s">
        <v>79</v>
      </c>
      <c r="D61" s="86" t="s">
        <v>119</v>
      </c>
      <c r="E61" s="257"/>
      <c r="F61" s="17">
        <f t="shared" si="3"/>
        <v>619088.9499511719</v>
      </c>
      <c r="G61" s="17">
        <f t="shared" si="4"/>
        <v>334410.21240234375</v>
      </c>
      <c r="H61" s="263">
        <f t="shared" si="2"/>
        <v>284678.7375488281</v>
      </c>
      <c r="I61" s="273">
        <v>26746.5390625</v>
      </c>
      <c r="J61" s="33">
        <v>37696.34765625</v>
      </c>
      <c r="K61" s="33">
        <v>76116.40625</v>
      </c>
      <c r="L61" s="33">
        <v>120871.8046875</v>
      </c>
      <c r="M61" s="33">
        <v>31470.33203125</v>
      </c>
      <c r="N61" s="33">
        <v>31146.9140625</v>
      </c>
      <c r="O61" s="33">
        <v>8454.634765625</v>
      </c>
      <c r="P61" s="85">
        <v>1907.23388671875</v>
      </c>
      <c r="Q61" s="273">
        <v>34043.2578125</v>
      </c>
      <c r="R61" s="33">
        <v>8653.287109375</v>
      </c>
      <c r="S61" s="33">
        <v>103163.28125</v>
      </c>
      <c r="T61" s="33">
        <v>80327.1484375</v>
      </c>
      <c r="U61" s="33">
        <v>22416.916015625</v>
      </c>
      <c r="V61" s="33">
        <v>16967.486328125</v>
      </c>
      <c r="W61" s="33">
        <v>15600.05078125</v>
      </c>
      <c r="X61" s="275">
        <v>3507.309814453125</v>
      </c>
    </row>
    <row r="62" spans="1:24" s="99" customFormat="1" ht="15" customHeight="1" thickBot="1">
      <c r="A62" s="252" t="s">
        <v>81</v>
      </c>
      <c r="B62" s="93" t="s">
        <v>184</v>
      </c>
      <c r="C62" s="95" t="s">
        <v>80</v>
      </c>
      <c r="D62" s="98"/>
      <c r="E62" s="95"/>
      <c r="F62" s="96">
        <f t="shared" si="3"/>
        <v>2536810.0283203125</v>
      </c>
      <c r="G62" s="97">
        <f t="shared" si="4"/>
        <v>1084435.87109375</v>
      </c>
      <c r="H62" s="265">
        <f>SUM(Q62:X62)</f>
        <v>1452374.1572265625</v>
      </c>
      <c r="I62" s="98">
        <v>23856.16796875</v>
      </c>
      <c r="J62" s="94">
        <v>48064.3125</v>
      </c>
      <c r="K62" s="94">
        <v>72832.984375</v>
      </c>
      <c r="L62" s="94">
        <v>127871.9375</v>
      </c>
      <c r="M62" s="94">
        <v>93896.59375</v>
      </c>
      <c r="N62" s="94">
        <v>164594</v>
      </c>
      <c r="O62" s="94">
        <v>378843.375</v>
      </c>
      <c r="P62" s="95">
        <v>174476.5</v>
      </c>
      <c r="Q62" s="98">
        <v>13776.1572265625</v>
      </c>
      <c r="R62" s="94">
        <v>0</v>
      </c>
      <c r="S62" s="94">
        <v>96880.15625</v>
      </c>
      <c r="T62" s="94">
        <v>114563.859375</v>
      </c>
      <c r="U62" s="94">
        <v>86871.703125</v>
      </c>
      <c r="V62" s="94">
        <v>302566.09375</v>
      </c>
      <c r="W62" s="94">
        <v>528156.375</v>
      </c>
      <c r="X62" s="95">
        <v>309559.8125</v>
      </c>
    </row>
  </sheetData>
  <mergeCells count="3">
    <mergeCell ref="I4:P4"/>
    <mergeCell ref="Q4:X4"/>
    <mergeCell ref="F5:H5"/>
  </mergeCells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 topLeftCell="A1">
      <pane xSplit="5" ySplit="8" topLeftCell="F33" activePane="bottomRight" state="frozen"/>
      <selection pane="topLeft" activeCell="M13" sqref="M13"/>
      <selection pane="topRight" activeCell="M13" sqref="M13"/>
      <selection pane="bottomLeft" activeCell="M13" sqref="M13"/>
      <selection pane="bottomRight" activeCell="M13" sqref="M13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3.8515625" style="40" customWidth="1"/>
    <col min="5" max="5" width="33.7109375" style="6" customWidth="1"/>
    <col min="6" max="24" width="11.7109375" style="6" customWidth="1"/>
    <col min="25" max="16384" width="9.140625" style="6" customWidth="1"/>
  </cols>
  <sheetData>
    <row r="1" ht="15.6">
      <c r="A1" s="65" t="s">
        <v>226</v>
      </c>
    </row>
    <row r="2" ht="15.6">
      <c r="A2" s="110" t="s">
        <v>167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58" t="s">
        <v>33</v>
      </c>
      <c r="I4" s="297" t="s">
        <v>32</v>
      </c>
      <c r="J4" s="298"/>
      <c r="K4" s="298"/>
      <c r="L4" s="298"/>
      <c r="M4" s="298"/>
      <c r="N4" s="298"/>
      <c r="O4" s="298"/>
      <c r="P4" s="299"/>
      <c r="Q4" s="297" t="s">
        <v>33</v>
      </c>
      <c r="R4" s="298"/>
      <c r="S4" s="298"/>
      <c r="T4" s="298"/>
      <c r="U4" s="298"/>
      <c r="V4" s="298"/>
      <c r="W4" s="298"/>
      <c r="X4" s="299"/>
    </row>
    <row r="5" spans="1:24" s="8" customFormat="1" ht="13.8" thickBot="1">
      <c r="A5" s="68"/>
      <c r="B5" s="43"/>
      <c r="C5" s="43"/>
      <c r="D5" s="43"/>
      <c r="E5" s="21" t="s">
        <v>35</v>
      </c>
      <c r="F5" s="295" t="s">
        <v>53</v>
      </c>
      <c r="G5" s="296" t="s">
        <v>1</v>
      </c>
      <c r="H5" s="296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66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66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89971.56899999999</v>
      </c>
      <c r="G6" s="60">
        <f>SUM(I6:P6)</f>
        <v>45400.329</v>
      </c>
      <c r="H6" s="259">
        <f>SUM(Q6:X6)</f>
        <v>44571.24</v>
      </c>
      <c r="I6" s="61">
        <v>3313.552</v>
      </c>
      <c r="J6" s="62">
        <v>7091.297</v>
      </c>
      <c r="K6" s="62">
        <v>12584.59</v>
      </c>
      <c r="L6" s="62">
        <v>13467.546</v>
      </c>
      <c r="M6" s="62">
        <v>4115.596</v>
      </c>
      <c r="N6" s="62">
        <v>3205.245</v>
      </c>
      <c r="O6" s="62">
        <v>1258.079</v>
      </c>
      <c r="P6" s="267">
        <v>364.424</v>
      </c>
      <c r="Q6" s="61">
        <v>3020.441</v>
      </c>
      <c r="R6" s="62">
        <v>6550.379</v>
      </c>
      <c r="S6" s="62">
        <v>12102.726</v>
      </c>
      <c r="T6" s="62">
        <v>12967.302</v>
      </c>
      <c r="U6" s="62">
        <v>4412.297</v>
      </c>
      <c r="V6" s="62">
        <v>3574.944</v>
      </c>
      <c r="W6" s="62">
        <v>1427.987</v>
      </c>
      <c r="X6" s="267">
        <v>515.164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68"/>
      <c r="Q7" s="36"/>
      <c r="R7" s="35"/>
      <c r="S7" s="35"/>
      <c r="T7" s="35"/>
      <c r="U7" s="35"/>
      <c r="V7" s="35"/>
      <c r="W7" s="35"/>
      <c r="X7" s="268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69"/>
      <c r="Q8" s="12"/>
      <c r="R8" s="13"/>
      <c r="S8" s="13"/>
      <c r="T8" s="13"/>
      <c r="U8" s="13"/>
      <c r="V8" s="13"/>
      <c r="W8" s="13"/>
      <c r="X8" s="269"/>
    </row>
    <row r="9" spans="1:24" s="15" customFormat="1" ht="14.4" thickTop="1">
      <c r="A9" s="248"/>
      <c r="B9" s="47" t="s">
        <v>2</v>
      </c>
      <c r="C9" s="47"/>
      <c r="D9" s="47"/>
      <c r="E9" s="48"/>
      <c r="F9" s="49">
        <f>SUM(G9:H9)</f>
        <v>30920026.411193848</v>
      </c>
      <c r="G9" s="50">
        <f>SUM(I9:P9)</f>
        <v>16476271.325012207</v>
      </c>
      <c r="H9" s="260">
        <f>SUM(Q9:X9)</f>
        <v>14443755.08618164</v>
      </c>
      <c r="I9" s="51">
        <f aca="true" t="shared" si="0" ref="I9:X9">I10+I24+I54+I62</f>
        <v>2572402.2270507812</v>
      </c>
      <c r="J9" s="52">
        <f t="shared" si="0"/>
        <v>592852.197265625</v>
      </c>
      <c r="K9" s="52">
        <f t="shared" si="0"/>
        <v>1731173.0520019531</v>
      </c>
      <c r="L9" s="52">
        <f t="shared" si="0"/>
        <v>4432908.939453125</v>
      </c>
      <c r="M9" s="52">
        <f t="shared" si="0"/>
        <v>2442507.286254883</v>
      </c>
      <c r="N9" s="52">
        <f t="shared" si="0"/>
        <v>2819994.8345947266</v>
      </c>
      <c r="O9" s="52">
        <f t="shared" si="0"/>
        <v>1547793.3002929688</v>
      </c>
      <c r="P9" s="270">
        <f t="shared" si="0"/>
        <v>336639.48809814453</v>
      </c>
      <c r="Q9" s="51">
        <f t="shared" si="0"/>
        <v>2298403.055908203</v>
      </c>
      <c r="R9" s="52">
        <f t="shared" si="0"/>
        <v>609554.7121582031</v>
      </c>
      <c r="S9" s="52">
        <f t="shared" si="0"/>
        <v>1753158.6247558594</v>
      </c>
      <c r="T9" s="52">
        <f t="shared" si="0"/>
        <v>3206611.1696777344</v>
      </c>
      <c r="U9" s="52">
        <f t="shared" si="0"/>
        <v>1952482.4975585938</v>
      </c>
      <c r="V9" s="52">
        <f t="shared" si="0"/>
        <v>2667500.4130859375</v>
      </c>
      <c r="W9" s="52">
        <f t="shared" si="0"/>
        <v>1536918.9375</v>
      </c>
      <c r="X9" s="270">
        <f t="shared" si="0"/>
        <v>419125.6755371094</v>
      </c>
    </row>
    <row r="10" spans="1:24" s="16" customFormat="1" ht="15" customHeight="1">
      <c r="A10" s="249"/>
      <c r="B10" s="63" t="s">
        <v>202</v>
      </c>
      <c r="C10" s="63"/>
      <c r="D10" s="63"/>
      <c r="E10" s="64"/>
      <c r="F10" s="53">
        <f>SUM(G10:H10)</f>
        <v>9748538.78302002</v>
      </c>
      <c r="G10" s="54">
        <f>SUM(I10:P10)</f>
        <v>4778461.039611816</v>
      </c>
      <c r="H10" s="261">
        <f>SUM(Q10:X10)</f>
        <v>4970077.743408203</v>
      </c>
      <c r="I10" s="55">
        <f>SUM(I11:I23)</f>
        <v>2000906.9196777344</v>
      </c>
      <c r="J10" s="56">
        <f>SUM(J11:J23)</f>
        <v>172159.87548828125</v>
      </c>
      <c r="K10" s="56">
        <f>SUM(K11:K23)</f>
        <v>333282.4755859375</v>
      </c>
      <c r="L10" s="56">
        <f aca="true" t="shared" si="1" ref="L10:X10">SUM(L11:L23)</f>
        <v>822218.5546875</v>
      </c>
      <c r="M10" s="56">
        <f t="shared" si="1"/>
        <v>406088.2707519531</v>
      </c>
      <c r="N10" s="56">
        <f t="shared" si="1"/>
        <v>547737.4404296875</v>
      </c>
      <c r="O10" s="56">
        <f t="shared" si="1"/>
        <v>391884.6025390625</v>
      </c>
      <c r="P10" s="271">
        <f t="shared" si="1"/>
        <v>104182.90045166016</v>
      </c>
      <c r="Q10" s="55">
        <f t="shared" si="1"/>
        <v>1800832.2451171875</v>
      </c>
      <c r="R10" s="56">
        <f t="shared" si="1"/>
        <v>241214.23828125</v>
      </c>
      <c r="S10" s="56">
        <f t="shared" si="1"/>
        <v>508166.3447265625</v>
      </c>
      <c r="T10" s="56">
        <f t="shared" si="1"/>
        <v>585594.4248046875</v>
      </c>
      <c r="U10" s="56">
        <f t="shared" si="1"/>
        <v>380296.8229980469</v>
      </c>
      <c r="V10" s="56">
        <f t="shared" si="1"/>
        <v>755230.0991210938</v>
      </c>
      <c r="W10" s="56">
        <f t="shared" si="1"/>
        <v>540284.6320800781</v>
      </c>
      <c r="X10" s="271">
        <f t="shared" si="1"/>
        <v>158458.93627929688</v>
      </c>
    </row>
    <row r="11" spans="1:24" s="11" customFormat="1" ht="15">
      <c r="A11" s="250" t="s">
        <v>82</v>
      </c>
      <c r="B11" s="14"/>
      <c r="C11" s="38" t="s">
        <v>3</v>
      </c>
      <c r="D11" s="86" t="s">
        <v>4</v>
      </c>
      <c r="E11" s="29"/>
      <c r="F11" s="246">
        <f>SUM(G11:H11)</f>
        <v>1062452.3955078125</v>
      </c>
      <c r="G11" s="19">
        <f>SUM(I11:P11)</f>
        <v>655883.712890625</v>
      </c>
      <c r="H11" s="262">
        <f aca="true" t="shared" si="2" ref="H11:H61">SUM(Q11:X11)</f>
        <v>406568.6826171875</v>
      </c>
      <c r="I11" s="18">
        <v>5823.5048828125</v>
      </c>
      <c r="J11" s="31">
        <v>0</v>
      </c>
      <c r="K11" s="31">
        <v>56253.6875</v>
      </c>
      <c r="L11" s="31">
        <v>254358.078125</v>
      </c>
      <c r="M11" s="31">
        <v>129416.4375</v>
      </c>
      <c r="N11" s="31">
        <v>144856.140625</v>
      </c>
      <c r="O11" s="31">
        <v>57551.59765625</v>
      </c>
      <c r="P11" s="85">
        <v>7624.2666015625</v>
      </c>
      <c r="Q11" s="32">
        <v>0</v>
      </c>
      <c r="R11" s="31">
        <v>0</v>
      </c>
      <c r="S11" s="31">
        <v>44035.80859375</v>
      </c>
      <c r="T11" s="31">
        <v>157321.90625</v>
      </c>
      <c r="U11" s="31">
        <v>59896.31640625</v>
      </c>
      <c r="V11" s="31">
        <v>102934.75</v>
      </c>
      <c r="W11" s="31">
        <v>36375.4609375</v>
      </c>
      <c r="X11" s="85">
        <v>6004.4404296875</v>
      </c>
    </row>
    <row r="12" spans="1:24" s="11" customFormat="1" ht="15">
      <c r="A12" s="250" t="s">
        <v>83</v>
      </c>
      <c r="B12" s="14"/>
      <c r="C12" s="38" t="s">
        <v>5</v>
      </c>
      <c r="D12" s="86" t="s">
        <v>203</v>
      </c>
      <c r="E12" s="29"/>
      <c r="F12" s="246">
        <f aca="true" t="shared" si="3" ref="F12:F62">SUM(G12:H12)</f>
        <v>296572.5329589844</v>
      </c>
      <c r="G12" s="19">
        <f aca="true" t="shared" si="4" ref="G12:G62">SUM(I12:P12)</f>
        <v>157270.32495117188</v>
      </c>
      <c r="H12" s="262">
        <f t="shared" si="2"/>
        <v>139302.2080078125</v>
      </c>
      <c r="I12" s="18">
        <v>3244.621826171875</v>
      </c>
      <c r="J12" s="31">
        <v>0</v>
      </c>
      <c r="K12" s="31">
        <v>32523.83203125</v>
      </c>
      <c r="L12" s="31">
        <v>113056.5390625</v>
      </c>
      <c r="M12" s="31">
        <v>8445.33203125</v>
      </c>
      <c r="N12" s="31">
        <v>0</v>
      </c>
      <c r="O12" s="31">
        <v>0</v>
      </c>
      <c r="P12" s="85">
        <v>0</v>
      </c>
      <c r="Q12" s="32">
        <v>3288.383056640625</v>
      </c>
      <c r="R12" s="31">
        <v>8719.9638671875</v>
      </c>
      <c r="S12" s="31">
        <v>27722.818359375</v>
      </c>
      <c r="T12" s="31">
        <v>90021.7734375</v>
      </c>
      <c r="U12" s="31">
        <v>2829.983154296875</v>
      </c>
      <c r="V12" s="31">
        <v>5001.55322265625</v>
      </c>
      <c r="W12" s="31">
        <v>1717.73291015625</v>
      </c>
      <c r="X12" s="85">
        <v>0</v>
      </c>
    </row>
    <row r="13" spans="1:24" s="11" customFormat="1" ht="15">
      <c r="A13" s="250" t="s">
        <v>84</v>
      </c>
      <c r="B13" s="14"/>
      <c r="C13" s="37" t="s">
        <v>6</v>
      </c>
      <c r="D13" s="245" t="s">
        <v>204</v>
      </c>
      <c r="E13" s="29"/>
      <c r="F13" s="246">
        <f t="shared" si="3"/>
        <v>1993339.69921875</v>
      </c>
      <c r="G13" s="19">
        <f t="shared" si="4"/>
        <v>824807.767578125</v>
      </c>
      <c r="H13" s="262">
        <f t="shared" si="2"/>
        <v>1168531.931640625</v>
      </c>
      <c r="I13" s="18">
        <v>117880.171875</v>
      </c>
      <c r="J13" s="31">
        <v>30167.638671875</v>
      </c>
      <c r="K13" s="31">
        <v>63506.046875</v>
      </c>
      <c r="L13" s="31">
        <v>106777.1796875</v>
      </c>
      <c r="M13" s="31">
        <v>72648.7421875</v>
      </c>
      <c r="N13" s="31">
        <v>197986.625</v>
      </c>
      <c r="O13" s="31">
        <v>181172.859375</v>
      </c>
      <c r="P13" s="85">
        <v>54668.50390625</v>
      </c>
      <c r="Q13" s="32">
        <v>123569.734375</v>
      </c>
      <c r="R13" s="31">
        <v>28317.025390625</v>
      </c>
      <c r="S13" s="31">
        <v>60331.5546875</v>
      </c>
      <c r="T13" s="31">
        <v>123143.015625</v>
      </c>
      <c r="U13" s="31">
        <v>129390.9609375</v>
      </c>
      <c r="V13" s="31">
        <v>332113.03125</v>
      </c>
      <c r="W13" s="31">
        <v>286711.53125</v>
      </c>
      <c r="X13" s="85">
        <v>84955.078125</v>
      </c>
    </row>
    <row r="14" spans="1:24" s="11" customFormat="1" ht="15">
      <c r="A14" s="250" t="s">
        <v>85</v>
      </c>
      <c r="B14" s="14"/>
      <c r="C14" s="37" t="s">
        <v>7</v>
      </c>
      <c r="D14" s="245" t="s">
        <v>205</v>
      </c>
      <c r="E14" s="29"/>
      <c r="F14" s="246">
        <f t="shared" si="3"/>
        <v>14639.595458984375</v>
      </c>
      <c r="G14" s="19">
        <f t="shared" si="4"/>
        <v>6531.6953125</v>
      </c>
      <c r="H14" s="262">
        <f t="shared" si="2"/>
        <v>8107.900146484375</v>
      </c>
      <c r="I14" s="18">
        <v>6531.6953125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85">
        <v>0</v>
      </c>
      <c r="Q14" s="32">
        <v>3322.609130859375</v>
      </c>
      <c r="R14" s="31">
        <v>0</v>
      </c>
      <c r="S14" s="31">
        <v>4785.291015625</v>
      </c>
      <c r="T14" s="31">
        <v>0</v>
      </c>
      <c r="U14" s="31">
        <v>0</v>
      </c>
      <c r="V14" s="31">
        <v>0</v>
      </c>
      <c r="W14" s="31">
        <v>0</v>
      </c>
      <c r="X14" s="85">
        <v>0</v>
      </c>
    </row>
    <row r="15" spans="1:24" s="11" customFormat="1" ht="15">
      <c r="A15" s="250" t="s">
        <v>86</v>
      </c>
      <c r="B15" s="14"/>
      <c r="C15" s="37" t="s">
        <v>8</v>
      </c>
      <c r="D15" s="245" t="s">
        <v>54</v>
      </c>
      <c r="E15" s="29"/>
      <c r="F15" s="246">
        <f t="shared" si="3"/>
        <v>167566.5747680664</v>
      </c>
      <c r="G15" s="17">
        <f t="shared" si="4"/>
        <v>73153.9253540039</v>
      </c>
      <c r="H15" s="263">
        <f t="shared" si="2"/>
        <v>94412.6494140625</v>
      </c>
      <c r="I15" s="18">
        <v>45039.4140625</v>
      </c>
      <c r="J15" s="31">
        <v>5841.73681640625</v>
      </c>
      <c r="K15" s="31">
        <v>0</v>
      </c>
      <c r="L15" s="31">
        <v>6097.357421875</v>
      </c>
      <c r="M15" s="31">
        <v>2255.138916015625</v>
      </c>
      <c r="N15" s="31">
        <v>8096.224609375</v>
      </c>
      <c r="O15" s="31">
        <v>5150.5888671875</v>
      </c>
      <c r="P15" s="85">
        <v>673.4646606445312</v>
      </c>
      <c r="Q15" s="32">
        <v>13386.6826171875</v>
      </c>
      <c r="R15" s="31">
        <v>29522.25390625</v>
      </c>
      <c r="S15" s="31">
        <v>10760.6923828125</v>
      </c>
      <c r="T15" s="31">
        <v>13340.5283203125</v>
      </c>
      <c r="U15" s="31">
        <v>15698.564453125</v>
      </c>
      <c r="V15" s="31">
        <v>9783.3349609375</v>
      </c>
      <c r="W15" s="31">
        <v>1156.871337890625</v>
      </c>
      <c r="X15" s="85">
        <v>763.721435546875</v>
      </c>
    </row>
    <row r="16" spans="1:24" s="11" customFormat="1" ht="15">
      <c r="A16" s="250" t="s">
        <v>87</v>
      </c>
      <c r="B16" s="14"/>
      <c r="C16" s="39" t="s">
        <v>9</v>
      </c>
      <c r="D16" s="245" t="s">
        <v>44</v>
      </c>
      <c r="E16" s="29"/>
      <c r="F16" s="246">
        <f t="shared" si="3"/>
        <v>454443.71630859375</v>
      </c>
      <c r="G16" s="17">
        <f t="shared" si="4"/>
        <v>240280.78247070312</v>
      </c>
      <c r="H16" s="263">
        <f t="shared" si="2"/>
        <v>214162.93383789062</v>
      </c>
      <c r="I16" s="18">
        <v>56501.6484375</v>
      </c>
      <c r="J16" s="31">
        <v>18291.515625</v>
      </c>
      <c r="K16" s="31">
        <v>29802.185546875</v>
      </c>
      <c r="L16" s="31">
        <v>73324.2578125</v>
      </c>
      <c r="M16" s="31">
        <v>33760.046875</v>
      </c>
      <c r="N16" s="31">
        <v>18139.173828125</v>
      </c>
      <c r="O16" s="31">
        <v>7635.3466796875</v>
      </c>
      <c r="P16" s="85">
        <v>2826.607666015625</v>
      </c>
      <c r="Q16" s="32">
        <v>54264.99609375</v>
      </c>
      <c r="R16" s="31">
        <v>28703.28125</v>
      </c>
      <c r="S16" s="31">
        <v>44436.7265625</v>
      </c>
      <c r="T16" s="31">
        <v>39400.53515625</v>
      </c>
      <c r="U16" s="31">
        <v>21836.2109375</v>
      </c>
      <c r="V16" s="31">
        <v>15215.970703125</v>
      </c>
      <c r="W16" s="31">
        <v>6588.65087890625</v>
      </c>
      <c r="X16" s="85">
        <v>3716.562255859375</v>
      </c>
    </row>
    <row r="17" spans="1:24" s="11" customFormat="1" ht="15">
      <c r="A17" s="250" t="s">
        <v>88</v>
      </c>
      <c r="B17" s="14"/>
      <c r="C17" s="39" t="s">
        <v>10</v>
      </c>
      <c r="D17" s="245" t="s">
        <v>14</v>
      </c>
      <c r="E17" s="29"/>
      <c r="F17" s="246">
        <f t="shared" si="3"/>
        <v>507448.2880859375</v>
      </c>
      <c r="G17" s="17">
        <f t="shared" si="4"/>
        <v>213795.5263671875</v>
      </c>
      <c r="H17" s="263">
        <f t="shared" si="2"/>
        <v>293652.76171875</v>
      </c>
      <c r="I17" s="18">
        <v>19541.62109375</v>
      </c>
      <c r="J17" s="31">
        <v>0</v>
      </c>
      <c r="K17" s="31">
        <v>54833.984375</v>
      </c>
      <c r="L17" s="31">
        <v>46572.4140625</v>
      </c>
      <c r="M17" s="31">
        <v>37069.26171875</v>
      </c>
      <c r="N17" s="31">
        <v>33225.21484375</v>
      </c>
      <c r="O17" s="31">
        <v>18297.0234375</v>
      </c>
      <c r="P17" s="85">
        <v>4256.0068359375</v>
      </c>
      <c r="Q17" s="32">
        <v>16606.86328125</v>
      </c>
      <c r="R17" s="31">
        <v>14507.55859375</v>
      </c>
      <c r="S17" s="31">
        <v>51150.74609375</v>
      </c>
      <c r="T17" s="31">
        <v>57690.40625</v>
      </c>
      <c r="U17" s="31">
        <v>43518.26953125</v>
      </c>
      <c r="V17" s="31">
        <v>64610.203125</v>
      </c>
      <c r="W17" s="31">
        <v>32688.39453125</v>
      </c>
      <c r="X17" s="85">
        <v>12880.3203125</v>
      </c>
    </row>
    <row r="18" spans="1:24" s="11" customFormat="1" ht="15">
      <c r="A18" s="250" t="s">
        <v>89</v>
      </c>
      <c r="B18" s="14"/>
      <c r="C18" s="37" t="s">
        <v>11</v>
      </c>
      <c r="D18" s="245" t="s">
        <v>55</v>
      </c>
      <c r="E18" s="29"/>
      <c r="F18" s="246">
        <f>SUM(G18:H18)</f>
        <v>616315.6989746094</v>
      </c>
      <c r="G18" s="17">
        <f>SUM(I18:P18)</f>
        <v>353659.765625</v>
      </c>
      <c r="H18" s="263">
        <f t="shared" si="2"/>
        <v>262655.9333496094</v>
      </c>
      <c r="I18" s="18">
        <v>246804.796875</v>
      </c>
      <c r="J18" s="31">
        <v>18093.916015625</v>
      </c>
      <c r="K18" s="31">
        <v>11692.9443359375</v>
      </c>
      <c r="L18" s="31">
        <v>8504.330078125</v>
      </c>
      <c r="M18" s="31">
        <v>21399.48828125</v>
      </c>
      <c r="N18" s="31">
        <v>23081.62890625</v>
      </c>
      <c r="O18" s="31">
        <v>17955.810546875</v>
      </c>
      <c r="P18" s="85">
        <v>6126.8505859375</v>
      </c>
      <c r="Q18" s="32">
        <v>166484.375</v>
      </c>
      <c r="R18" s="31">
        <v>7090.9521484375</v>
      </c>
      <c r="S18" s="31">
        <v>26257.1796875</v>
      </c>
      <c r="T18" s="31">
        <v>15308.349609375</v>
      </c>
      <c r="U18" s="31">
        <v>6020.54296875</v>
      </c>
      <c r="V18" s="31">
        <v>18708.92578125</v>
      </c>
      <c r="W18" s="31">
        <v>18987.82421875</v>
      </c>
      <c r="X18" s="85">
        <v>3797.783935546875</v>
      </c>
    </row>
    <row r="19" spans="1:24" s="11" customFormat="1" ht="15">
      <c r="A19" s="250" t="s">
        <v>90</v>
      </c>
      <c r="B19" s="14"/>
      <c r="C19" s="38" t="s">
        <v>12</v>
      </c>
      <c r="D19" s="86" t="s">
        <v>206</v>
      </c>
      <c r="E19" s="29"/>
      <c r="F19" s="246">
        <f t="shared" si="3"/>
        <v>900072.3603515625</v>
      </c>
      <c r="G19" s="17">
        <f t="shared" si="4"/>
        <v>472354.6923828125</v>
      </c>
      <c r="H19" s="263">
        <f t="shared" si="2"/>
        <v>427717.66796875</v>
      </c>
      <c r="I19" s="18">
        <v>86625.6640625</v>
      </c>
      <c r="J19" s="31">
        <v>73413.6953125</v>
      </c>
      <c r="K19" s="31">
        <v>56573.640625</v>
      </c>
      <c r="L19" s="31">
        <v>111913.203125</v>
      </c>
      <c r="M19" s="31">
        <v>48182.6875</v>
      </c>
      <c r="N19" s="31">
        <v>52436.90625</v>
      </c>
      <c r="O19" s="31">
        <v>34740.30078125</v>
      </c>
      <c r="P19" s="85">
        <v>8468.5947265625</v>
      </c>
      <c r="Q19" s="32">
        <v>81657.578125</v>
      </c>
      <c r="R19" s="31">
        <v>106814.015625</v>
      </c>
      <c r="S19" s="31">
        <v>22217.287109375</v>
      </c>
      <c r="T19" s="31">
        <v>52907.1171875</v>
      </c>
      <c r="U19" s="31">
        <v>38652.015625</v>
      </c>
      <c r="V19" s="31">
        <v>78160.8828125</v>
      </c>
      <c r="W19" s="31">
        <v>35221.62890625</v>
      </c>
      <c r="X19" s="85">
        <v>12087.142578125</v>
      </c>
    </row>
    <row r="20" spans="1:24" s="11" customFormat="1" ht="15">
      <c r="A20" s="250" t="s">
        <v>91</v>
      </c>
      <c r="B20" s="14"/>
      <c r="C20" s="38" t="s">
        <v>13</v>
      </c>
      <c r="D20" s="86" t="s">
        <v>208</v>
      </c>
      <c r="E20" s="29"/>
      <c r="F20" s="246">
        <f t="shared" si="3"/>
        <v>83495.5390625</v>
      </c>
      <c r="G20" s="17">
        <f t="shared" si="4"/>
        <v>0</v>
      </c>
      <c r="H20" s="263">
        <f t="shared" si="2"/>
        <v>83495.5390625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83495.5390625</v>
      </c>
      <c r="T20" s="31">
        <v>0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0" t="s">
        <v>92</v>
      </c>
      <c r="B21" s="14"/>
      <c r="C21" s="38" t="s">
        <v>15</v>
      </c>
      <c r="D21" s="86" t="s">
        <v>209</v>
      </c>
      <c r="E21" s="29"/>
      <c r="F21" s="246">
        <f t="shared" si="3"/>
        <v>2533583.625</v>
      </c>
      <c r="G21" s="17">
        <f t="shared" si="4"/>
        <v>1315166.375</v>
      </c>
      <c r="H21" s="263">
        <f t="shared" si="2"/>
        <v>1218417.25</v>
      </c>
      <c r="I21" s="18">
        <v>1315166.375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1218417.25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0" t="s">
        <v>93</v>
      </c>
      <c r="B22" s="14"/>
      <c r="C22" s="37" t="s">
        <v>16</v>
      </c>
      <c r="D22" s="245" t="s">
        <v>210</v>
      </c>
      <c r="E22" s="29"/>
      <c r="F22" s="246">
        <f t="shared" si="3"/>
        <v>391448.79638671875</v>
      </c>
      <c r="G22" s="17">
        <f t="shared" si="4"/>
        <v>144406.1708984375</v>
      </c>
      <c r="H22" s="263">
        <f t="shared" si="2"/>
        <v>247042.62548828125</v>
      </c>
      <c r="I22" s="18">
        <v>64702.203125</v>
      </c>
      <c r="J22" s="31">
        <v>0</v>
      </c>
      <c r="K22" s="31">
        <v>0</v>
      </c>
      <c r="L22" s="31">
        <v>56280.27734375</v>
      </c>
      <c r="M22" s="31">
        <v>9452.9013671875</v>
      </c>
      <c r="N22" s="31">
        <v>9007.1904296875</v>
      </c>
      <c r="O22" s="31">
        <v>4963.5986328125</v>
      </c>
      <c r="P22" s="85">
        <v>0</v>
      </c>
      <c r="Q22" s="32">
        <v>80440.5</v>
      </c>
      <c r="R22" s="31">
        <v>0</v>
      </c>
      <c r="S22" s="31">
        <v>101700.6484375</v>
      </c>
      <c r="T22" s="31">
        <v>0</v>
      </c>
      <c r="U22" s="31">
        <v>22624.986328125</v>
      </c>
      <c r="V22" s="31">
        <v>27068.197265625</v>
      </c>
      <c r="W22" s="31">
        <v>10111.099609375</v>
      </c>
      <c r="X22" s="85">
        <v>5097.19384765625</v>
      </c>
    </row>
    <row r="23" spans="1:24" s="11" customFormat="1" ht="15">
      <c r="A23" s="250" t="s">
        <v>94</v>
      </c>
      <c r="B23" s="14"/>
      <c r="C23" s="37" t="s">
        <v>20</v>
      </c>
      <c r="D23" s="245" t="s">
        <v>56</v>
      </c>
      <c r="E23" s="29"/>
      <c r="F23" s="246">
        <f t="shared" si="3"/>
        <v>727159.9609375</v>
      </c>
      <c r="G23" s="17">
        <f>SUM(I23:P23)</f>
        <v>321150.30078125</v>
      </c>
      <c r="H23" s="263">
        <f t="shared" si="2"/>
        <v>406009.66015625</v>
      </c>
      <c r="I23" s="18">
        <v>33045.203125</v>
      </c>
      <c r="J23" s="31">
        <v>26351.373046875</v>
      </c>
      <c r="K23" s="31">
        <v>28096.154296875</v>
      </c>
      <c r="L23" s="31">
        <v>45334.91796875</v>
      </c>
      <c r="M23" s="31">
        <v>43458.234375</v>
      </c>
      <c r="N23" s="31">
        <v>60908.3359375</v>
      </c>
      <c r="O23" s="31">
        <v>64417.4765625</v>
      </c>
      <c r="P23" s="85">
        <v>19538.60546875</v>
      </c>
      <c r="Q23" s="32">
        <v>39393.2734375</v>
      </c>
      <c r="R23" s="31">
        <v>17539.1875</v>
      </c>
      <c r="S23" s="31">
        <v>31272.052734375</v>
      </c>
      <c r="T23" s="31">
        <v>36460.79296875</v>
      </c>
      <c r="U23" s="31">
        <v>39828.97265625</v>
      </c>
      <c r="V23" s="31">
        <v>101633.25</v>
      </c>
      <c r="W23" s="31">
        <v>110725.4375</v>
      </c>
      <c r="X23" s="85">
        <v>29156.693359375</v>
      </c>
    </row>
    <row r="24" spans="1:24" s="16" customFormat="1" ht="15" customHeight="1">
      <c r="A24" s="249"/>
      <c r="B24" s="63" t="s">
        <v>211</v>
      </c>
      <c r="C24" s="63"/>
      <c r="D24" s="63"/>
      <c r="E24" s="64"/>
      <c r="F24" s="53">
        <f>SUM(G24:H24)</f>
        <v>16411379.913208008</v>
      </c>
      <c r="G24" s="54">
        <f>SUM(I24:P24)</f>
        <v>8770990.320800781</v>
      </c>
      <c r="H24" s="261">
        <f>SUM(Q24:X24)</f>
        <v>7640389.592407227</v>
      </c>
      <c r="I24" s="55">
        <f>SUM(I25:I53)</f>
        <v>458208.20654296875</v>
      </c>
      <c r="J24" s="56">
        <f aca="true" t="shared" si="5" ref="J24:X24">SUM(J25:J53)</f>
        <v>226044.3056640625</v>
      </c>
      <c r="K24" s="56">
        <f t="shared" si="5"/>
        <v>540900.6037597656</v>
      </c>
      <c r="L24" s="56">
        <f t="shared" si="5"/>
        <v>2529148.84375</v>
      </c>
      <c r="M24" s="56">
        <f t="shared" si="5"/>
        <v>1776286.7280273438</v>
      </c>
      <c r="N24" s="56">
        <f t="shared" si="5"/>
        <v>2044192.2280273438</v>
      </c>
      <c r="O24" s="56">
        <f t="shared" si="5"/>
        <v>1014012.5222167969</v>
      </c>
      <c r="P24" s="271">
        <f t="shared" si="5"/>
        <v>182196.8828125</v>
      </c>
      <c r="Q24" s="55">
        <f t="shared" si="5"/>
        <v>377209.5087890625</v>
      </c>
      <c r="R24" s="56">
        <f t="shared" si="5"/>
        <v>261207.41479492188</v>
      </c>
      <c r="S24" s="56">
        <f>SUM(S25:S53)</f>
        <v>719986.5368652344</v>
      </c>
      <c r="T24" s="56">
        <f t="shared" si="5"/>
        <v>2104020.7478027344</v>
      </c>
      <c r="U24" s="56">
        <f t="shared" si="5"/>
        <v>1447054.8083496094</v>
      </c>
      <c r="V24" s="56">
        <f t="shared" si="5"/>
        <v>1727458.7326660156</v>
      </c>
      <c r="W24" s="56">
        <f t="shared" si="5"/>
        <v>820560.0321044922</v>
      </c>
      <c r="X24" s="271">
        <f t="shared" si="5"/>
        <v>182891.81103515625</v>
      </c>
    </row>
    <row r="25" spans="1:24" s="77" customFormat="1" ht="15">
      <c r="A25" s="251"/>
      <c r="B25" s="253"/>
      <c r="C25" s="253"/>
      <c r="D25" s="101" t="s">
        <v>189</v>
      </c>
      <c r="E25" s="254"/>
      <c r="F25" s="78"/>
      <c r="G25" s="78"/>
      <c r="H25" s="264"/>
      <c r="I25" s="272"/>
      <c r="J25" s="253"/>
      <c r="K25" s="253"/>
      <c r="L25" s="253"/>
      <c r="M25" s="253"/>
      <c r="N25" s="253"/>
      <c r="O25" s="253"/>
      <c r="P25" s="254"/>
      <c r="Q25" s="102"/>
      <c r="R25" s="103"/>
      <c r="S25" s="103"/>
      <c r="T25" s="103"/>
      <c r="U25" s="103"/>
      <c r="V25" s="103"/>
      <c r="W25" s="103"/>
      <c r="X25" s="274"/>
    </row>
    <row r="26" spans="1:24" s="11" customFormat="1" ht="15">
      <c r="A26" s="250" t="s">
        <v>95</v>
      </c>
      <c r="B26" s="14"/>
      <c r="C26" s="38" t="s">
        <v>21</v>
      </c>
      <c r="D26" s="38"/>
      <c r="E26" s="29" t="s">
        <v>190</v>
      </c>
      <c r="F26" s="17">
        <f>SUM(G26:H26)</f>
        <v>179722.2664794922</v>
      </c>
      <c r="G26" s="17">
        <f>SUM(I26:P26)</f>
        <v>89388.12365722656</v>
      </c>
      <c r="H26" s="263">
        <f t="shared" si="2"/>
        <v>90334.14282226562</v>
      </c>
      <c r="I26" s="32">
        <v>0</v>
      </c>
      <c r="J26" s="31">
        <v>0</v>
      </c>
      <c r="K26" s="31">
        <v>2573.06005859375</v>
      </c>
      <c r="L26" s="31">
        <v>26788.80078125</v>
      </c>
      <c r="M26" s="31">
        <v>22572.4921875</v>
      </c>
      <c r="N26" s="31">
        <v>27448.1796875</v>
      </c>
      <c r="O26" s="31">
        <v>8205.021484375</v>
      </c>
      <c r="P26" s="85">
        <v>1800.5694580078125</v>
      </c>
      <c r="Q26" s="32">
        <v>0</v>
      </c>
      <c r="R26" s="31">
        <v>2277.619140625</v>
      </c>
      <c r="S26" s="31">
        <v>2953.148681640625</v>
      </c>
      <c r="T26" s="31">
        <v>23001.51953125</v>
      </c>
      <c r="U26" s="31">
        <v>25710.322265625</v>
      </c>
      <c r="V26" s="31">
        <v>24121.0390625</v>
      </c>
      <c r="W26" s="31">
        <v>11122.6220703125</v>
      </c>
      <c r="X26" s="85">
        <v>1147.8720703125</v>
      </c>
    </row>
    <row r="27" spans="1:24" s="11" customFormat="1" ht="15">
      <c r="A27" s="250" t="s">
        <v>96</v>
      </c>
      <c r="B27" s="14"/>
      <c r="C27" s="38" t="s">
        <v>22</v>
      </c>
      <c r="D27" s="38"/>
      <c r="E27" s="29" t="s">
        <v>192</v>
      </c>
      <c r="F27" s="17">
        <f t="shared" si="3"/>
        <v>84939.62237548828</v>
      </c>
      <c r="G27" s="17">
        <f aca="true" t="shared" si="6" ref="G27:G43">SUM(I27:P27)</f>
        <v>55251.11413574219</v>
      </c>
      <c r="H27" s="263">
        <f t="shared" si="2"/>
        <v>29688.508239746094</v>
      </c>
      <c r="I27" s="32">
        <v>0</v>
      </c>
      <c r="J27" s="31">
        <v>3393.780029296875</v>
      </c>
      <c r="K27" s="31">
        <v>2373.10400390625</v>
      </c>
      <c r="L27" s="31">
        <v>12400.75</v>
      </c>
      <c r="M27" s="31">
        <v>10803.380859375</v>
      </c>
      <c r="N27" s="31">
        <v>20233.87109375</v>
      </c>
      <c r="O27" s="31">
        <v>5456.9111328125</v>
      </c>
      <c r="P27" s="85">
        <v>589.3170166015625</v>
      </c>
      <c r="Q27" s="32">
        <v>0</v>
      </c>
      <c r="R27" s="31">
        <v>0</v>
      </c>
      <c r="S27" s="31">
        <v>0</v>
      </c>
      <c r="T27" s="31">
        <v>10495.8857421875</v>
      </c>
      <c r="U27" s="31">
        <v>4057.944091796875</v>
      </c>
      <c r="V27" s="31">
        <v>11620.615234375</v>
      </c>
      <c r="W27" s="31">
        <v>2955.160888671875</v>
      </c>
      <c r="X27" s="85">
        <v>558.9022827148438</v>
      </c>
    </row>
    <row r="28" spans="1:24" s="11" customFormat="1" ht="15">
      <c r="A28" s="250" t="s">
        <v>97</v>
      </c>
      <c r="B28" s="14"/>
      <c r="C28" s="37" t="s">
        <v>23</v>
      </c>
      <c r="D28" s="37"/>
      <c r="E28" s="29" t="s">
        <v>17</v>
      </c>
      <c r="F28" s="17">
        <f t="shared" si="3"/>
        <v>251698.171875</v>
      </c>
      <c r="G28" s="17">
        <f t="shared" si="6"/>
        <v>80960.65698242188</v>
      </c>
      <c r="H28" s="263">
        <f t="shared" si="2"/>
        <v>170737.51489257812</v>
      </c>
      <c r="I28" s="32">
        <v>0</v>
      </c>
      <c r="J28" s="31">
        <v>0</v>
      </c>
      <c r="K28" s="31">
        <v>5035.1591796875</v>
      </c>
      <c r="L28" s="31">
        <v>22760.076171875</v>
      </c>
      <c r="M28" s="31">
        <v>23810.2734375</v>
      </c>
      <c r="N28" s="31">
        <v>21198.322265625</v>
      </c>
      <c r="O28" s="31">
        <v>5484.3662109375</v>
      </c>
      <c r="P28" s="85">
        <v>2672.459716796875</v>
      </c>
      <c r="Q28" s="32">
        <v>0</v>
      </c>
      <c r="R28" s="31">
        <v>0</v>
      </c>
      <c r="S28" s="31">
        <v>13837.994140625</v>
      </c>
      <c r="T28" s="31">
        <v>55148.9296875</v>
      </c>
      <c r="U28" s="31">
        <v>25373.974609375</v>
      </c>
      <c r="V28" s="31">
        <v>58375.33984375</v>
      </c>
      <c r="W28" s="31">
        <v>14958.1083984375</v>
      </c>
      <c r="X28" s="85">
        <v>3043.168212890625</v>
      </c>
    </row>
    <row r="29" spans="1:24" s="11" customFormat="1" ht="15">
      <c r="A29" s="250" t="s">
        <v>98</v>
      </c>
      <c r="B29" s="14"/>
      <c r="C29" s="37" t="s">
        <v>45</v>
      </c>
      <c r="D29" s="37"/>
      <c r="E29" s="29" t="s">
        <v>18</v>
      </c>
      <c r="F29" s="17">
        <f t="shared" si="3"/>
        <v>96441.66186523438</v>
      </c>
      <c r="G29" s="17">
        <f t="shared" si="6"/>
        <v>39731.318359375</v>
      </c>
      <c r="H29" s="263">
        <f t="shared" si="2"/>
        <v>56710.343505859375</v>
      </c>
      <c r="I29" s="32">
        <v>0</v>
      </c>
      <c r="J29" s="31">
        <v>0</v>
      </c>
      <c r="K29" s="31">
        <v>0</v>
      </c>
      <c r="L29" s="31">
        <v>17425.193359375</v>
      </c>
      <c r="M29" s="31">
        <v>12832.2373046875</v>
      </c>
      <c r="N29" s="31">
        <v>4519.9482421875</v>
      </c>
      <c r="O29" s="31">
        <v>4953.939453125</v>
      </c>
      <c r="P29" s="85">
        <v>0</v>
      </c>
      <c r="Q29" s="32">
        <v>0</v>
      </c>
      <c r="R29" s="31">
        <v>0</v>
      </c>
      <c r="S29" s="31">
        <v>12434.3818359375</v>
      </c>
      <c r="T29" s="31">
        <v>22248.818359375</v>
      </c>
      <c r="U29" s="31">
        <v>7638.6767578125</v>
      </c>
      <c r="V29" s="31">
        <v>10633.4638671875</v>
      </c>
      <c r="W29" s="31">
        <v>3755.002685546875</v>
      </c>
      <c r="X29" s="85">
        <v>0</v>
      </c>
    </row>
    <row r="30" spans="1:24" s="11" customFormat="1" ht="15">
      <c r="A30" s="250" t="s">
        <v>99</v>
      </c>
      <c r="B30" s="14"/>
      <c r="C30" s="37" t="s">
        <v>46</v>
      </c>
      <c r="D30" s="37"/>
      <c r="E30" s="29" t="s">
        <v>58</v>
      </c>
      <c r="F30" s="17">
        <f t="shared" si="3"/>
        <v>76331.91003417969</v>
      </c>
      <c r="G30" s="17">
        <f t="shared" si="6"/>
        <v>31058.78973388672</v>
      </c>
      <c r="H30" s="263">
        <f t="shared" si="2"/>
        <v>45273.12030029297</v>
      </c>
      <c r="I30" s="32">
        <v>0</v>
      </c>
      <c r="J30" s="31">
        <v>0</v>
      </c>
      <c r="K30" s="31">
        <v>4135.2041015625</v>
      </c>
      <c r="L30" s="31">
        <v>9343.560546875</v>
      </c>
      <c r="M30" s="31">
        <v>7206.6142578125</v>
      </c>
      <c r="N30" s="31">
        <v>5517.7333984375</v>
      </c>
      <c r="O30" s="31">
        <v>4319.6376953125</v>
      </c>
      <c r="P30" s="85">
        <v>536.0397338867188</v>
      </c>
      <c r="Q30" s="32">
        <v>3293.2900390625</v>
      </c>
      <c r="R30" s="31">
        <v>4066.425048828125</v>
      </c>
      <c r="S30" s="31">
        <v>0</v>
      </c>
      <c r="T30" s="31">
        <v>14233.5888671875</v>
      </c>
      <c r="U30" s="31">
        <v>12843.765625</v>
      </c>
      <c r="V30" s="31">
        <v>3402.717529296875</v>
      </c>
      <c r="W30" s="31">
        <v>6874.2666015625</v>
      </c>
      <c r="X30" s="85">
        <v>559.0665893554688</v>
      </c>
    </row>
    <row r="31" spans="1:24" s="11" customFormat="1" ht="15">
      <c r="A31" s="250" t="s">
        <v>100</v>
      </c>
      <c r="B31" s="14"/>
      <c r="C31" s="39" t="s">
        <v>47</v>
      </c>
      <c r="D31" s="39"/>
      <c r="E31" s="29" t="s">
        <v>19</v>
      </c>
      <c r="F31" s="17">
        <f t="shared" si="3"/>
        <v>73455.49291992188</v>
      </c>
      <c r="G31" s="17">
        <f t="shared" si="6"/>
        <v>0</v>
      </c>
      <c r="H31" s="263">
        <f t="shared" si="2"/>
        <v>73455.49291992188</v>
      </c>
      <c r="I31" s="32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2868.87109375</v>
      </c>
      <c r="T31" s="31">
        <v>27224.904296875</v>
      </c>
      <c r="U31" s="31">
        <v>30813.0234375</v>
      </c>
      <c r="V31" s="31">
        <v>8451.697265625</v>
      </c>
      <c r="W31" s="31">
        <v>2064.416748046875</v>
      </c>
      <c r="X31" s="85">
        <v>2032.580078125</v>
      </c>
    </row>
    <row r="32" spans="1:24" s="11" customFormat="1" ht="15">
      <c r="A32" s="250" t="s">
        <v>101</v>
      </c>
      <c r="B32" s="14"/>
      <c r="C32" s="39" t="s">
        <v>48</v>
      </c>
      <c r="D32" s="39"/>
      <c r="E32" s="29" t="s">
        <v>194</v>
      </c>
      <c r="F32" s="17">
        <f t="shared" si="3"/>
        <v>100052.62329101562</v>
      </c>
      <c r="G32" s="17">
        <f t="shared" si="6"/>
        <v>0</v>
      </c>
      <c r="H32" s="263">
        <f t="shared" si="2"/>
        <v>100052.62329101562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15019.640625</v>
      </c>
      <c r="T32" s="31">
        <v>44950.7265625</v>
      </c>
      <c r="U32" s="31">
        <v>25694.724609375</v>
      </c>
      <c r="V32" s="31">
        <v>12236.16796875</v>
      </c>
      <c r="W32" s="31">
        <v>2151.363525390625</v>
      </c>
      <c r="X32" s="85">
        <v>0</v>
      </c>
    </row>
    <row r="33" spans="1:24" s="11" customFormat="1" ht="15">
      <c r="A33" s="250" t="s">
        <v>102</v>
      </c>
      <c r="B33" s="14"/>
      <c r="C33" s="37" t="s">
        <v>49</v>
      </c>
      <c r="D33" s="37"/>
      <c r="E33" s="29" t="s">
        <v>212</v>
      </c>
      <c r="F33" s="17">
        <f t="shared" si="3"/>
        <v>126960.10986328125</v>
      </c>
      <c r="G33" s="17">
        <f t="shared" si="6"/>
        <v>60284.7041015625</v>
      </c>
      <c r="H33" s="263">
        <f>SUM(Q33:X33)</f>
        <v>66675.40576171875</v>
      </c>
      <c r="I33" s="32">
        <v>0</v>
      </c>
      <c r="J33" s="31">
        <v>5256.763671875</v>
      </c>
      <c r="K33" s="31">
        <v>10422.5078125</v>
      </c>
      <c r="L33" s="31">
        <v>19419.908203125</v>
      </c>
      <c r="M33" s="31">
        <v>14591.662109375</v>
      </c>
      <c r="N33" s="31">
        <v>8759.5693359375</v>
      </c>
      <c r="O33" s="31">
        <v>1834.29296875</v>
      </c>
      <c r="P33" s="85">
        <v>0</v>
      </c>
      <c r="Q33" s="32">
        <v>0</v>
      </c>
      <c r="R33" s="31">
        <v>4233.72314453125</v>
      </c>
      <c r="S33" s="31">
        <v>14278.4970703125</v>
      </c>
      <c r="T33" s="31">
        <v>18711.470703125</v>
      </c>
      <c r="U33" s="31">
        <v>10794.5234375</v>
      </c>
      <c r="V33" s="31">
        <v>13476.7626953125</v>
      </c>
      <c r="W33" s="31">
        <v>5180.4287109375</v>
      </c>
      <c r="X33" s="85">
        <v>0</v>
      </c>
    </row>
    <row r="34" spans="1:24" s="11" customFormat="1" ht="15">
      <c r="A34" s="250" t="s">
        <v>103</v>
      </c>
      <c r="B34" s="14"/>
      <c r="C34" s="38" t="s">
        <v>50</v>
      </c>
      <c r="D34" s="86" t="s">
        <v>59</v>
      </c>
      <c r="E34" s="255"/>
      <c r="F34" s="17">
        <f t="shared" si="3"/>
        <v>240727.50946044922</v>
      </c>
      <c r="G34" s="17">
        <f t="shared" si="6"/>
        <v>135316.07696533203</v>
      </c>
      <c r="H34" s="263">
        <f t="shared" si="2"/>
        <v>105411.43249511719</v>
      </c>
      <c r="I34" s="32">
        <v>6534.51318359375</v>
      </c>
      <c r="J34" s="31">
        <v>5300.5283203125</v>
      </c>
      <c r="K34" s="31">
        <v>14506.287109375</v>
      </c>
      <c r="L34" s="31">
        <v>55818.7109375</v>
      </c>
      <c r="M34" s="31">
        <v>28417.126953125</v>
      </c>
      <c r="N34" s="31">
        <v>16234.12890625</v>
      </c>
      <c r="O34" s="31">
        <v>7535.01416015625</v>
      </c>
      <c r="P34" s="85">
        <v>969.7673950195312</v>
      </c>
      <c r="Q34" s="32">
        <v>0</v>
      </c>
      <c r="R34" s="31">
        <v>6629.498046875</v>
      </c>
      <c r="S34" s="31">
        <v>7710.42529296875</v>
      </c>
      <c r="T34" s="31">
        <v>49217.37109375</v>
      </c>
      <c r="U34" s="31">
        <v>18222.005859375</v>
      </c>
      <c r="V34" s="31">
        <v>10636.09765625</v>
      </c>
      <c r="W34" s="31">
        <v>11709.30078125</v>
      </c>
      <c r="X34" s="85">
        <v>1286.7337646484375</v>
      </c>
    </row>
    <row r="35" spans="1:24" s="11" customFormat="1" ht="15">
      <c r="A35" s="250" t="s">
        <v>104</v>
      </c>
      <c r="B35" s="14"/>
      <c r="C35" s="38" t="s">
        <v>51</v>
      </c>
      <c r="D35" s="86" t="s">
        <v>213</v>
      </c>
      <c r="E35" s="255"/>
      <c r="F35" s="17">
        <f t="shared" si="3"/>
        <v>934148.82421875</v>
      </c>
      <c r="G35" s="17">
        <f t="shared" si="6"/>
        <v>411258.81640625</v>
      </c>
      <c r="H35" s="263">
        <f t="shared" si="2"/>
        <v>522890.0078125</v>
      </c>
      <c r="I35" s="32">
        <v>24559.8125</v>
      </c>
      <c r="J35" s="31">
        <v>35289.31640625</v>
      </c>
      <c r="K35" s="31">
        <v>8357.1787109375</v>
      </c>
      <c r="L35" s="31">
        <v>73002.7265625</v>
      </c>
      <c r="M35" s="31">
        <v>70848.625</v>
      </c>
      <c r="N35" s="31">
        <v>123529.6875</v>
      </c>
      <c r="O35" s="31">
        <v>62685.9765625</v>
      </c>
      <c r="P35" s="85">
        <v>12985.4931640625</v>
      </c>
      <c r="Q35" s="32">
        <v>25645.63671875</v>
      </c>
      <c r="R35" s="31">
        <v>50113.05078125</v>
      </c>
      <c r="S35" s="31">
        <v>29186.1171875</v>
      </c>
      <c r="T35" s="31">
        <v>122378.21875</v>
      </c>
      <c r="U35" s="31">
        <v>107479.859375</v>
      </c>
      <c r="V35" s="31">
        <v>132488.328125</v>
      </c>
      <c r="W35" s="31">
        <v>48531.16015625</v>
      </c>
      <c r="X35" s="85">
        <v>7067.63671875</v>
      </c>
    </row>
    <row r="36" spans="1:24" s="77" customFormat="1" ht="15">
      <c r="A36" s="251"/>
      <c r="B36" s="253"/>
      <c r="C36" s="101"/>
      <c r="D36" s="101" t="s">
        <v>193</v>
      </c>
      <c r="E36" s="254"/>
      <c r="F36" s="78"/>
      <c r="G36" s="17"/>
      <c r="H36" s="264"/>
      <c r="I36" s="272"/>
      <c r="J36" s="253"/>
      <c r="K36" s="253"/>
      <c r="L36" s="253"/>
      <c r="M36" s="253"/>
      <c r="N36" s="253"/>
      <c r="O36" s="253"/>
      <c r="P36" s="254"/>
      <c r="Q36" s="102"/>
      <c r="R36" s="103"/>
      <c r="S36" s="103"/>
      <c r="T36" s="103"/>
      <c r="U36" s="103"/>
      <c r="V36" s="103"/>
      <c r="W36" s="103"/>
      <c r="X36" s="274"/>
    </row>
    <row r="37" spans="1:24" s="11" customFormat="1" ht="15">
      <c r="A37" s="250" t="s">
        <v>105</v>
      </c>
      <c r="B37" s="14"/>
      <c r="C37" s="38" t="s">
        <v>52</v>
      </c>
      <c r="D37" s="38"/>
      <c r="E37" s="29" t="s">
        <v>24</v>
      </c>
      <c r="F37" s="17">
        <f t="shared" si="3"/>
        <v>338494.6319580078</v>
      </c>
      <c r="G37" s="17">
        <f t="shared" si="6"/>
        <v>170749.81115722656</v>
      </c>
      <c r="H37" s="263">
        <f t="shared" si="2"/>
        <v>167744.82080078125</v>
      </c>
      <c r="I37" s="32">
        <v>37222.1484375</v>
      </c>
      <c r="J37" s="31">
        <v>0</v>
      </c>
      <c r="K37" s="31">
        <v>43547.6796875</v>
      </c>
      <c r="L37" s="31">
        <v>58408.87890625</v>
      </c>
      <c r="M37" s="31">
        <v>18146.40234375</v>
      </c>
      <c r="N37" s="31">
        <v>7754.8056640625</v>
      </c>
      <c r="O37" s="31">
        <v>4993.1708984375</v>
      </c>
      <c r="P37" s="85">
        <v>676.7252197265625</v>
      </c>
      <c r="Q37" s="32">
        <v>46163.81640625</v>
      </c>
      <c r="R37" s="31">
        <v>19652.5</v>
      </c>
      <c r="S37" s="31">
        <v>54207.328125</v>
      </c>
      <c r="T37" s="31">
        <v>30863.984375</v>
      </c>
      <c r="U37" s="31">
        <v>11680.20703125</v>
      </c>
      <c r="V37" s="31">
        <v>0</v>
      </c>
      <c r="W37" s="31">
        <v>5176.98486328125</v>
      </c>
      <c r="X37" s="85">
        <v>0</v>
      </c>
    </row>
    <row r="38" spans="1:24" s="11" customFormat="1" ht="15">
      <c r="A38" s="250" t="s">
        <v>108</v>
      </c>
      <c r="B38" s="14"/>
      <c r="C38" s="37" t="s">
        <v>60</v>
      </c>
      <c r="D38" s="37"/>
      <c r="E38" s="29" t="s">
        <v>214</v>
      </c>
      <c r="F38" s="17">
        <f t="shared" si="3"/>
        <v>1295963.1359863281</v>
      </c>
      <c r="G38" s="17">
        <f t="shared" si="6"/>
        <v>507116.2512207031</v>
      </c>
      <c r="H38" s="263">
        <f t="shared" si="2"/>
        <v>788846.884765625</v>
      </c>
      <c r="I38" s="32">
        <v>67576.828125</v>
      </c>
      <c r="J38" s="31">
        <v>74375.3671875</v>
      </c>
      <c r="K38" s="31">
        <v>61285.08203125</v>
      </c>
      <c r="L38" s="31">
        <v>210376.140625</v>
      </c>
      <c r="M38" s="31">
        <v>55985.2265625</v>
      </c>
      <c r="N38" s="31">
        <v>26958.576171875</v>
      </c>
      <c r="O38" s="31">
        <v>7936.728515625</v>
      </c>
      <c r="P38" s="85">
        <v>2622.302001953125</v>
      </c>
      <c r="Q38" s="32">
        <v>21046.91796875</v>
      </c>
      <c r="R38" s="31">
        <v>76327.1953125</v>
      </c>
      <c r="S38" s="31">
        <v>87678.7890625</v>
      </c>
      <c r="T38" s="31">
        <v>390561.75</v>
      </c>
      <c r="U38" s="31">
        <v>140930.078125</v>
      </c>
      <c r="V38" s="31">
        <v>60780.8515625</v>
      </c>
      <c r="W38" s="31">
        <v>11521.302734375</v>
      </c>
      <c r="X38" s="85">
        <v>0</v>
      </c>
    </row>
    <row r="39" spans="1:24" s="11" customFormat="1" ht="15">
      <c r="A39" s="250" t="s">
        <v>106</v>
      </c>
      <c r="B39" s="14"/>
      <c r="C39" s="37" t="s">
        <v>61</v>
      </c>
      <c r="D39" s="86" t="s">
        <v>191</v>
      </c>
      <c r="E39" s="256"/>
      <c r="F39" s="17">
        <f t="shared" si="3"/>
        <v>1132890.7265625</v>
      </c>
      <c r="G39" s="17">
        <f t="shared" si="6"/>
        <v>447049.7890625</v>
      </c>
      <c r="H39" s="263">
        <f t="shared" si="2"/>
        <v>685840.9375</v>
      </c>
      <c r="I39" s="32">
        <v>0</v>
      </c>
      <c r="J39" s="31">
        <v>0</v>
      </c>
      <c r="K39" s="31">
        <v>0</v>
      </c>
      <c r="L39" s="31">
        <v>224469.796875</v>
      </c>
      <c r="M39" s="31">
        <v>125775.1171875</v>
      </c>
      <c r="N39" s="31">
        <v>0</v>
      </c>
      <c r="O39" s="31">
        <v>96804.875</v>
      </c>
      <c r="P39" s="85">
        <v>0</v>
      </c>
      <c r="Q39" s="32">
        <v>0</v>
      </c>
      <c r="R39" s="31">
        <v>0</v>
      </c>
      <c r="S39" s="31">
        <v>186804.0625</v>
      </c>
      <c r="T39" s="31">
        <v>316338.5625</v>
      </c>
      <c r="U39" s="31">
        <v>182698.3125</v>
      </c>
      <c r="V39" s="31">
        <v>0</v>
      </c>
      <c r="W39" s="31">
        <v>0</v>
      </c>
      <c r="X39" s="85">
        <v>0</v>
      </c>
    </row>
    <row r="40" spans="1:24" s="11" customFormat="1" ht="15">
      <c r="A40" s="250" t="s">
        <v>109</v>
      </c>
      <c r="B40" s="14"/>
      <c r="C40" s="38" t="s">
        <v>62</v>
      </c>
      <c r="D40" s="86" t="s">
        <v>215</v>
      </c>
      <c r="E40" s="256"/>
      <c r="F40" s="17">
        <f t="shared" si="3"/>
        <v>165924.734375</v>
      </c>
      <c r="G40" s="17">
        <f t="shared" si="6"/>
        <v>92317.142578125</v>
      </c>
      <c r="H40" s="263">
        <f t="shared" si="2"/>
        <v>73607.591796875</v>
      </c>
      <c r="I40" s="32">
        <v>0</v>
      </c>
      <c r="J40" s="31">
        <v>0</v>
      </c>
      <c r="K40" s="31">
        <v>0</v>
      </c>
      <c r="L40" s="31">
        <v>0</v>
      </c>
      <c r="M40" s="31">
        <v>0</v>
      </c>
      <c r="N40" s="31">
        <v>60487.453125</v>
      </c>
      <c r="O40" s="31">
        <v>22773.66015625</v>
      </c>
      <c r="P40" s="85">
        <v>9056.029296875</v>
      </c>
      <c r="Q40" s="32">
        <v>0</v>
      </c>
      <c r="R40" s="31">
        <v>0</v>
      </c>
      <c r="S40" s="31">
        <v>0</v>
      </c>
      <c r="T40" s="31">
        <v>0</v>
      </c>
      <c r="U40" s="31">
        <v>0</v>
      </c>
      <c r="V40" s="31">
        <v>44771.8046875</v>
      </c>
      <c r="W40" s="31">
        <v>17889.68359375</v>
      </c>
      <c r="X40" s="85">
        <v>10946.103515625</v>
      </c>
    </row>
    <row r="41" spans="1:24" s="77" customFormat="1" ht="15">
      <c r="A41" s="251"/>
      <c r="B41" s="253"/>
      <c r="C41" s="253"/>
      <c r="D41" s="109" t="s">
        <v>25</v>
      </c>
      <c r="E41" s="254"/>
      <c r="F41" s="78"/>
      <c r="G41" s="17"/>
      <c r="H41" s="264"/>
      <c r="I41" s="272"/>
      <c r="J41" s="253"/>
      <c r="K41" s="253"/>
      <c r="L41" s="253"/>
      <c r="M41" s="253"/>
      <c r="N41" s="253"/>
      <c r="O41" s="253"/>
      <c r="P41" s="254"/>
      <c r="Q41" s="102"/>
      <c r="R41" s="103"/>
      <c r="S41" s="103"/>
      <c r="T41" s="103"/>
      <c r="U41" s="103"/>
      <c r="V41" s="103"/>
      <c r="W41" s="103"/>
      <c r="X41" s="274"/>
    </row>
    <row r="42" spans="1:24" s="11" customFormat="1" ht="15">
      <c r="A42" s="250" t="s">
        <v>107</v>
      </c>
      <c r="B42" s="14"/>
      <c r="C42" s="38" t="s">
        <v>63</v>
      </c>
      <c r="D42" s="14"/>
      <c r="E42" s="29" t="s">
        <v>216</v>
      </c>
      <c r="F42" s="17">
        <f t="shared" si="3"/>
        <v>7139.340148925781</v>
      </c>
      <c r="G42" s="17">
        <f t="shared" si="6"/>
        <v>4064.0064086914062</v>
      </c>
      <c r="H42" s="263">
        <f t="shared" si="2"/>
        <v>3075.333740234375</v>
      </c>
      <c r="I42" s="32">
        <v>0</v>
      </c>
      <c r="J42" s="31">
        <v>0</v>
      </c>
      <c r="K42" s="31">
        <v>3145.622802734375</v>
      </c>
      <c r="L42" s="31">
        <v>0</v>
      </c>
      <c r="M42" s="31">
        <v>0</v>
      </c>
      <c r="N42" s="31">
        <v>0</v>
      </c>
      <c r="O42" s="31">
        <v>918.3836059570312</v>
      </c>
      <c r="P42" s="85">
        <v>0</v>
      </c>
      <c r="Q42" s="32">
        <v>0</v>
      </c>
      <c r="R42" s="31">
        <v>0</v>
      </c>
      <c r="S42" s="31">
        <v>0</v>
      </c>
      <c r="T42" s="31">
        <v>3075.333740234375</v>
      </c>
      <c r="U42" s="31">
        <v>0</v>
      </c>
      <c r="V42" s="31">
        <v>0</v>
      </c>
      <c r="W42" s="31">
        <v>0</v>
      </c>
      <c r="X42" s="85">
        <v>0</v>
      </c>
    </row>
    <row r="43" spans="1:24" s="11" customFormat="1" ht="15">
      <c r="A43" s="250" t="s">
        <v>110</v>
      </c>
      <c r="B43" s="14"/>
      <c r="C43" s="38" t="s">
        <v>64</v>
      </c>
      <c r="D43" s="14"/>
      <c r="E43" s="29" t="s">
        <v>217</v>
      </c>
      <c r="F43" s="17">
        <f t="shared" si="3"/>
        <v>1318448.0283203125</v>
      </c>
      <c r="G43" s="17">
        <f t="shared" si="6"/>
        <v>768548.8359375</v>
      </c>
      <c r="H43" s="263">
        <f t="shared" si="2"/>
        <v>549899.1923828125</v>
      </c>
      <c r="I43" s="32">
        <v>0</v>
      </c>
      <c r="J43" s="31">
        <v>0</v>
      </c>
      <c r="K43" s="31">
        <v>16643.587890625</v>
      </c>
      <c r="L43" s="31">
        <v>106445.4765625</v>
      </c>
      <c r="M43" s="31">
        <v>188265.265625</v>
      </c>
      <c r="N43" s="31">
        <v>301469.4375</v>
      </c>
      <c r="O43" s="31">
        <v>131823.6875</v>
      </c>
      <c r="P43" s="85">
        <v>23901.380859375</v>
      </c>
      <c r="Q43" s="32">
        <v>0</v>
      </c>
      <c r="R43" s="31">
        <v>0</v>
      </c>
      <c r="S43" s="31">
        <v>10008.1103515625</v>
      </c>
      <c r="T43" s="31">
        <v>82924.7421875</v>
      </c>
      <c r="U43" s="31">
        <v>67305.203125</v>
      </c>
      <c r="V43" s="31">
        <v>229565.546875</v>
      </c>
      <c r="W43" s="31">
        <v>124442.609375</v>
      </c>
      <c r="X43" s="85">
        <v>35652.98046875</v>
      </c>
    </row>
    <row r="44" spans="1:24" s="11" customFormat="1" ht="15">
      <c r="A44" s="250" t="s">
        <v>111</v>
      </c>
      <c r="B44" s="14"/>
      <c r="C44" s="38" t="s">
        <v>65</v>
      </c>
      <c r="D44" s="14"/>
      <c r="E44" s="29" t="s">
        <v>218</v>
      </c>
      <c r="F44" s="17">
        <f t="shared" si="3"/>
        <v>4805835.84375</v>
      </c>
      <c r="G44" s="17">
        <f t="shared" si="4"/>
        <v>3000136.208984375</v>
      </c>
      <c r="H44" s="263">
        <f t="shared" si="2"/>
        <v>1805699.634765625</v>
      </c>
      <c r="I44" s="32">
        <v>0</v>
      </c>
      <c r="J44" s="31">
        <v>8607.560546875</v>
      </c>
      <c r="K44" s="31">
        <v>97515.7734375</v>
      </c>
      <c r="L44" s="31">
        <v>925779.75</v>
      </c>
      <c r="M44" s="31">
        <v>718789.5625</v>
      </c>
      <c r="N44" s="31">
        <v>822586.875</v>
      </c>
      <c r="O44" s="31">
        <v>359631.6875</v>
      </c>
      <c r="P44" s="85">
        <v>67225</v>
      </c>
      <c r="Q44" s="32">
        <v>6682.3193359375</v>
      </c>
      <c r="R44" s="31">
        <v>5340.6005859375</v>
      </c>
      <c r="S44" s="31">
        <v>70851.9921875</v>
      </c>
      <c r="T44" s="31">
        <v>338641.71875</v>
      </c>
      <c r="U44" s="31">
        <v>415419.5</v>
      </c>
      <c r="V44" s="31">
        <v>629214.875</v>
      </c>
      <c r="W44" s="31">
        <v>280276.03125</v>
      </c>
      <c r="X44" s="85">
        <v>59272.59765625</v>
      </c>
    </row>
    <row r="45" spans="1:24" s="11" customFormat="1" ht="15">
      <c r="A45" s="250" t="s">
        <v>112</v>
      </c>
      <c r="B45" s="14"/>
      <c r="C45" s="38" t="s">
        <v>66</v>
      </c>
      <c r="D45" s="86" t="s">
        <v>219</v>
      </c>
      <c r="E45" s="255"/>
      <c r="F45" s="17">
        <f t="shared" si="3"/>
        <v>2245375.6376953125</v>
      </c>
      <c r="G45" s="17">
        <f t="shared" si="4"/>
        <v>1182282.73828125</v>
      </c>
      <c r="H45" s="263">
        <f t="shared" si="2"/>
        <v>1063092.8994140625</v>
      </c>
      <c r="I45" s="32">
        <v>45693.21875</v>
      </c>
      <c r="J45" s="31">
        <v>37815.71484375</v>
      </c>
      <c r="K45" s="31">
        <v>39402.5546875</v>
      </c>
      <c r="L45" s="31">
        <v>186503.5625</v>
      </c>
      <c r="M45" s="31">
        <v>239274.53125</v>
      </c>
      <c r="N45" s="31">
        <v>379552.34375</v>
      </c>
      <c r="O45" s="31">
        <v>210252.4375</v>
      </c>
      <c r="P45" s="85">
        <v>43788.375</v>
      </c>
      <c r="Q45" s="32">
        <v>23296.23046875</v>
      </c>
      <c r="R45" s="31">
        <v>16318.7080078125</v>
      </c>
      <c r="S45" s="31">
        <v>0</v>
      </c>
      <c r="T45" s="31">
        <v>191831.40625</v>
      </c>
      <c r="U45" s="31">
        <v>200685.90625</v>
      </c>
      <c r="V45" s="31">
        <v>355937.125</v>
      </c>
      <c r="W45" s="31">
        <v>225260.4375</v>
      </c>
      <c r="X45" s="85">
        <v>49763.0859375</v>
      </c>
    </row>
    <row r="46" spans="1:24" s="77" customFormat="1" ht="15">
      <c r="A46" s="251"/>
      <c r="B46" s="253"/>
      <c r="C46" s="109"/>
      <c r="D46" s="109" t="s">
        <v>26</v>
      </c>
      <c r="E46" s="254"/>
      <c r="F46" s="78"/>
      <c r="G46" s="78"/>
      <c r="H46" s="264"/>
      <c r="I46" s="272">
        <v>0</v>
      </c>
      <c r="J46" s="253">
        <v>0</v>
      </c>
      <c r="K46" s="253">
        <v>0</v>
      </c>
      <c r="L46" s="253">
        <v>0</v>
      </c>
      <c r="M46" s="253">
        <v>0</v>
      </c>
      <c r="N46" s="253">
        <v>0</v>
      </c>
      <c r="O46" s="253">
        <v>0</v>
      </c>
      <c r="P46" s="254">
        <v>0</v>
      </c>
      <c r="Q46" s="102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v>0</v>
      </c>
      <c r="W46" s="103">
        <v>0</v>
      </c>
      <c r="X46" s="274">
        <v>0</v>
      </c>
    </row>
    <row r="47" spans="1:24" s="11" customFormat="1" ht="15">
      <c r="A47" s="250" t="s">
        <v>113</v>
      </c>
      <c r="B47" s="14"/>
      <c r="C47" s="38" t="s">
        <v>67</v>
      </c>
      <c r="D47" s="46"/>
      <c r="E47" s="29" t="s">
        <v>220</v>
      </c>
      <c r="F47" s="17">
        <f t="shared" si="3"/>
        <v>85095.2660522461</v>
      </c>
      <c r="G47" s="17">
        <f t="shared" si="4"/>
        <v>30008.923767089844</v>
      </c>
      <c r="H47" s="263">
        <f t="shared" si="2"/>
        <v>55086.34228515625</v>
      </c>
      <c r="I47" s="32">
        <v>0</v>
      </c>
      <c r="J47" s="31">
        <v>0</v>
      </c>
      <c r="K47" s="31">
        <v>5381.98876953125</v>
      </c>
      <c r="L47" s="31">
        <v>12669.08203125</v>
      </c>
      <c r="M47" s="31">
        <v>3138.21533203125</v>
      </c>
      <c r="N47" s="31">
        <v>7861.92529296875</v>
      </c>
      <c r="O47" s="31">
        <v>957.7123413085938</v>
      </c>
      <c r="P47" s="85">
        <v>0</v>
      </c>
      <c r="Q47" s="32">
        <v>0</v>
      </c>
      <c r="R47" s="31">
        <v>0</v>
      </c>
      <c r="S47" s="31">
        <v>10848.7314453125</v>
      </c>
      <c r="T47" s="31">
        <v>13936.98046875</v>
      </c>
      <c r="U47" s="31">
        <v>20553.9921875</v>
      </c>
      <c r="V47" s="31">
        <v>5187.97216796875</v>
      </c>
      <c r="W47" s="31">
        <v>2198.126220703125</v>
      </c>
      <c r="X47" s="85">
        <v>2360.539794921875</v>
      </c>
    </row>
    <row r="48" spans="1:24" s="11" customFormat="1" ht="15">
      <c r="A48" s="250" t="s">
        <v>114</v>
      </c>
      <c r="B48" s="14"/>
      <c r="C48" s="38" t="s">
        <v>68</v>
      </c>
      <c r="D48" s="46"/>
      <c r="E48" s="29" t="s">
        <v>221</v>
      </c>
      <c r="F48" s="17">
        <f t="shared" si="3"/>
        <v>996337.5417480469</v>
      </c>
      <c r="G48" s="17">
        <f t="shared" si="4"/>
        <v>796278.8210449219</v>
      </c>
      <c r="H48" s="263">
        <f t="shared" si="2"/>
        <v>200058.720703125</v>
      </c>
      <c r="I48" s="32">
        <v>59065.046875</v>
      </c>
      <c r="J48" s="31">
        <v>24942.869140625</v>
      </c>
      <c r="K48" s="31">
        <v>122742.3046875</v>
      </c>
      <c r="L48" s="31">
        <v>349598.34375</v>
      </c>
      <c r="M48" s="31">
        <v>140625.515625</v>
      </c>
      <c r="N48" s="31">
        <v>64740.9140625</v>
      </c>
      <c r="O48" s="31">
        <v>31181.66015625</v>
      </c>
      <c r="P48" s="85">
        <v>3382.166748046875</v>
      </c>
      <c r="Q48" s="32">
        <v>32126.6328125</v>
      </c>
      <c r="R48" s="31">
        <v>2474.9892578125</v>
      </c>
      <c r="S48" s="31">
        <v>32489.126953125</v>
      </c>
      <c r="T48" s="31">
        <v>60783.12109375</v>
      </c>
      <c r="U48" s="31">
        <v>32289.580078125</v>
      </c>
      <c r="V48" s="31">
        <v>23445.98046875</v>
      </c>
      <c r="W48" s="31">
        <v>12504.3056640625</v>
      </c>
      <c r="X48" s="85">
        <v>3944.984375</v>
      </c>
    </row>
    <row r="49" spans="1:24" s="11" customFormat="1" ht="15">
      <c r="A49" s="250" t="s">
        <v>115</v>
      </c>
      <c r="B49" s="14"/>
      <c r="C49" s="38" t="s">
        <v>69</v>
      </c>
      <c r="D49" s="46"/>
      <c r="E49" s="29" t="s">
        <v>222</v>
      </c>
      <c r="F49" s="17">
        <f t="shared" si="3"/>
        <v>258414.9237060547</v>
      </c>
      <c r="G49" s="17">
        <f t="shared" si="4"/>
        <v>125518.77770996094</v>
      </c>
      <c r="H49" s="263">
        <f t="shared" si="2"/>
        <v>132896.14599609375</v>
      </c>
      <c r="I49" s="32">
        <v>14216.107421875</v>
      </c>
      <c r="J49" s="31">
        <v>8342.9404296875</v>
      </c>
      <c r="K49" s="31">
        <v>23937.892578125</v>
      </c>
      <c r="L49" s="31">
        <v>34991.390625</v>
      </c>
      <c r="M49" s="31">
        <v>13082.9560546875</v>
      </c>
      <c r="N49" s="31">
        <v>17069.505859375</v>
      </c>
      <c r="O49" s="31">
        <v>12585.56640625</v>
      </c>
      <c r="P49" s="85">
        <v>1292.4183349609375</v>
      </c>
      <c r="Q49" s="32">
        <v>10247.7431640625</v>
      </c>
      <c r="R49" s="31">
        <v>0</v>
      </c>
      <c r="S49" s="31">
        <v>34073.15625</v>
      </c>
      <c r="T49" s="31">
        <v>38025.73046875</v>
      </c>
      <c r="U49" s="31">
        <v>19111.947265625</v>
      </c>
      <c r="V49" s="31">
        <v>18622.56640625</v>
      </c>
      <c r="W49" s="31">
        <v>9006.9892578125</v>
      </c>
      <c r="X49" s="85">
        <v>3808.01318359375</v>
      </c>
    </row>
    <row r="50" spans="1:24" s="77" customFormat="1" ht="15">
      <c r="A50" s="251"/>
      <c r="B50" s="253"/>
      <c r="C50" s="109"/>
      <c r="D50" s="109" t="s">
        <v>27</v>
      </c>
      <c r="E50" s="254"/>
      <c r="F50" s="78"/>
      <c r="G50" s="78"/>
      <c r="H50" s="264"/>
      <c r="I50" s="272"/>
      <c r="J50" s="253"/>
      <c r="K50" s="253"/>
      <c r="L50" s="253"/>
      <c r="M50" s="253"/>
      <c r="N50" s="253"/>
      <c r="O50" s="253"/>
      <c r="P50" s="254"/>
      <c r="Q50" s="102"/>
      <c r="R50" s="103"/>
      <c r="S50" s="103"/>
      <c r="T50" s="103"/>
      <c r="U50" s="103"/>
      <c r="V50" s="103"/>
      <c r="W50" s="103"/>
      <c r="X50" s="274"/>
    </row>
    <row r="51" spans="1:24" s="11" customFormat="1" ht="15">
      <c r="A51" s="250" t="s">
        <v>116</v>
      </c>
      <c r="B51" s="14"/>
      <c r="C51" s="38" t="s">
        <v>70</v>
      </c>
      <c r="D51" s="46"/>
      <c r="E51" s="29" t="s">
        <v>223</v>
      </c>
      <c r="F51" s="17">
        <f t="shared" si="3"/>
        <v>649446.2712402344</v>
      </c>
      <c r="G51" s="17">
        <f t="shared" si="4"/>
        <v>397107.4963378906</v>
      </c>
      <c r="H51" s="263">
        <f t="shared" si="2"/>
        <v>252338.77490234375</v>
      </c>
      <c r="I51" s="32">
        <v>0</v>
      </c>
      <c r="J51" s="31">
        <v>4041.599853515625</v>
      </c>
      <c r="K51" s="31">
        <v>43765.3671875</v>
      </c>
      <c r="L51" s="31">
        <v>139579.515625</v>
      </c>
      <c r="M51" s="31">
        <v>82121.5234375</v>
      </c>
      <c r="N51" s="31">
        <v>90095.578125</v>
      </c>
      <c r="O51" s="31">
        <v>28187.28515625</v>
      </c>
      <c r="P51" s="85">
        <v>9316.626953125</v>
      </c>
      <c r="Q51" s="32">
        <v>0</v>
      </c>
      <c r="R51" s="31">
        <v>7720.57421875</v>
      </c>
      <c r="S51" s="31">
        <v>36405.609375</v>
      </c>
      <c r="T51" s="31">
        <v>76514.59375</v>
      </c>
      <c r="U51" s="31">
        <v>39024.31640625</v>
      </c>
      <c r="V51" s="31">
        <v>69535.7265625</v>
      </c>
      <c r="W51" s="31">
        <v>21690.408203125</v>
      </c>
      <c r="X51" s="85">
        <v>1447.54638671875</v>
      </c>
    </row>
    <row r="52" spans="1:24" s="11" customFormat="1" ht="15">
      <c r="A52" s="250" t="s">
        <v>117</v>
      </c>
      <c r="B52" s="14"/>
      <c r="C52" s="37" t="s">
        <v>71</v>
      </c>
      <c r="D52" s="46"/>
      <c r="E52" s="28" t="s">
        <v>224</v>
      </c>
      <c r="F52" s="17">
        <f t="shared" si="3"/>
        <v>340678.83459472656</v>
      </c>
      <c r="G52" s="17">
        <f t="shared" si="4"/>
        <v>86251.41796875</v>
      </c>
      <c r="H52" s="263">
        <f>SUM(Q52:X52)</f>
        <v>254427.41662597656</v>
      </c>
      <c r="I52" s="32">
        <v>0</v>
      </c>
      <c r="J52" s="31">
        <v>0</v>
      </c>
      <c r="K52" s="31">
        <v>7914.3916015625</v>
      </c>
      <c r="L52" s="31">
        <v>43367.1796875</v>
      </c>
      <c r="M52" s="31">
        <v>0</v>
      </c>
      <c r="N52" s="31">
        <v>28097.126953125</v>
      </c>
      <c r="O52" s="31">
        <v>5490.5078125</v>
      </c>
      <c r="P52" s="85">
        <v>1382.2119140625</v>
      </c>
      <c r="Q52" s="32">
        <v>0</v>
      </c>
      <c r="R52" s="31">
        <v>0</v>
      </c>
      <c r="S52" s="31">
        <v>61537.078125</v>
      </c>
      <c r="T52" s="31">
        <v>137918.015625</v>
      </c>
      <c r="U52" s="31">
        <v>48726.9453125</v>
      </c>
      <c r="V52" s="31">
        <v>4954.0546875</v>
      </c>
      <c r="W52" s="31">
        <v>1291.3228759765625</v>
      </c>
      <c r="X52" s="85">
        <v>0</v>
      </c>
    </row>
    <row r="53" spans="1:24" s="11" customFormat="1" ht="15">
      <c r="A53" s="250" t="s">
        <v>185</v>
      </c>
      <c r="B53" s="14"/>
      <c r="C53" s="37" t="s">
        <v>72</v>
      </c>
      <c r="D53" s="86" t="s">
        <v>183</v>
      </c>
      <c r="E53" s="256"/>
      <c r="F53" s="17">
        <f>SUM(G53:H53)</f>
        <v>606856.8046875</v>
      </c>
      <c r="G53" s="17">
        <f>SUM(I53:P53)</f>
        <v>260310.5</v>
      </c>
      <c r="H53" s="263">
        <f>SUM(Q53:X53)</f>
        <v>346546.3046875</v>
      </c>
      <c r="I53" s="32">
        <v>203340.53125</v>
      </c>
      <c r="J53" s="31">
        <v>18677.865234375</v>
      </c>
      <c r="K53" s="31">
        <v>28215.857421875</v>
      </c>
      <c r="L53" s="31">
        <v>0</v>
      </c>
      <c r="M53" s="31">
        <v>0</v>
      </c>
      <c r="N53" s="31">
        <v>10076.24609375</v>
      </c>
      <c r="O53" s="31">
        <v>0</v>
      </c>
      <c r="P53" s="85">
        <v>0</v>
      </c>
      <c r="Q53" s="32">
        <v>208706.921875</v>
      </c>
      <c r="R53" s="31">
        <v>66052.53125</v>
      </c>
      <c r="S53" s="31">
        <v>36793.4765625</v>
      </c>
      <c r="T53" s="31">
        <v>34993.375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49"/>
      <c r="B54" s="63" t="s">
        <v>57</v>
      </c>
      <c r="C54" s="63"/>
      <c r="D54" s="63"/>
      <c r="E54" s="64"/>
      <c r="F54" s="53">
        <f t="shared" si="3"/>
        <v>4256519.562866211</v>
      </c>
      <c r="G54" s="54">
        <f>SUM(G55:G61)</f>
        <v>2743449.228515625</v>
      </c>
      <c r="H54" s="261">
        <f>SUM(H55:H61)</f>
        <v>1513070.334350586</v>
      </c>
      <c r="I54" s="55">
        <f>SUM(I55:I61)</f>
        <v>109518.59228515625</v>
      </c>
      <c r="J54" s="56">
        <f aca="true" t="shared" si="7" ref="J54:X54">SUM(J55:J61)</f>
        <v>181794.43212890625</v>
      </c>
      <c r="K54" s="56">
        <f t="shared" si="7"/>
        <v>842780.572265625</v>
      </c>
      <c r="L54" s="56">
        <f t="shared" si="7"/>
        <v>1056625.765625</v>
      </c>
      <c r="M54" s="56">
        <f>SUM(M55:M61)</f>
        <v>253568.08923339844</v>
      </c>
      <c r="N54" s="56">
        <f t="shared" si="7"/>
        <v>193116.1153564453</v>
      </c>
      <c r="O54" s="56">
        <f t="shared" si="7"/>
        <v>86444.55444335938</v>
      </c>
      <c r="P54" s="271">
        <f>SUM(P55:P61)</f>
        <v>19601.107177734375</v>
      </c>
      <c r="Q54" s="55">
        <f t="shared" si="7"/>
        <v>105426.38403320312</v>
      </c>
      <c r="R54" s="56">
        <f t="shared" si="7"/>
        <v>93207.90087890625</v>
      </c>
      <c r="S54" s="56">
        <f t="shared" si="7"/>
        <v>482907.2978515625</v>
      </c>
      <c r="T54" s="56">
        <f t="shared" si="7"/>
        <v>480841.2783203125</v>
      </c>
      <c r="U54" s="56">
        <f t="shared" si="7"/>
        <v>110562.5341796875</v>
      </c>
      <c r="V54" s="56">
        <f t="shared" si="7"/>
        <v>133666.08129882812</v>
      </c>
      <c r="W54" s="56">
        <f t="shared" si="7"/>
        <v>82968.46862792969</v>
      </c>
      <c r="X54" s="271">
        <f t="shared" si="7"/>
        <v>23490.38916015625</v>
      </c>
    </row>
    <row r="55" spans="1:24" ht="15">
      <c r="A55" s="250" t="s">
        <v>120</v>
      </c>
      <c r="B55" s="79"/>
      <c r="C55" s="38" t="s">
        <v>73</v>
      </c>
      <c r="D55" s="86" t="s">
        <v>227</v>
      </c>
      <c r="E55" s="257"/>
      <c r="F55" s="17">
        <f>SUM(G55:H55)</f>
        <v>1286446.0234375</v>
      </c>
      <c r="G55" s="17">
        <f t="shared" si="4"/>
        <v>1046068.0932617188</v>
      </c>
      <c r="H55" s="263">
        <f t="shared" si="2"/>
        <v>240377.93017578125</v>
      </c>
      <c r="I55" s="273">
        <v>12727.2333984375</v>
      </c>
      <c r="J55" s="33">
        <v>67001.8046875</v>
      </c>
      <c r="K55" s="33">
        <v>323937.0625</v>
      </c>
      <c r="L55" s="33">
        <v>453082.28125</v>
      </c>
      <c r="M55" s="33">
        <v>100274.3671875</v>
      </c>
      <c r="N55" s="33">
        <v>67914.71875</v>
      </c>
      <c r="O55" s="33">
        <v>18279.8203125</v>
      </c>
      <c r="P55" s="85">
        <v>2850.80517578125</v>
      </c>
      <c r="Q55" s="273">
        <v>9803.0263671875</v>
      </c>
      <c r="R55" s="33">
        <v>24648.322265625</v>
      </c>
      <c r="S55" s="33">
        <v>40029.96875</v>
      </c>
      <c r="T55" s="33">
        <v>96043</v>
      </c>
      <c r="U55" s="33">
        <v>40572.2265625</v>
      </c>
      <c r="V55" s="33">
        <v>16771.412109375</v>
      </c>
      <c r="W55" s="33">
        <v>11334.837890625</v>
      </c>
      <c r="X55" s="275">
        <v>1175.13623046875</v>
      </c>
    </row>
    <row r="56" spans="1:24" ht="15">
      <c r="A56" s="250" t="s">
        <v>121</v>
      </c>
      <c r="B56" s="79"/>
      <c r="C56" s="38" t="s">
        <v>74</v>
      </c>
      <c r="D56" s="86" t="s">
        <v>28</v>
      </c>
      <c r="E56" s="257"/>
      <c r="F56" s="17">
        <f t="shared" si="3"/>
        <v>573689.8935546875</v>
      </c>
      <c r="G56" s="17">
        <f t="shared" si="4"/>
        <v>323952.2392578125</v>
      </c>
      <c r="H56" s="263">
        <f t="shared" si="2"/>
        <v>249737.654296875</v>
      </c>
      <c r="I56" s="273">
        <v>29586.767578125</v>
      </c>
      <c r="J56" s="33">
        <v>12171.8193359375</v>
      </c>
      <c r="K56" s="33">
        <v>42047.42578125</v>
      </c>
      <c r="L56" s="33">
        <v>80660.7109375</v>
      </c>
      <c r="M56" s="33">
        <v>50906.375</v>
      </c>
      <c r="N56" s="33">
        <v>57046.2109375</v>
      </c>
      <c r="O56" s="33">
        <v>42123.0859375</v>
      </c>
      <c r="P56" s="85">
        <v>9409.84375</v>
      </c>
      <c r="Q56" s="273">
        <v>10556.12890625</v>
      </c>
      <c r="R56" s="33">
        <v>7316.34765625</v>
      </c>
      <c r="S56" s="33">
        <v>24620.19921875</v>
      </c>
      <c r="T56" s="33">
        <v>56437.4609375</v>
      </c>
      <c r="U56" s="33">
        <v>16608.91796875</v>
      </c>
      <c r="V56" s="33">
        <v>68864.203125</v>
      </c>
      <c r="W56" s="33">
        <v>45905.4765625</v>
      </c>
      <c r="X56" s="275">
        <v>19428.919921875</v>
      </c>
    </row>
    <row r="57" spans="1:24" ht="15">
      <c r="A57" s="250" t="s">
        <v>122</v>
      </c>
      <c r="B57" s="79"/>
      <c r="C57" s="38" t="s">
        <v>75</v>
      </c>
      <c r="D57" s="86" t="s">
        <v>29</v>
      </c>
      <c r="E57" s="257"/>
      <c r="F57" s="17">
        <f t="shared" si="3"/>
        <v>234135.89978027344</v>
      </c>
      <c r="G57" s="17">
        <f t="shared" si="4"/>
        <v>171451.05297851562</v>
      </c>
      <c r="H57" s="263">
        <f t="shared" si="2"/>
        <v>62684.84680175781</v>
      </c>
      <c r="I57" s="273">
        <v>15865.931640625</v>
      </c>
      <c r="J57" s="33">
        <v>53629.2578125</v>
      </c>
      <c r="K57" s="33">
        <v>62466.203125</v>
      </c>
      <c r="L57" s="33">
        <v>23970.375</v>
      </c>
      <c r="M57" s="33">
        <v>7030.2451171875</v>
      </c>
      <c r="N57" s="33">
        <v>7561.19580078125</v>
      </c>
      <c r="O57" s="33">
        <v>927.844482421875</v>
      </c>
      <c r="P57" s="85">
        <v>0</v>
      </c>
      <c r="Q57" s="273">
        <v>26069.564453125</v>
      </c>
      <c r="R57" s="33">
        <v>15803.7177734375</v>
      </c>
      <c r="S57" s="33">
        <v>0</v>
      </c>
      <c r="T57" s="33">
        <v>15220.6572265625</v>
      </c>
      <c r="U57" s="33">
        <v>1873.439453125</v>
      </c>
      <c r="V57" s="33">
        <v>1865.552978515625</v>
      </c>
      <c r="W57" s="33">
        <v>1851.9149169921875</v>
      </c>
      <c r="X57" s="275">
        <v>0</v>
      </c>
    </row>
    <row r="58" spans="1:24" ht="15">
      <c r="A58" s="250" t="s">
        <v>123</v>
      </c>
      <c r="B58" s="79"/>
      <c r="C58" s="38" t="s">
        <v>76</v>
      </c>
      <c r="D58" s="86" t="s">
        <v>118</v>
      </c>
      <c r="E58" s="257"/>
      <c r="F58" s="17">
        <f t="shared" si="3"/>
        <v>276331.52001953125</v>
      </c>
      <c r="G58" s="17">
        <f t="shared" si="4"/>
        <v>154056.31884765625</v>
      </c>
      <c r="H58" s="263">
        <f t="shared" si="2"/>
        <v>122275.201171875</v>
      </c>
      <c r="I58" s="273">
        <v>27755.767578125</v>
      </c>
      <c r="J58" s="33">
        <v>25014.0546875</v>
      </c>
      <c r="K58" s="33">
        <v>29061</v>
      </c>
      <c r="L58" s="33">
        <v>45513.2890625</v>
      </c>
      <c r="M58" s="33">
        <v>11396.392578125</v>
      </c>
      <c r="N58" s="33">
        <v>7871.32421875</v>
      </c>
      <c r="O58" s="33">
        <v>6515.861328125</v>
      </c>
      <c r="P58" s="85">
        <v>928.62939453125</v>
      </c>
      <c r="Q58" s="273">
        <v>35326.62890625</v>
      </c>
      <c r="R58" s="33">
        <v>11582.6865234375</v>
      </c>
      <c r="S58" s="33">
        <v>16600.77734375</v>
      </c>
      <c r="T58" s="33">
        <v>40786.4296875</v>
      </c>
      <c r="U58" s="33">
        <v>3833.6669921875</v>
      </c>
      <c r="V58" s="33">
        <v>14145.01171875</v>
      </c>
      <c r="W58" s="33">
        <v>0</v>
      </c>
      <c r="X58" s="275">
        <v>0</v>
      </c>
    </row>
    <row r="59" spans="1:24" ht="15">
      <c r="A59" s="250" t="s">
        <v>124</v>
      </c>
      <c r="B59" s="79"/>
      <c r="C59" s="38" t="s">
        <v>77</v>
      </c>
      <c r="D59" s="86" t="s">
        <v>225</v>
      </c>
      <c r="E59" s="257"/>
      <c r="F59" s="17">
        <f t="shared" si="3"/>
        <v>1312111.2084960938</v>
      </c>
      <c r="G59" s="17">
        <f t="shared" si="4"/>
        <v>691093.8842773438</v>
      </c>
      <c r="H59" s="263">
        <f t="shared" si="2"/>
        <v>621017.32421875</v>
      </c>
      <c r="I59" s="273">
        <v>0</v>
      </c>
      <c r="J59" s="33">
        <v>6110.32177734375</v>
      </c>
      <c r="K59" s="33">
        <v>284930.53125</v>
      </c>
      <c r="L59" s="33">
        <v>305554.90625</v>
      </c>
      <c r="M59" s="33">
        <v>56582.59375</v>
      </c>
      <c r="N59" s="33">
        <v>29178.935546875</v>
      </c>
      <c r="O59" s="33">
        <v>5688.5859375</v>
      </c>
      <c r="P59" s="85">
        <v>3048.009765625</v>
      </c>
      <c r="Q59" s="273">
        <v>0</v>
      </c>
      <c r="R59" s="33">
        <v>12180.5556640625</v>
      </c>
      <c r="S59" s="33">
        <v>366589.03125</v>
      </c>
      <c r="T59" s="33">
        <v>197683.359375</v>
      </c>
      <c r="U59" s="33">
        <v>19936.37890625</v>
      </c>
      <c r="V59" s="33">
        <v>17522.1640625</v>
      </c>
      <c r="W59" s="33">
        <v>7105.8349609375</v>
      </c>
      <c r="X59" s="275">
        <v>0</v>
      </c>
    </row>
    <row r="60" spans="1:24" ht="15">
      <c r="A60" s="250" t="s">
        <v>125</v>
      </c>
      <c r="B60" s="79"/>
      <c r="C60" s="38" t="s">
        <v>78</v>
      </c>
      <c r="D60" s="86" t="s">
        <v>30</v>
      </c>
      <c r="E60" s="257"/>
      <c r="F60" s="17">
        <f t="shared" si="3"/>
        <v>93285.44165039062</v>
      </c>
      <c r="G60" s="17">
        <f t="shared" si="4"/>
        <v>59085.76318359375</v>
      </c>
      <c r="H60" s="263">
        <f t="shared" si="2"/>
        <v>34199.678466796875</v>
      </c>
      <c r="I60" s="273">
        <v>3419.26513671875</v>
      </c>
      <c r="J60" s="33">
        <v>0</v>
      </c>
      <c r="K60" s="33">
        <v>26435.021484375</v>
      </c>
      <c r="L60" s="33">
        <v>25434.546875</v>
      </c>
      <c r="M60" s="33">
        <v>2015.0101318359375</v>
      </c>
      <c r="N60" s="33">
        <v>1781.9195556640625</v>
      </c>
      <c r="O60" s="33">
        <v>0</v>
      </c>
      <c r="P60" s="85">
        <v>0</v>
      </c>
      <c r="Q60" s="273">
        <v>3400.256103515625</v>
      </c>
      <c r="R60" s="33">
        <v>3584.73583984375</v>
      </c>
      <c r="S60" s="33">
        <v>6393.4052734375</v>
      </c>
      <c r="T60" s="33">
        <v>20821.28125</v>
      </c>
      <c r="U60" s="33">
        <v>0</v>
      </c>
      <c r="V60" s="33">
        <v>0</v>
      </c>
      <c r="W60" s="33">
        <v>0</v>
      </c>
      <c r="X60" s="275">
        <v>0</v>
      </c>
    </row>
    <row r="61" spans="1:24" ht="15">
      <c r="A61" s="250" t="s">
        <v>126</v>
      </c>
      <c r="B61" s="79"/>
      <c r="C61" s="38" t="s">
        <v>79</v>
      </c>
      <c r="D61" s="86" t="s">
        <v>119</v>
      </c>
      <c r="E61" s="257"/>
      <c r="F61" s="17">
        <f t="shared" si="3"/>
        <v>480519.5759277344</v>
      </c>
      <c r="G61" s="17">
        <f t="shared" si="4"/>
        <v>297741.8767089844</v>
      </c>
      <c r="H61" s="263">
        <f t="shared" si="2"/>
        <v>182777.69921875</v>
      </c>
      <c r="I61" s="273">
        <v>20163.626953125</v>
      </c>
      <c r="J61" s="33">
        <v>17867.173828125</v>
      </c>
      <c r="K61" s="33">
        <v>73903.328125</v>
      </c>
      <c r="L61" s="33">
        <v>122409.65625</v>
      </c>
      <c r="M61" s="33">
        <v>25363.10546875</v>
      </c>
      <c r="N61" s="33">
        <v>21761.810546875</v>
      </c>
      <c r="O61" s="33">
        <v>12909.3564453125</v>
      </c>
      <c r="P61" s="85">
        <v>3363.819091796875</v>
      </c>
      <c r="Q61" s="273">
        <v>20270.779296875</v>
      </c>
      <c r="R61" s="33">
        <v>18091.53515625</v>
      </c>
      <c r="S61" s="33">
        <v>28673.916015625</v>
      </c>
      <c r="T61" s="33">
        <v>53849.08984375</v>
      </c>
      <c r="U61" s="33">
        <v>27737.904296875</v>
      </c>
      <c r="V61" s="33">
        <v>14497.7373046875</v>
      </c>
      <c r="W61" s="33">
        <v>16770.404296875</v>
      </c>
      <c r="X61" s="275">
        <v>2886.3330078125</v>
      </c>
    </row>
    <row r="62" spans="1:24" s="99" customFormat="1" ht="15" customHeight="1" thickBot="1">
      <c r="A62" s="252" t="s">
        <v>81</v>
      </c>
      <c r="B62" s="93" t="s">
        <v>184</v>
      </c>
      <c r="C62" s="95" t="s">
        <v>80</v>
      </c>
      <c r="D62" s="98"/>
      <c r="E62" s="95"/>
      <c r="F62" s="96">
        <f t="shared" si="3"/>
        <v>503588.1520996094</v>
      </c>
      <c r="G62" s="97">
        <f t="shared" si="4"/>
        <v>183370.73608398438</v>
      </c>
      <c r="H62" s="265">
        <f>SUM(Q62:X62)</f>
        <v>320217.416015625</v>
      </c>
      <c r="I62" s="98">
        <v>3768.508544921875</v>
      </c>
      <c r="J62" s="94">
        <v>12853.583984375</v>
      </c>
      <c r="K62" s="94">
        <v>14209.400390625</v>
      </c>
      <c r="L62" s="94">
        <v>24915.775390625</v>
      </c>
      <c r="M62" s="94">
        <v>6564.1982421875</v>
      </c>
      <c r="N62" s="94">
        <v>34949.05078125</v>
      </c>
      <c r="O62" s="94">
        <v>55451.62109375</v>
      </c>
      <c r="P62" s="95">
        <v>30658.59765625</v>
      </c>
      <c r="Q62" s="98">
        <v>14934.91796875</v>
      </c>
      <c r="R62" s="94">
        <v>13925.158203125</v>
      </c>
      <c r="S62" s="94">
        <v>42098.4453125</v>
      </c>
      <c r="T62" s="94">
        <v>36154.71875</v>
      </c>
      <c r="U62" s="94">
        <v>14568.33203125</v>
      </c>
      <c r="V62" s="94">
        <v>51145.5</v>
      </c>
      <c r="W62" s="94">
        <v>93105.8046875</v>
      </c>
      <c r="X62" s="95">
        <v>54284.5390625</v>
      </c>
    </row>
  </sheetData>
  <mergeCells count="3">
    <mergeCell ref="I4:P4"/>
    <mergeCell ref="Q4:X4"/>
    <mergeCell ref="F5:H5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 topLeftCell="A1">
      <pane xSplit="5" ySplit="8" topLeftCell="F9" activePane="bottomRight" state="frozen"/>
      <selection pane="topLeft" activeCell="M13" sqref="M13"/>
      <selection pane="topRight" activeCell="M13" sqref="M13"/>
      <selection pane="bottomLeft" activeCell="M13" sqref="M13"/>
      <selection pane="bottomRight" activeCell="M13" sqref="M13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3.8515625" style="40" customWidth="1"/>
    <col min="5" max="5" width="33.7109375" style="6" customWidth="1"/>
    <col min="6" max="24" width="11.7109375" style="6" customWidth="1"/>
    <col min="25" max="16384" width="9.140625" style="6" customWidth="1"/>
  </cols>
  <sheetData>
    <row r="1" ht="15.6">
      <c r="A1" s="65" t="s">
        <v>226</v>
      </c>
    </row>
    <row r="2" ht="15.6">
      <c r="A2" s="110" t="s">
        <v>166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58" t="s">
        <v>33</v>
      </c>
      <c r="I4" s="297" t="s">
        <v>32</v>
      </c>
      <c r="J4" s="298"/>
      <c r="K4" s="298"/>
      <c r="L4" s="298"/>
      <c r="M4" s="298"/>
      <c r="N4" s="298"/>
      <c r="O4" s="298"/>
      <c r="P4" s="299"/>
      <c r="Q4" s="297" t="s">
        <v>33</v>
      </c>
      <c r="R4" s="298"/>
      <c r="S4" s="298"/>
      <c r="T4" s="298"/>
      <c r="U4" s="298"/>
      <c r="V4" s="298"/>
      <c r="W4" s="298"/>
      <c r="X4" s="299"/>
    </row>
    <row r="5" spans="1:24" s="8" customFormat="1" ht="13.8" thickBot="1">
      <c r="A5" s="68"/>
      <c r="B5" s="43"/>
      <c r="C5" s="43"/>
      <c r="D5" s="43"/>
      <c r="E5" s="21" t="s">
        <v>35</v>
      </c>
      <c r="F5" s="295" t="s">
        <v>53</v>
      </c>
      <c r="G5" s="296" t="s">
        <v>1</v>
      </c>
      <c r="H5" s="296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66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66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67474.77100000001</v>
      </c>
      <c r="G6" s="60">
        <f>SUM(I6:P6)</f>
        <v>34479.754</v>
      </c>
      <c r="H6" s="259">
        <f>SUM(Q6:X6)</f>
        <v>32995.017</v>
      </c>
      <c r="I6" s="61">
        <v>2753.32</v>
      </c>
      <c r="J6" s="62">
        <v>5202.555</v>
      </c>
      <c r="K6" s="62">
        <v>9739.288</v>
      </c>
      <c r="L6" s="62">
        <v>10087.351</v>
      </c>
      <c r="M6" s="62">
        <v>3285.971</v>
      </c>
      <c r="N6" s="62">
        <v>2201.991</v>
      </c>
      <c r="O6" s="62">
        <v>922.616</v>
      </c>
      <c r="P6" s="267">
        <v>286.662</v>
      </c>
      <c r="Q6" s="61">
        <v>2589.884</v>
      </c>
      <c r="R6" s="62">
        <v>4759.123</v>
      </c>
      <c r="S6" s="62">
        <v>9022.989</v>
      </c>
      <c r="T6" s="62">
        <v>9494.134</v>
      </c>
      <c r="U6" s="62">
        <v>3305.403</v>
      </c>
      <c r="V6" s="62">
        <v>2347.216</v>
      </c>
      <c r="W6" s="62">
        <v>1071.989</v>
      </c>
      <c r="X6" s="267">
        <v>404.279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68"/>
      <c r="Q7" s="36"/>
      <c r="R7" s="35"/>
      <c r="S7" s="35"/>
      <c r="T7" s="35"/>
      <c r="U7" s="35"/>
      <c r="V7" s="35"/>
      <c r="W7" s="35"/>
      <c r="X7" s="268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69"/>
      <c r="Q8" s="12"/>
      <c r="R8" s="13"/>
      <c r="S8" s="13"/>
      <c r="T8" s="13"/>
      <c r="U8" s="13"/>
      <c r="V8" s="13"/>
      <c r="W8" s="13"/>
      <c r="X8" s="269"/>
    </row>
    <row r="9" spans="1:24" s="15" customFormat="1" ht="14.4" thickTop="1">
      <c r="A9" s="248"/>
      <c r="B9" s="47" t="s">
        <v>2</v>
      </c>
      <c r="C9" s="47"/>
      <c r="D9" s="47"/>
      <c r="E9" s="48"/>
      <c r="F9" s="49">
        <f>SUM(G9:H9)</f>
        <v>27910072.48464966</v>
      </c>
      <c r="G9" s="50">
        <f>SUM(I9:P9)</f>
        <v>14698317.131317139</v>
      </c>
      <c r="H9" s="260">
        <f>SUM(Q9:X9)</f>
        <v>13211755.35333252</v>
      </c>
      <c r="I9" s="51">
        <f aca="true" t="shared" si="0" ref="I9:X9">I10+I24+I54+I62</f>
        <v>1916000.5424804688</v>
      </c>
      <c r="J9" s="52">
        <f t="shared" si="0"/>
        <v>540069.7407226562</v>
      </c>
      <c r="K9" s="52">
        <f t="shared" si="0"/>
        <v>1682436.523803711</v>
      </c>
      <c r="L9" s="52">
        <f t="shared" si="0"/>
        <v>3946328.805908203</v>
      </c>
      <c r="M9" s="52">
        <f t="shared" si="0"/>
        <v>2242433.9404296875</v>
      </c>
      <c r="N9" s="52">
        <f t="shared" si="0"/>
        <v>2526561.4595947266</v>
      </c>
      <c r="O9" s="52">
        <f t="shared" si="0"/>
        <v>1471918.6579589844</v>
      </c>
      <c r="P9" s="270">
        <f t="shared" si="0"/>
        <v>372567.4604187012</v>
      </c>
      <c r="Q9" s="51">
        <f t="shared" si="0"/>
        <v>1870202.3403320312</v>
      </c>
      <c r="R9" s="52">
        <f t="shared" si="0"/>
        <v>676330.0349121094</v>
      </c>
      <c r="S9" s="52">
        <f t="shared" si="0"/>
        <v>1711647.4578857422</v>
      </c>
      <c r="T9" s="52">
        <f t="shared" si="0"/>
        <v>3042383.0708007812</v>
      </c>
      <c r="U9" s="52">
        <f t="shared" si="0"/>
        <v>1801598.2272949219</v>
      </c>
      <c r="V9" s="52">
        <f t="shared" si="0"/>
        <v>2062176.9849853516</v>
      </c>
      <c r="W9" s="52">
        <f t="shared" si="0"/>
        <v>1470779.025817871</v>
      </c>
      <c r="X9" s="270">
        <f t="shared" si="0"/>
        <v>576638.2113037109</v>
      </c>
    </row>
    <row r="10" spans="1:24" s="16" customFormat="1" ht="15" customHeight="1">
      <c r="A10" s="249"/>
      <c r="B10" s="63" t="s">
        <v>202</v>
      </c>
      <c r="C10" s="63"/>
      <c r="D10" s="63"/>
      <c r="E10" s="64"/>
      <c r="F10" s="53">
        <f>SUM(G10:H10)</f>
        <v>5319294.059143066</v>
      </c>
      <c r="G10" s="54">
        <f>SUM(I10:P10)</f>
        <v>2667009.8260498047</v>
      </c>
      <c r="H10" s="261">
        <f>SUM(Q10:X10)</f>
        <v>2652284.2330932617</v>
      </c>
      <c r="I10" s="55">
        <f>SUM(I11:I23)</f>
        <v>1401863.083984375</v>
      </c>
      <c r="J10" s="56">
        <f>SUM(J11:J23)</f>
        <v>78219.48852539062</v>
      </c>
      <c r="K10" s="56">
        <f>SUM(K11:K23)</f>
        <v>216655.8798828125</v>
      </c>
      <c r="L10" s="56">
        <f aca="true" t="shared" si="1" ref="L10:X10">SUM(L11:L23)</f>
        <v>403791.07080078125</v>
      </c>
      <c r="M10" s="56">
        <f t="shared" si="1"/>
        <v>159808.71557617188</v>
      </c>
      <c r="N10" s="56">
        <f t="shared" si="1"/>
        <v>226132.53063964844</v>
      </c>
      <c r="O10" s="56">
        <f t="shared" si="1"/>
        <v>147228.82751464844</v>
      </c>
      <c r="P10" s="271">
        <f t="shared" si="1"/>
        <v>33310.22912597656</v>
      </c>
      <c r="Q10" s="55">
        <f t="shared" si="1"/>
        <v>1393143.9064941406</v>
      </c>
      <c r="R10" s="56">
        <f t="shared" si="1"/>
        <v>150823.3359375</v>
      </c>
      <c r="S10" s="56">
        <f t="shared" si="1"/>
        <v>221928.69396972656</v>
      </c>
      <c r="T10" s="56">
        <f t="shared" si="1"/>
        <v>311136.451171875</v>
      </c>
      <c r="U10" s="56">
        <f t="shared" si="1"/>
        <v>144758.99291992188</v>
      </c>
      <c r="V10" s="56">
        <f t="shared" si="1"/>
        <v>218182.83532714844</v>
      </c>
      <c r="W10" s="56">
        <f t="shared" si="1"/>
        <v>155248.82598876953</v>
      </c>
      <c r="X10" s="271">
        <f t="shared" si="1"/>
        <v>57061.19128417969</v>
      </c>
    </row>
    <row r="11" spans="1:24" s="11" customFormat="1" ht="15">
      <c r="A11" s="250" t="s">
        <v>82</v>
      </c>
      <c r="B11" s="14"/>
      <c r="C11" s="38" t="s">
        <v>3</v>
      </c>
      <c r="D11" s="86" t="s">
        <v>4</v>
      </c>
      <c r="E11" s="29"/>
      <c r="F11" s="246">
        <f>SUM(G11:H11)</f>
        <v>559825.4798583984</v>
      </c>
      <c r="G11" s="19">
        <f>SUM(I11:P11)</f>
        <v>382819.4366455078</v>
      </c>
      <c r="H11" s="262">
        <f aca="true" t="shared" si="2" ref="H11:H61">SUM(Q11:X11)</f>
        <v>177006.04321289062</v>
      </c>
      <c r="I11" s="18">
        <v>0</v>
      </c>
      <c r="J11" s="31">
        <v>6490.64794921875</v>
      </c>
      <c r="K11" s="31">
        <v>46490.8828125</v>
      </c>
      <c r="L11" s="31">
        <v>165386.265625</v>
      </c>
      <c r="M11" s="31">
        <v>71265.5390625</v>
      </c>
      <c r="N11" s="31">
        <v>72330.9140625</v>
      </c>
      <c r="O11" s="31">
        <v>19721.28515625</v>
      </c>
      <c r="P11" s="85">
        <v>1133.9019775390625</v>
      </c>
      <c r="Q11" s="32">
        <v>3497.652587890625</v>
      </c>
      <c r="R11" s="31">
        <v>2589.130859375</v>
      </c>
      <c r="S11" s="31">
        <v>25981.1640625</v>
      </c>
      <c r="T11" s="31">
        <v>75174.015625</v>
      </c>
      <c r="U11" s="31">
        <v>29942.541015625</v>
      </c>
      <c r="V11" s="31">
        <v>32327.865234375</v>
      </c>
      <c r="W11" s="31">
        <v>7493.673828125</v>
      </c>
      <c r="X11" s="85">
        <v>0</v>
      </c>
    </row>
    <row r="12" spans="1:24" s="11" customFormat="1" ht="15">
      <c r="A12" s="250" t="s">
        <v>83</v>
      </c>
      <c r="B12" s="14"/>
      <c r="C12" s="38" t="s">
        <v>5</v>
      </c>
      <c r="D12" s="86" t="s">
        <v>203</v>
      </c>
      <c r="E12" s="29"/>
      <c r="F12" s="246">
        <f aca="true" t="shared" si="3" ref="F12:F62">SUM(G12:H12)</f>
        <v>203730.3543701172</v>
      </c>
      <c r="G12" s="19">
        <f aca="true" t="shared" si="4" ref="G12:G62">SUM(I12:P12)</f>
        <v>119098.96350097656</v>
      </c>
      <c r="H12" s="262">
        <f t="shared" si="2"/>
        <v>84631.39086914062</v>
      </c>
      <c r="I12" s="18">
        <v>2417.579345703125</v>
      </c>
      <c r="J12" s="31">
        <v>0</v>
      </c>
      <c r="K12" s="31">
        <v>27854.82421875</v>
      </c>
      <c r="L12" s="31">
        <v>77765.6953125</v>
      </c>
      <c r="M12" s="31">
        <v>9914.14453125</v>
      </c>
      <c r="N12" s="31">
        <v>1146.7200927734375</v>
      </c>
      <c r="O12" s="31">
        <v>0</v>
      </c>
      <c r="P12" s="85">
        <v>0</v>
      </c>
      <c r="Q12" s="32">
        <v>0</v>
      </c>
      <c r="R12" s="31">
        <v>0</v>
      </c>
      <c r="S12" s="31">
        <v>14106.2255859375</v>
      </c>
      <c r="T12" s="31">
        <v>67919</v>
      </c>
      <c r="U12" s="31">
        <v>1513.820556640625</v>
      </c>
      <c r="V12" s="31">
        <v>0</v>
      </c>
      <c r="W12" s="31">
        <v>1092.3447265625</v>
      </c>
      <c r="X12" s="85">
        <v>0</v>
      </c>
    </row>
    <row r="13" spans="1:24" s="11" customFormat="1" ht="15">
      <c r="A13" s="250" t="s">
        <v>84</v>
      </c>
      <c r="B13" s="14"/>
      <c r="C13" s="37" t="s">
        <v>6</v>
      </c>
      <c r="D13" s="245" t="s">
        <v>204</v>
      </c>
      <c r="E13" s="29"/>
      <c r="F13" s="246">
        <f t="shared" si="3"/>
        <v>453054.64599609375</v>
      </c>
      <c r="G13" s="19">
        <f t="shared" si="4"/>
        <v>168103.1376953125</v>
      </c>
      <c r="H13" s="262">
        <f t="shared" si="2"/>
        <v>284951.50830078125</v>
      </c>
      <c r="I13" s="18">
        <v>37748.421875</v>
      </c>
      <c r="J13" s="31">
        <v>6850.361328125</v>
      </c>
      <c r="K13" s="31">
        <v>3607.3154296875</v>
      </c>
      <c r="L13" s="31">
        <v>19665.623046875</v>
      </c>
      <c r="M13" s="31">
        <v>14315.7744140625</v>
      </c>
      <c r="N13" s="31">
        <v>40206.29296875</v>
      </c>
      <c r="O13" s="31">
        <v>36093.453125</v>
      </c>
      <c r="P13" s="85">
        <v>9615.8955078125</v>
      </c>
      <c r="Q13" s="32">
        <v>77275.21875</v>
      </c>
      <c r="R13" s="31">
        <v>14647.9482421875</v>
      </c>
      <c r="S13" s="31">
        <v>7631.82763671875</v>
      </c>
      <c r="T13" s="31">
        <v>50610.4140625</v>
      </c>
      <c r="U13" s="31">
        <v>25053.75390625</v>
      </c>
      <c r="V13" s="31">
        <v>51620.0078125</v>
      </c>
      <c r="W13" s="31">
        <v>35935.390625</v>
      </c>
      <c r="X13" s="85">
        <v>22176.947265625</v>
      </c>
    </row>
    <row r="14" spans="1:24" s="11" customFormat="1" ht="15">
      <c r="A14" s="250" t="s">
        <v>85</v>
      </c>
      <c r="B14" s="14"/>
      <c r="C14" s="37" t="s">
        <v>7</v>
      </c>
      <c r="D14" s="245" t="s">
        <v>205</v>
      </c>
      <c r="E14" s="29"/>
      <c r="F14" s="246">
        <f t="shared" si="3"/>
        <v>27671.901245117188</v>
      </c>
      <c r="G14" s="19">
        <f t="shared" si="4"/>
        <v>12721.75390625</v>
      </c>
      <c r="H14" s="262">
        <f t="shared" si="2"/>
        <v>14950.147338867188</v>
      </c>
      <c r="I14" s="18">
        <v>2433.049560546875</v>
      </c>
      <c r="J14" s="31">
        <v>3192.811767578125</v>
      </c>
      <c r="K14" s="31">
        <v>2463.8203125</v>
      </c>
      <c r="L14" s="31">
        <v>4632.072265625</v>
      </c>
      <c r="M14" s="31">
        <v>0</v>
      </c>
      <c r="N14" s="31">
        <v>0</v>
      </c>
      <c r="O14" s="31">
        <v>0</v>
      </c>
      <c r="P14" s="85">
        <v>0</v>
      </c>
      <c r="Q14" s="32">
        <v>10394.744140625</v>
      </c>
      <c r="R14" s="31">
        <v>0</v>
      </c>
      <c r="S14" s="31">
        <v>1836.6387939453125</v>
      </c>
      <c r="T14" s="31">
        <v>0</v>
      </c>
      <c r="U14" s="31">
        <v>0</v>
      </c>
      <c r="V14" s="31">
        <v>2718.764404296875</v>
      </c>
      <c r="W14" s="31">
        <v>0</v>
      </c>
      <c r="X14" s="85">
        <v>0</v>
      </c>
    </row>
    <row r="15" spans="1:24" s="11" customFormat="1" ht="15">
      <c r="A15" s="250" t="s">
        <v>86</v>
      </c>
      <c r="B15" s="14"/>
      <c r="C15" s="37" t="s">
        <v>8</v>
      </c>
      <c r="D15" s="245" t="s">
        <v>54</v>
      </c>
      <c r="E15" s="29"/>
      <c r="F15" s="246">
        <f t="shared" si="3"/>
        <v>116516.51123046875</v>
      </c>
      <c r="G15" s="17">
        <f t="shared" si="4"/>
        <v>64843.07214355469</v>
      </c>
      <c r="H15" s="263">
        <f t="shared" si="2"/>
        <v>51673.43908691406</v>
      </c>
      <c r="I15" s="18">
        <v>17073.150390625</v>
      </c>
      <c r="J15" s="31">
        <v>13265.296875</v>
      </c>
      <c r="K15" s="31">
        <v>9223.1533203125</v>
      </c>
      <c r="L15" s="31">
        <v>17304.896484375</v>
      </c>
      <c r="M15" s="31">
        <v>4112.3740234375</v>
      </c>
      <c r="N15" s="31">
        <v>2058.185546875</v>
      </c>
      <c r="O15" s="31">
        <v>1806.0155029296875</v>
      </c>
      <c r="P15" s="85">
        <v>0</v>
      </c>
      <c r="Q15" s="32">
        <v>33964.2890625</v>
      </c>
      <c r="R15" s="31">
        <v>0</v>
      </c>
      <c r="S15" s="31">
        <v>6319.5908203125</v>
      </c>
      <c r="T15" s="31">
        <v>10194.546875</v>
      </c>
      <c r="U15" s="31">
        <v>0</v>
      </c>
      <c r="V15" s="31">
        <v>1195.0123291015625</v>
      </c>
      <c r="W15" s="31">
        <v>0</v>
      </c>
      <c r="X15" s="85">
        <v>0</v>
      </c>
    </row>
    <row r="16" spans="1:24" s="11" customFormat="1" ht="15">
      <c r="A16" s="250" t="s">
        <v>87</v>
      </c>
      <c r="B16" s="14"/>
      <c r="C16" s="39" t="s">
        <v>9</v>
      </c>
      <c r="D16" s="245" t="s">
        <v>44</v>
      </c>
      <c r="E16" s="29"/>
      <c r="F16" s="246">
        <f t="shared" si="3"/>
        <v>89379.38580322266</v>
      </c>
      <c r="G16" s="17">
        <f t="shared" si="4"/>
        <v>47692.974365234375</v>
      </c>
      <c r="H16" s="263">
        <f t="shared" si="2"/>
        <v>41686.41143798828</v>
      </c>
      <c r="I16" s="18">
        <v>9238.50390625</v>
      </c>
      <c r="J16" s="31">
        <v>0</v>
      </c>
      <c r="K16" s="31">
        <v>10870.67578125</v>
      </c>
      <c r="L16" s="31">
        <v>25493.927734375</v>
      </c>
      <c r="M16" s="31">
        <v>2089.866943359375</v>
      </c>
      <c r="N16" s="31">
        <v>0</v>
      </c>
      <c r="O16" s="31">
        <v>0</v>
      </c>
      <c r="P16" s="85">
        <v>0</v>
      </c>
      <c r="Q16" s="32">
        <v>7074.49755859375</v>
      </c>
      <c r="R16" s="31">
        <v>11983.861328125</v>
      </c>
      <c r="S16" s="31">
        <v>9377.392578125</v>
      </c>
      <c r="T16" s="31">
        <v>11461.2236328125</v>
      </c>
      <c r="U16" s="31">
        <v>1092.8779296875</v>
      </c>
      <c r="V16" s="31">
        <v>0</v>
      </c>
      <c r="W16" s="31">
        <v>696.5584106445312</v>
      </c>
      <c r="X16" s="85">
        <v>0</v>
      </c>
    </row>
    <row r="17" spans="1:24" s="11" customFormat="1" ht="15">
      <c r="A17" s="250" t="s">
        <v>88</v>
      </c>
      <c r="B17" s="14"/>
      <c r="C17" s="39" t="s">
        <v>10</v>
      </c>
      <c r="D17" s="245" t="s">
        <v>14</v>
      </c>
      <c r="E17" s="29"/>
      <c r="F17" s="246">
        <f t="shared" si="3"/>
        <v>95288.10827636719</v>
      </c>
      <c r="G17" s="17">
        <f t="shared" si="4"/>
        <v>48687.742431640625</v>
      </c>
      <c r="H17" s="263">
        <f t="shared" si="2"/>
        <v>46600.36584472656</v>
      </c>
      <c r="I17" s="18">
        <v>13906.80078125</v>
      </c>
      <c r="J17" s="31">
        <v>6236.17333984375</v>
      </c>
      <c r="K17" s="31">
        <v>6039.6044921875</v>
      </c>
      <c r="L17" s="31">
        <v>5118.486328125</v>
      </c>
      <c r="M17" s="31">
        <v>0</v>
      </c>
      <c r="N17" s="31">
        <v>11205.4892578125</v>
      </c>
      <c r="O17" s="31">
        <v>5266.89453125</v>
      </c>
      <c r="P17" s="85">
        <v>914.293701171875</v>
      </c>
      <c r="Q17" s="32">
        <v>3464.00830078125</v>
      </c>
      <c r="R17" s="31">
        <v>7248.4951171875</v>
      </c>
      <c r="S17" s="31">
        <v>0</v>
      </c>
      <c r="T17" s="31">
        <v>5587.556640625</v>
      </c>
      <c r="U17" s="31">
        <v>3504.98583984375</v>
      </c>
      <c r="V17" s="31">
        <v>16273.830078125</v>
      </c>
      <c r="W17" s="31">
        <v>8813.5927734375</v>
      </c>
      <c r="X17" s="85">
        <v>1707.8970947265625</v>
      </c>
    </row>
    <row r="18" spans="1:24" s="11" customFormat="1" ht="15">
      <c r="A18" s="250" t="s">
        <v>89</v>
      </c>
      <c r="B18" s="14"/>
      <c r="C18" s="37" t="s">
        <v>11</v>
      </c>
      <c r="D18" s="245" t="s">
        <v>55</v>
      </c>
      <c r="E18" s="29"/>
      <c r="F18" s="246">
        <f>SUM(G18:H18)</f>
        <v>529336.810546875</v>
      </c>
      <c r="G18" s="17">
        <f>SUM(I18:P18)</f>
        <v>279750.8681640625</v>
      </c>
      <c r="H18" s="263">
        <f t="shared" si="2"/>
        <v>249585.9423828125</v>
      </c>
      <c r="I18" s="18">
        <v>200024.703125</v>
      </c>
      <c r="J18" s="31">
        <v>10690.203125</v>
      </c>
      <c r="K18" s="31">
        <v>0</v>
      </c>
      <c r="L18" s="31">
        <v>8048.20751953125</v>
      </c>
      <c r="M18" s="31">
        <v>14872.1044921875</v>
      </c>
      <c r="N18" s="31">
        <v>11691.7626953125</v>
      </c>
      <c r="O18" s="31">
        <v>27864.15625</v>
      </c>
      <c r="P18" s="85">
        <v>6559.73095703125</v>
      </c>
      <c r="Q18" s="32">
        <v>145671.609375</v>
      </c>
      <c r="R18" s="31">
        <v>10277.447265625</v>
      </c>
      <c r="S18" s="31">
        <v>13934.6494140625</v>
      </c>
      <c r="T18" s="31">
        <v>0</v>
      </c>
      <c r="U18" s="31">
        <v>14801.1015625</v>
      </c>
      <c r="V18" s="31">
        <v>31269.7109375</v>
      </c>
      <c r="W18" s="31">
        <v>23981.0234375</v>
      </c>
      <c r="X18" s="85">
        <v>9650.400390625</v>
      </c>
    </row>
    <row r="19" spans="1:24" s="11" customFormat="1" ht="15">
      <c r="A19" s="250" t="s">
        <v>90</v>
      </c>
      <c r="B19" s="14"/>
      <c r="C19" s="38" t="s">
        <v>12</v>
      </c>
      <c r="D19" s="86" t="s">
        <v>206</v>
      </c>
      <c r="E19" s="29"/>
      <c r="F19" s="246">
        <f t="shared" si="3"/>
        <v>496136.2800292969</v>
      </c>
      <c r="G19" s="17">
        <f t="shared" si="4"/>
        <v>234721.82592773438</v>
      </c>
      <c r="H19" s="263">
        <f t="shared" si="2"/>
        <v>261414.4541015625</v>
      </c>
      <c r="I19" s="18">
        <v>40411.4140625</v>
      </c>
      <c r="J19" s="31">
        <v>20317.26171875</v>
      </c>
      <c r="K19" s="31">
        <v>88816.65625</v>
      </c>
      <c r="L19" s="31">
        <v>27062.263671875</v>
      </c>
      <c r="M19" s="31">
        <v>18769.150390625</v>
      </c>
      <c r="N19" s="31">
        <v>30642.77734375</v>
      </c>
      <c r="O19" s="31">
        <v>4943.9248046875</v>
      </c>
      <c r="P19" s="85">
        <v>3758.377685546875</v>
      </c>
      <c r="Q19" s="32">
        <v>48676.4453125</v>
      </c>
      <c r="R19" s="31">
        <v>85970.3125</v>
      </c>
      <c r="S19" s="31">
        <v>37529.21875</v>
      </c>
      <c r="T19" s="31">
        <v>40671.421875</v>
      </c>
      <c r="U19" s="31">
        <v>25336.17578125</v>
      </c>
      <c r="V19" s="31">
        <v>12785.15625</v>
      </c>
      <c r="W19" s="31">
        <v>5503.4208984375</v>
      </c>
      <c r="X19" s="85">
        <v>4942.302734375</v>
      </c>
    </row>
    <row r="20" spans="1:24" s="11" customFormat="1" ht="15">
      <c r="A20" s="250" t="s">
        <v>91</v>
      </c>
      <c r="B20" s="14"/>
      <c r="C20" s="38" t="s">
        <v>13</v>
      </c>
      <c r="D20" s="86" t="s">
        <v>208</v>
      </c>
      <c r="E20" s="29"/>
      <c r="F20" s="246">
        <f t="shared" si="3"/>
        <v>71554.9130859375</v>
      </c>
      <c r="G20" s="17">
        <f t="shared" si="4"/>
        <v>0</v>
      </c>
      <c r="H20" s="263">
        <f t="shared" si="2"/>
        <v>71554.9130859375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59168.15234375</v>
      </c>
      <c r="T20" s="31">
        <v>12386.7607421875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0" t="s">
        <v>92</v>
      </c>
      <c r="B21" s="14"/>
      <c r="C21" s="38" t="s">
        <v>15</v>
      </c>
      <c r="D21" s="86" t="s">
        <v>209</v>
      </c>
      <c r="E21" s="29"/>
      <c r="F21" s="246">
        <f t="shared" si="3"/>
        <v>1537140.125</v>
      </c>
      <c r="G21" s="17">
        <f t="shared" si="4"/>
        <v>752566.875</v>
      </c>
      <c r="H21" s="263">
        <f t="shared" si="2"/>
        <v>784573.25</v>
      </c>
      <c r="I21" s="18">
        <v>752566.875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784573.25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0" t="s">
        <v>93</v>
      </c>
      <c r="B22" s="14"/>
      <c r="C22" s="37" t="s">
        <v>16</v>
      </c>
      <c r="D22" s="245" t="s">
        <v>210</v>
      </c>
      <c r="E22" s="29"/>
      <c r="F22" s="246">
        <f t="shared" si="3"/>
        <v>635554.2604980469</v>
      </c>
      <c r="G22" s="17">
        <f t="shared" si="4"/>
        <v>320693.97900390625</v>
      </c>
      <c r="H22" s="263">
        <f t="shared" si="2"/>
        <v>314860.2814941406</v>
      </c>
      <c r="I22" s="18">
        <v>276262.875</v>
      </c>
      <c r="J22" s="31">
        <v>0</v>
      </c>
      <c r="K22" s="31">
        <v>0</v>
      </c>
      <c r="L22" s="31">
        <v>36267.43359375</v>
      </c>
      <c r="M22" s="31">
        <v>0</v>
      </c>
      <c r="N22" s="31">
        <v>3692.056640625</v>
      </c>
      <c r="O22" s="31">
        <v>4471.61376953125</v>
      </c>
      <c r="P22" s="85">
        <v>0</v>
      </c>
      <c r="Q22" s="32">
        <v>242880.1875</v>
      </c>
      <c r="R22" s="31">
        <v>0</v>
      </c>
      <c r="S22" s="31">
        <v>33776.75390625</v>
      </c>
      <c r="T22" s="31">
        <v>0</v>
      </c>
      <c r="U22" s="31">
        <v>19551.9921875</v>
      </c>
      <c r="V22" s="31">
        <v>8264.703125</v>
      </c>
      <c r="W22" s="31">
        <v>9315.7744140625</v>
      </c>
      <c r="X22" s="85">
        <v>1070.870361328125</v>
      </c>
    </row>
    <row r="23" spans="1:24" s="11" customFormat="1" ht="15">
      <c r="A23" s="250" t="s">
        <v>94</v>
      </c>
      <c r="B23" s="14"/>
      <c r="C23" s="37" t="s">
        <v>20</v>
      </c>
      <c r="D23" s="245" t="s">
        <v>56</v>
      </c>
      <c r="E23" s="29"/>
      <c r="F23" s="246">
        <f t="shared" si="3"/>
        <v>504105.283203125</v>
      </c>
      <c r="G23" s="17">
        <f>SUM(I23:P23)</f>
        <v>235309.197265625</v>
      </c>
      <c r="H23" s="263">
        <f t="shared" si="2"/>
        <v>268796.0859375</v>
      </c>
      <c r="I23" s="18">
        <v>49779.7109375</v>
      </c>
      <c r="J23" s="31">
        <v>11176.732421875</v>
      </c>
      <c r="K23" s="31">
        <v>21288.947265625</v>
      </c>
      <c r="L23" s="31">
        <v>17046.19921875</v>
      </c>
      <c r="M23" s="31">
        <v>24469.76171875</v>
      </c>
      <c r="N23" s="31">
        <v>53158.33203125</v>
      </c>
      <c r="O23" s="31">
        <v>47061.484375</v>
      </c>
      <c r="P23" s="85">
        <v>11328.029296875</v>
      </c>
      <c r="Q23" s="32">
        <v>35672.00390625</v>
      </c>
      <c r="R23" s="31">
        <v>18106.140625</v>
      </c>
      <c r="S23" s="31">
        <v>12267.080078125</v>
      </c>
      <c r="T23" s="31">
        <v>37131.51171875</v>
      </c>
      <c r="U23" s="31">
        <v>23961.744140625</v>
      </c>
      <c r="V23" s="31">
        <v>61727.78515625</v>
      </c>
      <c r="W23" s="31">
        <v>62417.046875</v>
      </c>
      <c r="X23" s="85">
        <v>17512.7734375</v>
      </c>
    </row>
    <row r="24" spans="1:24" s="16" customFormat="1" ht="15" customHeight="1">
      <c r="A24" s="249"/>
      <c r="B24" s="63" t="s">
        <v>211</v>
      </c>
      <c r="C24" s="63"/>
      <c r="D24" s="63"/>
      <c r="E24" s="64"/>
      <c r="F24" s="53">
        <f>SUM(G24:H24)</f>
        <v>17051084.499267578</v>
      </c>
      <c r="G24" s="54">
        <f>SUM(I24:P24)</f>
        <v>8938888.221801758</v>
      </c>
      <c r="H24" s="261">
        <f>SUM(Q24:X24)</f>
        <v>8112196.27746582</v>
      </c>
      <c r="I24" s="55">
        <f>SUM(I25:I53)</f>
        <v>398439.6579589844</v>
      </c>
      <c r="J24" s="56">
        <f aca="true" t="shared" si="5" ref="J24:X24">SUM(J25:J53)</f>
        <v>326196.6359863281</v>
      </c>
      <c r="K24" s="56">
        <f t="shared" si="5"/>
        <v>632884.9251708984</v>
      </c>
      <c r="L24" s="56">
        <f t="shared" si="5"/>
        <v>2689786.744873047</v>
      </c>
      <c r="M24" s="56">
        <f t="shared" si="5"/>
        <v>1833724.9729003906</v>
      </c>
      <c r="N24" s="56">
        <f t="shared" si="5"/>
        <v>2018323.8713378906</v>
      </c>
      <c r="O24" s="56">
        <f t="shared" si="5"/>
        <v>901264.9343261719</v>
      </c>
      <c r="P24" s="271">
        <f t="shared" si="5"/>
        <v>138266.47924804688</v>
      </c>
      <c r="Q24" s="55">
        <f t="shared" si="5"/>
        <v>366225.2658691406</v>
      </c>
      <c r="R24" s="56">
        <f t="shared" si="5"/>
        <v>441428.10986328125</v>
      </c>
      <c r="S24" s="56">
        <f>SUM(S25:S53)</f>
        <v>1004691.1926269531</v>
      </c>
      <c r="T24" s="56">
        <f t="shared" si="5"/>
        <v>2432048.7514648438</v>
      </c>
      <c r="U24" s="56">
        <f t="shared" si="5"/>
        <v>1517469.451171875</v>
      </c>
      <c r="V24" s="56">
        <f t="shared" si="5"/>
        <v>1505487.3371582031</v>
      </c>
      <c r="W24" s="56">
        <f t="shared" si="5"/>
        <v>687278.1276855469</v>
      </c>
      <c r="X24" s="271">
        <f t="shared" si="5"/>
        <v>157568.04162597656</v>
      </c>
    </row>
    <row r="25" spans="1:24" s="77" customFormat="1" ht="15">
      <c r="A25" s="251"/>
      <c r="B25" s="253"/>
      <c r="C25" s="253"/>
      <c r="D25" s="101" t="s">
        <v>189</v>
      </c>
      <c r="E25" s="254"/>
      <c r="F25" s="78"/>
      <c r="G25" s="78"/>
      <c r="H25" s="264"/>
      <c r="I25" s="272"/>
      <c r="J25" s="253"/>
      <c r="K25" s="253"/>
      <c r="L25" s="253"/>
      <c r="M25" s="253"/>
      <c r="N25" s="253"/>
      <c r="O25" s="253"/>
      <c r="P25" s="254"/>
      <c r="Q25" s="102"/>
      <c r="R25" s="103"/>
      <c r="S25" s="103"/>
      <c r="T25" s="103"/>
      <c r="U25" s="103"/>
      <c r="V25" s="103"/>
      <c r="W25" s="103"/>
      <c r="X25" s="274"/>
    </row>
    <row r="26" spans="1:24" s="11" customFormat="1" ht="15">
      <c r="A26" s="250" t="s">
        <v>95</v>
      </c>
      <c r="B26" s="14"/>
      <c r="C26" s="38" t="s">
        <v>21</v>
      </c>
      <c r="D26" s="38"/>
      <c r="E26" s="29" t="s">
        <v>190</v>
      </c>
      <c r="F26" s="17">
        <f>SUM(G26:H26)</f>
        <v>339073.9013671875</v>
      </c>
      <c r="G26" s="17">
        <f>SUM(I26:P26)</f>
        <v>196356.12060546875</v>
      </c>
      <c r="H26" s="263">
        <f t="shared" si="2"/>
        <v>142717.78076171875</v>
      </c>
      <c r="I26" s="32">
        <v>0</v>
      </c>
      <c r="J26" s="31">
        <v>2935.12744140625</v>
      </c>
      <c r="K26" s="31">
        <v>0</v>
      </c>
      <c r="L26" s="31">
        <v>59200.76953125</v>
      </c>
      <c r="M26" s="31">
        <v>53849.23828125</v>
      </c>
      <c r="N26" s="31">
        <v>50890.265625</v>
      </c>
      <c r="O26" s="31">
        <v>26356.47265625</v>
      </c>
      <c r="P26" s="85">
        <v>3124.2470703125</v>
      </c>
      <c r="Q26" s="32">
        <v>0</v>
      </c>
      <c r="R26" s="31">
        <v>0</v>
      </c>
      <c r="S26" s="31">
        <v>0</v>
      </c>
      <c r="T26" s="31">
        <v>30845.8515625</v>
      </c>
      <c r="U26" s="31">
        <v>49489.98828125</v>
      </c>
      <c r="V26" s="31">
        <v>39179.7421875</v>
      </c>
      <c r="W26" s="31">
        <v>20308.009765625</v>
      </c>
      <c r="X26" s="85">
        <v>2894.18896484375</v>
      </c>
    </row>
    <row r="27" spans="1:24" s="11" customFormat="1" ht="15">
      <c r="A27" s="250" t="s">
        <v>96</v>
      </c>
      <c r="B27" s="14"/>
      <c r="C27" s="38" t="s">
        <v>22</v>
      </c>
      <c r="D27" s="38"/>
      <c r="E27" s="29" t="s">
        <v>192</v>
      </c>
      <c r="F27" s="17">
        <f t="shared" si="3"/>
        <v>39291.19689941406</v>
      </c>
      <c r="G27" s="17">
        <f aca="true" t="shared" si="6" ref="G27:G43">SUM(I27:P27)</f>
        <v>24687.437866210938</v>
      </c>
      <c r="H27" s="263">
        <f t="shared" si="2"/>
        <v>14603.759033203125</v>
      </c>
      <c r="I27" s="32">
        <v>2414.47509765625</v>
      </c>
      <c r="J27" s="31">
        <v>0</v>
      </c>
      <c r="K27" s="31">
        <v>1817.4034423828125</v>
      </c>
      <c r="L27" s="31">
        <v>2417.225830078125</v>
      </c>
      <c r="M27" s="31">
        <v>12544.375</v>
      </c>
      <c r="N27" s="31">
        <v>3536.98388671875</v>
      </c>
      <c r="O27" s="31">
        <v>1956.974609375</v>
      </c>
      <c r="P27" s="85">
        <v>0</v>
      </c>
      <c r="Q27" s="32">
        <v>0</v>
      </c>
      <c r="R27" s="31">
        <v>0</v>
      </c>
      <c r="S27" s="31">
        <v>2607.60107421875</v>
      </c>
      <c r="T27" s="31">
        <v>5732.60546875</v>
      </c>
      <c r="U27" s="31">
        <v>0</v>
      </c>
      <c r="V27" s="31">
        <v>4904.42041015625</v>
      </c>
      <c r="W27" s="31">
        <v>1359.132080078125</v>
      </c>
      <c r="X27" s="85">
        <v>0</v>
      </c>
    </row>
    <row r="28" spans="1:24" s="11" customFormat="1" ht="15">
      <c r="A28" s="250" t="s">
        <v>97</v>
      </c>
      <c r="B28" s="14"/>
      <c r="C28" s="37" t="s">
        <v>23</v>
      </c>
      <c r="D28" s="37"/>
      <c r="E28" s="29" t="s">
        <v>17</v>
      </c>
      <c r="F28" s="17">
        <f t="shared" si="3"/>
        <v>135768.85552978516</v>
      </c>
      <c r="G28" s="17">
        <f t="shared" si="6"/>
        <v>66558.38092041016</v>
      </c>
      <c r="H28" s="263">
        <f t="shared" si="2"/>
        <v>69210.474609375</v>
      </c>
      <c r="I28" s="32">
        <v>0</v>
      </c>
      <c r="J28" s="31">
        <v>0</v>
      </c>
      <c r="K28" s="31">
        <v>2343.256591796875</v>
      </c>
      <c r="L28" s="31">
        <v>26385.96484375</v>
      </c>
      <c r="M28" s="31">
        <v>11709.66796875</v>
      </c>
      <c r="N28" s="31">
        <v>20440.228515625</v>
      </c>
      <c r="O28" s="31">
        <v>5334.76806640625</v>
      </c>
      <c r="P28" s="85">
        <v>344.49493408203125</v>
      </c>
      <c r="Q28" s="32">
        <v>0</v>
      </c>
      <c r="R28" s="31">
        <v>0</v>
      </c>
      <c r="S28" s="31">
        <v>7937.71484375</v>
      </c>
      <c r="T28" s="31">
        <v>23601.115234375</v>
      </c>
      <c r="U28" s="31">
        <v>9836.724609375</v>
      </c>
      <c r="V28" s="31">
        <v>19191.900390625</v>
      </c>
      <c r="W28" s="31">
        <v>8643.01953125</v>
      </c>
      <c r="X28" s="85">
        <v>0</v>
      </c>
    </row>
    <row r="29" spans="1:24" s="11" customFormat="1" ht="15">
      <c r="A29" s="250" t="s">
        <v>98</v>
      </c>
      <c r="B29" s="14"/>
      <c r="C29" s="37" t="s">
        <v>45</v>
      </c>
      <c r="D29" s="37"/>
      <c r="E29" s="29" t="s">
        <v>18</v>
      </c>
      <c r="F29" s="17">
        <f t="shared" si="3"/>
        <v>79234.90954589844</v>
      </c>
      <c r="G29" s="17">
        <f t="shared" si="6"/>
        <v>50890.615966796875</v>
      </c>
      <c r="H29" s="263">
        <f t="shared" si="2"/>
        <v>28344.293579101562</v>
      </c>
      <c r="I29" s="32">
        <v>0</v>
      </c>
      <c r="J29" s="31">
        <v>0</v>
      </c>
      <c r="K29" s="31">
        <v>4524.5556640625</v>
      </c>
      <c r="L29" s="31">
        <v>17515.541015625</v>
      </c>
      <c r="M29" s="31">
        <v>14986.625</v>
      </c>
      <c r="N29" s="31">
        <v>10787.4970703125</v>
      </c>
      <c r="O29" s="31">
        <v>2313.52490234375</v>
      </c>
      <c r="P29" s="85">
        <v>762.872314453125</v>
      </c>
      <c r="Q29" s="32">
        <v>0</v>
      </c>
      <c r="R29" s="31">
        <v>0</v>
      </c>
      <c r="S29" s="31">
        <v>5987.029296875</v>
      </c>
      <c r="T29" s="31">
        <v>5967.28662109375</v>
      </c>
      <c r="U29" s="31">
        <v>7055.541015625</v>
      </c>
      <c r="V29" s="31">
        <v>7937.275390625</v>
      </c>
      <c r="W29" s="31">
        <v>1397.1612548828125</v>
      </c>
      <c r="X29" s="85">
        <v>0</v>
      </c>
    </row>
    <row r="30" spans="1:24" s="11" customFormat="1" ht="15">
      <c r="A30" s="250" t="s">
        <v>99</v>
      </c>
      <c r="B30" s="14"/>
      <c r="C30" s="37" t="s">
        <v>46</v>
      </c>
      <c r="D30" s="37"/>
      <c r="E30" s="29" t="s">
        <v>58</v>
      </c>
      <c r="F30" s="17">
        <f t="shared" si="3"/>
        <v>116953.25366210938</v>
      </c>
      <c r="G30" s="17">
        <f t="shared" si="6"/>
        <v>52342.194091796875</v>
      </c>
      <c r="H30" s="263">
        <f t="shared" si="2"/>
        <v>64611.0595703125</v>
      </c>
      <c r="I30" s="32">
        <v>0</v>
      </c>
      <c r="J30" s="31">
        <v>7754.8798828125</v>
      </c>
      <c r="K30" s="31">
        <v>0</v>
      </c>
      <c r="L30" s="31">
        <v>9950.7294921875</v>
      </c>
      <c r="M30" s="31">
        <v>19385.134765625</v>
      </c>
      <c r="N30" s="31">
        <v>7585.99462890625</v>
      </c>
      <c r="O30" s="31">
        <v>6283.625</v>
      </c>
      <c r="P30" s="85">
        <v>1381.830322265625</v>
      </c>
      <c r="Q30" s="32">
        <v>3434.340087890625</v>
      </c>
      <c r="R30" s="31">
        <v>0</v>
      </c>
      <c r="S30" s="31">
        <v>5954.943359375</v>
      </c>
      <c r="T30" s="31">
        <v>23404.541015625</v>
      </c>
      <c r="U30" s="31">
        <v>13883.7470703125</v>
      </c>
      <c r="V30" s="31">
        <v>14777.7490234375</v>
      </c>
      <c r="W30" s="31">
        <v>3155.739013671875</v>
      </c>
      <c r="X30" s="85">
        <v>0</v>
      </c>
    </row>
    <row r="31" spans="1:24" s="11" customFormat="1" ht="15">
      <c r="A31" s="250" t="s">
        <v>100</v>
      </c>
      <c r="B31" s="14"/>
      <c r="C31" s="39" t="s">
        <v>47</v>
      </c>
      <c r="D31" s="39"/>
      <c r="E31" s="29" t="s">
        <v>19</v>
      </c>
      <c r="F31" s="17">
        <f t="shared" si="3"/>
        <v>68644.91198730469</v>
      </c>
      <c r="G31" s="17">
        <f t="shared" si="6"/>
        <v>0</v>
      </c>
      <c r="H31" s="263">
        <f t="shared" si="2"/>
        <v>68644.91198730469</v>
      </c>
      <c r="I31" s="32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2578.343994140625</v>
      </c>
      <c r="T31" s="31">
        <v>31436.794921875</v>
      </c>
      <c r="U31" s="31">
        <v>24827.349609375</v>
      </c>
      <c r="V31" s="31">
        <v>6407.17578125</v>
      </c>
      <c r="W31" s="31">
        <v>1386.465576171875</v>
      </c>
      <c r="X31" s="85">
        <v>2008.7821044921875</v>
      </c>
    </row>
    <row r="32" spans="1:24" s="11" customFormat="1" ht="15">
      <c r="A32" s="250" t="s">
        <v>101</v>
      </c>
      <c r="B32" s="14"/>
      <c r="C32" s="39" t="s">
        <v>48</v>
      </c>
      <c r="D32" s="39"/>
      <c r="E32" s="29" t="s">
        <v>194</v>
      </c>
      <c r="F32" s="17">
        <f t="shared" si="3"/>
        <v>124122.21533203125</v>
      </c>
      <c r="G32" s="17">
        <f t="shared" si="6"/>
        <v>0</v>
      </c>
      <c r="H32" s="263">
        <f t="shared" si="2"/>
        <v>124122.21533203125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4554.37353515625</v>
      </c>
      <c r="T32" s="31">
        <v>50049.49609375</v>
      </c>
      <c r="U32" s="31">
        <v>44095.90625</v>
      </c>
      <c r="V32" s="31">
        <v>14722.5029296875</v>
      </c>
      <c r="W32" s="31">
        <v>4928.5224609375</v>
      </c>
      <c r="X32" s="85">
        <v>5771.4140625</v>
      </c>
    </row>
    <row r="33" spans="1:24" s="11" customFormat="1" ht="15">
      <c r="A33" s="250" t="s">
        <v>102</v>
      </c>
      <c r="B33" s="14"/>
      <c r="C33" s="37" t="s">
        <v>49</v>
      </c>
      <c r="D33" s="37"/>
      <c r="E33" s="29" t="s">
        <v>212</v>
      </c>
      <c r="F33" s="17">
        <f t="shared" si="3"/>
        <v>160928.04541015625</v>
      </c>
      <c r="G33" s="17">
        <f t="shared" si="6"/>
        <v>101706.01586914062</v>
      </c>
      <c r="H33" s="263">
        <f>SUM(Q33:X33)</f>
        <v>59222.029541015625</v>
      </c>
      <c r="I33" s="32">
        <v>0</v>
      </c>
      <c r="J33" s="31">
        <v>14556.865234375</v>
      </c>
      <c r="K33" s="31">
        <v>10990.0205078125</v>
      </c>
      <c r="L33" s="31">
        <v>31603.384765625</v>
      </c>
      <c r="M33" s="31">
        <v>24886.560546875</v>
      </c>
      <c r="N33" s="31">
        <v>15968.1630859375</v>
      </c>
      <c r="O33" s="31">
        <v>3701.021728515625</v>
      </c>
      <c r="P33" s="85">
        <v>0</v>
      </c>
      <c r="Q33" s="32">
        <v>0</v>
      </c>
      <c r="R33" s="31">
        <v>5968.59814453125</v>
      </c>
      <c r="S33" s="31">
        <v>10243.9443359375</v>
      </c>
      <c r="T33" s="31">
        <v>22662.1015625</v>
      </c>
      <c r="U33" s="31">
        <v>14577.849609375</v>
      </c>
      <c r="V33" s="31">
        <v>4345.93505859375</v>
      </c>
      <c r="W33" s="31">
        <v>1423.600830078125</v>
      </c>
      <c r="X33" s="85">
        <v>0</v>
      </c>
    </row>
    <row r="34" spans="1:24" s="11" customFormat="1" ht="15">
      <c r="A34" s="250" t="s">
        <v>103</v>
      </c>
      <c r="B34" s="14"/>
      <c r="C34" s="38" t="s">
        <v>50</v>
      </c>
      <c r="D34" s="86" t="s">
        <v>59</v>
      </c>
      <c r="E34" s="255"/>
      <c r="F34" s="17">
        <f t="shared" si="3"/>
        <v>298994.9152832031</v>
      </c>
      <c r="G34" s="17">
        <f t="shared" si="6"/>
        <v>136937.53076171875</v>
      </c>
      <c r="H34" s="263">
        <f t="shared" si="2"/>
        <v>162057.38452148438</v>
      </c>
      <c r="I34" s="32">
        <v>7303.22509765625</v>
      </c>
      <c r="J34" s="31">
        <v>10769.2587890625</v>
      </c>
      <c r="K34" s="31">
        <v>22854.38671875</v>
      </c>
      <c r="L34" s="31">
        <v>33049.6484375</v>
      </c>
      <c r="M34" s="31">
        <v>21193.697265625</v>
      </c>
      <c r="N34" s="31">
        <v>33464.796875</v>
      </c>
      <c r="O34" s="31">
        <v>8302.517578125</v>
      </c>
      <c r="P34" s="85">
        <v>0</v>
      </c>
      <c r="Q34" s="32">
        <v>26889.48828125</v>
      </c>
      <c r="R34" s="31">
        <v>7652.6103515625</v>
      </c>
      <c r="S34" s="31">
        <v>16864.06640625</v>
      </c>
      <c r="T34" s="31">
        <v>54539.8515625</v>
      </c>
      <c r="U34" s="31">
        <v>31318.408203125</v>
      </c>
      <c r="V34" s="31">
        <v>12500.123046875</v>
      </c>
      <c r="W34" s="31">
        <v>9968.8876953125</v>
      </c>
      <c r="X34" s="85">
        <v>2323.948974609375</v>
      </c>
    </row>
    <row r="35" spans="1:24" s="11" customFormat="1" ht="15">
      <c r="A35" s="250" t="s">
        <v>104</v>
      </c>
      <c r="B35" s="14"/>
      <c r="C35" s="38" t="s">
        <v>51</v>
      </c>
      <c r="D35" s="86" t="s">
        <v>213</v>
      </c>
      <c r="E35" s="255"/>
      <c r="F35" s="17">
        <f t="shared" si="3"/>
        <v>755569.3208007812</v>
      </c>
      <c r="G35" s="17">
        <f t="shared" si="6"/>
        <v>410905.41064453125</v>
      </c>
      <c r="H35" s="263">
        <f t="shared" si="2"/>
        <v>344663.91015625</v>
      </c>
      <c r="I35" s="32">
        <v>6632.66552734375</v>
      </c>
      <c r="J35" s="31">
        <v>0</v>
      </c>
      <c r="K35" s="31">
        <v>57493.12109375</v>
      </c>
      <c r="L35" s="31">
        <v>67966.8828125</v>
      </c>
      <c r="M35" s="31">
        <v>83093.484375</v>
      </c>
      <c r="N35" s="31">
        <v>117475.0078125</v>
      </c>
      <c r="O35" s="31">
        <v>63404.55859375</v>
      </c>
      <c r="P35" s="85">
        <v>14839.6904296875</v>
      </c>
      <c r="Q35" s="32">
        <v>7604.2294921875</v>
      </c>
      <c r="R35" s="31">
        <v>0</v>
      </c>
      <c r="S35" s="31">
        <v>37945.30859375</v>
      </c>
      <c r="T35" s="31">
        <v>58211.65625</v>
      </c>
      <c r="U35" s="31">
        <v>66890.09375</v>
      </c>
      <c r="V35" s="31">
        <v>111169.359375</v>
      </c>
      <c r="W35" s="31">
        <v>49001.16796875</v>
      </c>
      <c r="X35" s="85">
        <v>13842.0947265625</v>
      </c>
    </row>
    <row r="36" spans="1:24" s="77" customFormat="1" ht="15">
      <c r="A36" s="251"/>
      <c r="B36" s="253"/>
      <c r="C36" s="101"/>
      <c r="D36" s="101" t="s">
        <v>193</v>
      </c>
      <c r="E36" s="254"/>
      <c r="F36" s="78"/>
      <c r="G36" s="17"/>
      <c r="H36" s="264"/>
      <c r="I36" s="272"/>
      <c r="J36" s="253"/>
      <c r="K36" s="253"/>
      <c r="L36" s="253"/>
      <c r="M36" s="253"/>
      <c r="N36" s="253"/>
      <c r="O36" s="253"/>
      <c r="P36" s="254"/>
      <c r="Q36" s="102"/>
      <c r="R36" s="103"/>
      <c r="S36" s="103"/>
      <c r="T36" s="103"/>
      <c r="U36" s="103"/>
      <c r="V36" s="103"/>
      <c r="W36" s="103"/>
      <c r="X36" s="274"/>
    </row>
    <row r="37" spans="1:24" s="11" customFormat="1" ht="15">
      <c r="A37" s="250" t="s">
        <v>105</v>
      </c>
      <c r="B37" s="14"/>
      <c r="C37" s="38" t="s">
        <v>52</v>
      </c>
      <c r="D37" s="38"/>
      <c r="E37" s="29" t="s">
        <v>24</v>
      </c>
      <c r="F37" s="17">
        <f t="shared" si="3"/>
        <v>201401.14721679688</v>
      </c>
      <c r="G37" s="17">
        <f t="shared" si="6"/>
        <v>89957.94262695312</v>
      </c>
      <c r="H37" s="263">
        <f t="shared" si="2"/>
        <v>111443.20458984375</v>
      </c>
      <c r="I37" s="32">
        <v>9383.2734375</v>
      </c>
      <c r="J37" s="31">
        <v>19990.12890625</v>
      </c>
      <c r="K37" s="31">
        <v>13470.8046875</v>
      </c>
      <c r="L37" s="31">
        <v>32415.9375</v>
      </c>
      <c r="M37" s="31">
        <v>3725.862548828125</v>
      </c>
      <c r="N37" s="31">
        <v>7739.3447265625</v>
      </c>
      <c r="O37" s="31">
        <v>3232.5908203125</v>
      </c>
      <c r="P37" s="85">
        <v>0</v>
      </c>
      <c r="Q37" s="32">
        <v>15928.7392578125</v>
      </c>
      <c r="R37" s="31">
        <v>0</v>
      </c>
      <c r="S37" s="31">
        <v>61471.84375</v>
      </c>
      <c r="T37" s="31">
        <v>28553.36328125</v>
      </c>
      <c r="U37" s="31">
        <v>1839.4326171875</v>
      </c>
      <c r="V37" s="31">
        <v>1816.5615234375</v>
      </c>
      <c r="W37" s="31">
        <v>1159.5999755859375</v>
      </c>
      <c r="X37" s="85">
        <v>673.6641845703125</v>
      </c>
    </row>
    <row r="38" spans="1:24" s="11" customFormat="1" ht="15">
      <c r="A38" s="250" t="s">
        <v>108</v>
      </c>
      <c r="B38" s="14"/>
      <c r="C38" s="37" t="s">
        <v>60</v>
      </c>
      <c r="D38" s="37"/>
      <c r="E38" s="29" t="s">
        <v>214</v>
      </c>
      <c r="F38" s="17">
        <f t="shared" si="3"/>
        <v>3615764.93359375</v>
      </c>
      <c r="G38" s="17">
        <f t="shared" si="6"/>
        <v>976650.5153808594</v>
      </c>
      <c r="H38" s="263">
        <f t="shared" si="2"/>
        <v>2639114.4182128906</v>
      </c>
      <c r="I38" s="32">
        <v>76766.34375</v>
      </c>
      <c r="J38" s="31">
        <v>196969.484375</v>
      </c>
      <c r="K38" s="31">
        <v>171801.328125</v>
      </c>
      <c r="L38" s="31">
        <v>378363.8125</v>
      </c>
      <c r="M38" s="31">
        <v>47929.01171875</v>
      </c>
      <c r="N38" s="31">
        <v>86416.1640625</v>
      </c>
      <c r="O38" s="31">
        <v>16714.3359375</v>
      </c>
      <c r="P38" s="85">
        <v>1690.034912109375</v>
      </c>
      <c r="Q38" s="32">
        <v>51920.77734375</v>
      </c>
      <c r="R38" s="31">
        <v>325266.09375</v>
      </c>
      <c r="S38" s="31">
        <v>605617.125</v>
      </c>
      <c r="T38" s="31">
        <v>1198833.375</v>
      </c>
      <c r="U38" s="31">
        <v>277613.59375</v>
      </c>
      <c r="V38" s="31">
        <v>159111.765625</v>
      </c>
      <c r="W38" s="31">
        <v>19242.984375</v>
      </c>
      <c r="X38" s="85">
        <v>1508.703369140625</v>
      </c>
    </row>
    <row r="39" spans="1:24" s="11" customFormat="1" ht="15">
      <c r="A39" s="250" t="s">
        <v>106</v>
      </c>
      <c r="B39" s="14"/>
      <c r="C39" s="37" t="s">
        <v>61</v>
      </c>
      <c r="D39" s="86" t="s">
        <v>191</v>
      </c>
      <c r="E39" s="256"/>
      <c r="F39" s="17">
        <f t="shared" si="3"/>
        <v>1891479.115234375</v>
      </c>
      <c r="G39" s="17">
        <f t="shared" si="6"/>
        <v>1217066.056640625</v>
      </c>
      <c r="H39" s="263">
        <f t="shared" si="2"/>
        <v>674413.05859375</v>
      </c>
      <c r="I39" s="32">
        <v>27324.619140625</v>
      </c>
      <c r="J39" s="31">
        <v>0</v>
      </c>
      <c r="K39" s="31">
        <v>0</v>
      </c>
      <c r="L39" s="31">
        <v>589203.375</v>
      </c>
      <c r="M39" s="31">
        <v>223175.734375</v>
      </c>
      <c r="N39" s="31">
        <v>302981.65625</v>
      </c>
      <c r="O39" s="31">
        <v>74380.671875</v>
      </c>
      <c r="P39" s="85">
        <v>0</v>
      </c>
      <c r="Q39" s="32">
        <v>0</v>
      </c>
      <c r="R39" s="31">
        <v>0</v>
      </c>
      <c r="S39" s="31">
        <v>0</v>
      </c>
      <c r="T39" s="31">
        <v>180119.90625</v>
      </c>
      <c r="U39" s="31">
        <v>301360.09375</v>
      </c>
      <c r="V39" s="31">
        <v>151518.953125</v>
      </c>
      <c r="W39" s="31">
        <v>41414.10546875</v>
      </c>
      <c r="X39" s="85">
        <v>0</v>
      </c>
    </row>
    <row r="40" spans="1:24" s="11" customFormat="1" ht="15">
      <c r="A40" s="250" t="s">
        <v>109</v>
      </c>
      <c r="B40" s="14"/>
      <c r="C40" s="38" t="s">
        <v>62</v>
      </c>
      <c r="D40" s="86" t="s">
        <v>215</v>
      </c>
      <c r="E40" s="256"/>
      <c r="F40" s="17">
        <f t="shared" si="3"/>
        <v>312524.31689453125</v>
      </c>
      <c r="G40" s="17">
        <f t="shared" si="6"/>
        <v>139281.47888183594</v>
      </c>
      <c r="H40" s="263">
        <f t="shared" si="2"/>
        <v>173242.8380126953</v>
      </c>
      <c r="I40" s="32">
        <v>0</v>
      </c>
      <c r="J40" s="31">
        <v>0</v>
      </c>
      <c r="K40" s="31">
        <v>0</v>
      </c>
      <c r="L40" s="31">
        <v>0</v>
      </c>
      <c r="M40" s="31">
        <v>103910.109375</v>
      </c>
      <c r="N40" s="31">
        <v>26615.5703125</v>
      </c>
      <c r="O40" s="31">
        <v>7296.57080078125</v>
      </c>
      <c r="P40" s="85">
        <v>1459.2283935546875</v>
      </c>
      <c r="Q40" s="32">
        <v>0</v>
      </c>
      <c r="R40" s="31">
        <v>0</v>
      </c>
      <c r="S40" s="31">
        <v>0</v>
      </c>
      <c r="T40" s="31">
        <v>87764.8671875</v>
      </c>
      <c r="U40" s="31">
        <v>16893.798828125</v>
      </c>
      <c r="V40" s="31">
        <v>44434.92578125</v>
      </c>
      <c r="W40" s="31">
        <v>22769.41796875</v>
      </c>
      <c r="X40" s="85">
        <v>1379.8282470703125</v>
      </c>
    </row>
    <row r="41" spans="1:24" s="77" customFormat="1" ht="15">
      <c r="A41" s="251"/>
      <c r="B41" s="253"/>
      <c r="C41" s="253"/>
      <c r="D41" s="109" t="s">
        <v>25</v>
      </c>
      <c r="E41" s="254"/>
      <c r="F41" s="78"/>
      <c r="G41" s="17"/>
      <c r="H41" s="264"/>
      <c r="I41" s="272"/>
      <c r="J41" s="253"/>
      <c r="K41" s="253"/>
      <c r="L41" s="253"/>
      <c r="M41" s="253"/>
      <c r="N41" s="253"/>
      <c r="O41" s="253"/>
      <c r="P41" s="254"/>
      <c r="Q41" s="102"/>
      <c r="R41" s="103"/>
      <c r="S41" s="103"/>
      <c r="T41" s="103"/>
      <c r="U41" s="103"/>
      <c r="V41" s="103"/>
      <c r="W41" s="103"/>
      <c r="X41" s="274"/>
    </row>
    <row r="42" spans="1:24" s="11" customFormat="1" ht="15">
      <c r="A42" s="250" t="s">
        <v>107</v>
      </c>
      <c r="B42" s="14"/>
      <c r="C42" s="38" t="s">
        <v>63</v>
      </c>
      <c r="D42" s="14"/>
      <c r="E42" s="29" t="s">
        <v>216</v>
      </c>
      <c r="F42" s="17">
        <f t="shared" si="3"/>
        <v>1068.71484375</v>
      </c>
      <c r="G42" s="17">
        <f t="shared" si="6"/>
        <v>1068.71484375</v>
      </c>
      <c r="H42" s="263">
        <f t="shared" si="2"/>
        <v>0</v>
      </c>
      <c r="I42" s="32">
        <v>0</v>
      </c>
      <c r="J42" s="31">
        <v>0</v>
      </c>
      <c r="K42" s="31">
        <v>0</v>
      </c>
      <c r="L42" s="31">
        <v>0</v>
      </c>
      <c r="M42" s="31">
        <v>1068.71484375</v>
      </c>
      <c r="N42" s="31">
        <v>0</v>
      </c>
      <c r="O42" s="31">
        <v>0</v>
      </c>
      <c r="P42" s="85">
        <v>0</v>
      </c>
      <c r="Q42" s="32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85">
        <v>0</v>
      </c>
    </row>
    <row r="43" spans="1:24" s="11" customFormat="1" ht="15">
      <c r="A43" s="250" t="s">
        <v>110</v>
      </c>
      <c r="B43" s="14"/>
      <c r="C43" s="38" t="s">
        <v>64</v>
      </c>
      <c r="D43" s="14"/>
      <c r="E43" s="29" t="s">
        <v>217</v>
      </c>
      <c r="F43" s="17">
        <f t="shared" si="3"/>
        <v>1081933.7373046875</v>
      </c>
      <c r="G43" s="17">
        <f t="shared" si="6"/>
        <v>638072.42578125</v>
      </c>
      <c r="H43" s="263">
        <f t="shared" si="2"/>
        <v>443861.3115234375</v>
      </c>
      <c r="I43" s="32">
        <v>0</v>
      </c>
      <c r="J43" s="31">
        <v>0</v>
      </c>
      <c r="K43" s="31">
        <v>21091.10546875</v>
      </c>
      <c r="L43" s="31">
        <v>107392.5546875</v>
      </c>
      <c r="M43" s="31">
        <v>143339.78125</v>
      </c>
      <c r="N43" s="31">
        <v>205942.734375</v>
      </c>
      <c r="O43" s="31">
        <v>139295.484375</v>
      </c>
      <c r="P43" s="85">
        <v>21010.765625</v>
      </c>
      <c r="Q43" s="32">
        <v>0</v>
      </c>
      <c r="R43" s="31">
        <v>7562.4560546875</v>
      </c>
      <c r="S43" s="31">
        <v>11536.8515625</v>
      </c>
      <c r="T43" s="31">
        <v>50642.90625</v>
      </c>
      <c r="U43" s="31">
        <v>81017.0625</v>
      </c>
      <c r="V43" s="31">
        <v>155923.21875</v>
      </c>
      <c r="W43" s="31">
        <v>108891.59375</v>
      </c>
      <c r="X43" s="85">
        <v>28287.22265625</v>
      </c>
    </row>
    <row r="44" spans="1:24" s="11" customFormat="1" ht="15">
      <c r="A44" s="250" t="s">
        <v>111</v>
      </c>
      <c r="B44" s="14"/>
      <c r="C44" s="38" t="s">
        <v>65</v>
      </c>
      <c r="D44" s="14"/>
      <c r="E44" s="29" t="s">
        <v>218</v>
      </c>
      <c r="F44" s="17">
        <f t="shared" si="3"/>
        <v>3760426.3395996094</v>
      </c>
      <c r="G44" s="17">
        <f t="shared" si="4"/>
        <v>2351317.2739257812</v>
      </c>
      <c r="H44" s="263">
        <f t="shared" si="2"/>
        <v>1409109.0656738281</v>
      </c>
      <c r="I44" s="32">
        <v>6682.92236328125</v>
      </c>
      <c r="J44" s="31">
        <v>0</v>
      </c>
      <c r="K44" s="31">
        <v>115866.1328125</v>
      </c>
      <c r="L44" s="31">
        <v>658834.875</v>
      </c>
      <c r="M44" s="31">
        <v>633497.875</v>
      </c>
      <c r="N44" s="31">
        <v>643954.6875</v>
      </c>
      <c r="O44" s="31">
        <v>246922.59375</v>
      </c>
      <c r="P44" s="85">
        <v>45558.1875</v>
      </c>
      <c r="Q44" s="32">
        <v>3484.741455078125</v>
      </c>
      <c r="R44" s="31">
        <v>28089.578125</v>
      </c>
      <c r="S44" s="31">
        <v>82681</v>
      </c>
      <c r="T44" s="31">
        <v>282002.84375</v>
      </c>
      <c r="U44" s="31">
        <v>324449.59375</v>
      </c>
      <c r="V44" s="31">
        <v>422514.0625</v>
      </c>
      <c r="W44" s="31">
        <v>221378.375</v>
      </c>
      <c r="X44" s="85">
        <v>44508.87109375</v>
      </c>
    </row>
    <row r="45" spans="1:24" s="11" customFormat="1" ht="15">
      <c r="A45" s="250" t="s">
        <v>112</v>
      </c>
      <c r="B45" s="14"/>
      <c r="C45" s="38" t="s">
        <v>66</v>
      </c>
      <c r="D45" s="86" t="s">
        <v>219</v>
      </c>
      <c r="E45" s="255"/>
      <c r="F45" s="17">
        <f t="shared" si="3"/>
        <v>1519756.501953125</v>
      </c>
      <c r="G45" s="17">
        <f t="shared" si="4"/>
        <v>864335.359375</v>
      </c>
      <c r="H45" s="263">
        <f t="shared" si="2"/>
        <v>655421.142578125</v>
      </c>
      <c r="I45" s="32">
        <v>44413.515625</v>
      </c>
      <c r="J45" s="31">
        <v>0</v>
      </c>
      <c r="K45" s="31">
        <v>27380.77734375</v>
      </c>
      <c r="L45" s="31">
        <v>84679.1640625</v>
      </c>
      <c r="M45" s="31">
        <v>189693.359375</v>
      </c>
      <c r="N45" s="31">
        <v>274755.28125</v>
      </c>
      <c r="O45" s="31">
        <v>206221.40625</v>
      </c>
      <c r="P45" s="85">
        <v>37191.85546875</v>
      </c>
      <c r="Q45" s="32">
        <v>20831.8359375</v>
      </c>
      <c r="R45" s="31">
        <v>34642.77734375</v>
      </c>
      <c r="S45" s="31">
        <v>14634.537109375</v>
      </c>
      <c r="T45" s="31">
        <v>61408.0390625</v>
      </c>
      <c r="U45" s="31">
        <v>147186.5</v>
      </c>
      <c r="V45" s="31">
        <v>208342.9375</v>
      </c>
      <c r="W45" s="31">
        <v>129670.984375</v>
      </c>
      <c r="X45" s="85">
        <v>38703.53125</v>
      </c>
    </row>
    <row r="46" spans="1:24" s="77" customFormat="1" ht="15">
      <c r="A46" s="251"/>
      <c r="B46" s="253"/>
      <c r="C46" s="109"/>
      <c r="D46" s="109" t="s">
        <v>26</v>
      </c>
      <c r="E46" s="254"/>
      <c r="F46" s="78"/>
      <c r="G46" s="78"/>
      <c r="H46" s="264"/>
      <c r="I46" s="272">
        <v>0</v>
      </c>
      <c r="J46" s="253">
        <v>0</v>
      </c>
      <c r="K46" s="253">
        <v>0</v>
      </c>
      <c r="L46" s="253">
        <v>0</v>
      </c>
      <c r="M46" s="253">
        <v>0</v>
      </c>
      <c r="N46" s="253">
        <v>0</v>
      </c>
      <c r="O46" s="253">
        <v>0</v>
      </c>
      <c r="P46" s="254">
        <v>0</v>
      </c>
      <c r="Q46" s="102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v>0</v>
      </c>
      <c r="W46" s="103">
        <v>0</v>
      </c>
      <c r="X46" s="274">
        <v>0</v>
      </c>
    </row>
    <row r="47" spans="1:24" s="11" customFormat="1" ht="15">
      <c r="A47" s="250" t="s">
        <v>113</v>
      </c>
      <c r="B47" s="14"/>
      <c r="C47" s="38" t="s">
        <v>67</v>
      </c>
      <c r="D47" s="46"/>
      <c r="E47" s="29" t="s">
        <v>220</v>
      </c>
      <c r="F47" s="17">
        <f t="shared" si="3"/>
        <v>78530.22094726562</v>
      </c>
      <c r="G47" s="17">
        <f t="shared" si="4"/>
        <v>61201.76318359375</v>
      </c>
      <c r="H47" s="263">
        <f t="shared" si="2"/>
        <v>17328.457763671875</v>
      </c>
      <c r="I47" s="32">
        <v>0</v>
      </c>
      <c r="J47" s="31">
        <v>0</v>
      </c>
      <c r="K47" s="31">
        <v>4912.42919921875</v>
      </c>
      <c r="L47" s="31">
        <v>16502.568359375</v>
      </c>
      <c r="M47" s="31">
        <v>19614.89453125</v>
      </c>
      <c r="N47" s="31">
        <v>11041.7978515625</v>
      </c>
      <c r="O47" s="31">
        <v>9130.0732421875</v>
      </c>
      <c r="P47" s="85">
        <v>0</v>
      </c>
      <c r="Q47" s="32">
        <v>0</v>
      </c>
      <c r="R47" s="31">
        <v>0</v>
      </c>
      <c r="S47" s="31">
        <v>0</v>
      </c>
      <c r="T47" s="31">
        <v>9209.98046875</v>
      </c>
      <c r="U47" s="31">
        <v>1295.5576171875</v>
      </c>
      <c r="V47" s="31">
        <v>3342.621337890625</v>
      </c>
      <c r="W47" s="31">
        <v>2092.6083984375</v>
      </c>
      <c r="X47" s="85">
        <v>1387.68994140625</v>
      </c>
    </row>
    <row r="48" spans="1:24" s="11" customFormat="1" ht="15">
      <c r="A48" s="250" t="s">
        <v>114</v>
      </c>
      <c r="B48" s="14"/>
      <c r="C48" s="38" t="s">
        <v>68</v>
      </c>
      <c r="D48" s="46"/>
      <c r="E48" s="29" t="s">
        <v>221</v>
      </c>
      <c r="F48" s="17">
        <f t="shared" si="3"/>
        <v>1012240.091796875</v>
      </c>
      <c r="G48" s="17">
        <f t="shared" si="4"/>
        <v>855408.7521972656</v>
      </c>
      <c r="H48" s="263">
        <f t="shared" si="2"/>
        <v>156831.33959960938</v>
      </c>
      <c r="I48" s="32">
        <v>15268.880859375</v>
      </c>
      <c r="J48" s="31">
        <v>3541.605224609375</v>
      </c>
      <c r="K48" s="31">
        <v>79717.0625</v>
      </c>
      <c r="L48" s="31">
        <v>459871.875</v>
      </c>
      <c r="M48" s="31">
        <v>143419.75</v>
      </c>
      <c r="N48" s="31">
        <v>118219.125</v>
      </c>
      <c r="O48" s="31">
        <v>33554.07421875</v>
      </c>
      <c r="P48" s="85">
        <v>1816.37939453125</v>
      </c>
      <c r="Q48" s="32">
        <v>18590.8671875</v>
      </c>
      <c r="R48" s="31">
        <v>0</v>
      </c>
      <c r="S48" s="31">
        <v>26908.00390625</v>
      </c>
      <c r="T48" s="31">
        <v>57596.21484375</v>
      </c>
      <c r="U48" s="31">
        <v>16354.6796875</v>
      </c>
      <c r="V48" s="31">
        <v>24791.169921875</v>
      </c>
      <c r="W48" s="31">
        <v>9362.150390625</v>
      </c>
      <c r="X48" s="85">
        <v>3228.253662109375</v>
      </c>
    </row>
    <row r="49" spans="1:24" s="11" customFormat="1" ht="15">
      <c r="A49" s="250" t="s">
        <v>115</v>
      </c>
      <c r="B49" s="14"/>
      <c r="C49" s="38" t="s">
        <v>69</v>
      </c>
      <c r="D49" s="46"/>
      <c r="E49" s="29" t="s">
        <v>222</v>
      </c>
      <c r="F49" s="17">
        <f t="shared" si="3"/>
        <v>109769.19055175781</v>
      </c>
      <c r="G49" s="17">
        <f t="shared" si="4"/>
        <v>47480.35302734375</v>
      </c>
      <c r="H49" s="263">
        <f t="shared" si="2"/>
        <v>62288.83752441406</v>
      </c>
      <c r="I49" s="32">
        <v>6990.07373046875</v>
      </c>
      <c r="J49" s="31">
        <v>0</v>
      </c>
      <c r="K49" s="31">
        <v>12544.1875</v>
      </c>
      <c r="L49" s="31">
        <v>7238.82373046875</v>
      </c>
      <c r="M49" s="31">
        <v>0</v>
      </c>
      <c r="N49" s="31">
        <v>9611.2939453125</v>
      </c>
      <c r="O49" s="31">
        <v>9707.7578125</v>
      </c>
      <c r="P49" s="85">
        <v>1388.21630859375</v>
      </c>
      <c r="Q49" s="32">
        <v>14250.1767578125</v>
      </c>
      <c r="R49" s="31">
        <v>0</v>
      </c>
      <c r="S49" s="31">
        <v>8878.841796875</v>
      </c>
      <c r="T49" s="31">
        <v>20231.744140625</v>
      </c>
      <c r="U49" s="31">
        <v>8068.923828125</v>
      </c>
      <c r="V49" s="31">
        <v>8150.80810546875</v>
      </c>
      <c r="W49" s="31">
        <v>1998.1048583984375</v>
      </c>
      <c r="X49" s="85">
        <v>710.238037109375</v>
      </c>
    </row>
    <row r="50" spans="1:24" s="77" customFormat="1" ht="15">
      <c r="A50" s="251"/>
      <c r="B50" s="253"/>
      <c r="C50" s="109"/>
      <c r="D50" s="109" t="s">
        <v>27</v>
      </c>
      <c r="E50" s="254"/>
      <c r="F50" s="78"/>
      <c r="G50" s="78"/>
      <c r="H50" s="264"/>
      <c r="I50" s="272"/>
      <c r="J50" s="253"/>
      <c r="K50" s="253"/>
      <c r="L50" s="253"/>
      <c r="M50" s="253"/>
      <c r="N50" s="253"/>
      <c r="O50" s="253"/>
      <c r="P50" s="254"/>
      <c r="Q50" s="102"/>
      <c r="R50" s="103"/>
      <c r="S50" s="103"/>
      <c r="T50" s="103"/>
      <c r="U50" s="103"/>
      <c r="V50" s="103"/>
      <c r="W50" s="103"/>
      <c r="X50" s="274"/>
    </row>
    <row r="51" spans="1:24" s="11" customFormat="1" ht="15">
      <c r="A51" s="250" t="s">
        <v>116</v>
      </c>
      <c r="B51" s="14"/>
      <c r="C51" s="38" t="s">
        <v>70</v>
      </c>
      <c r="D51" s="46"/>
      <c r="E51" s="29" t="s">
        <v>223</v>
      </c>
      <c r="F51" s="17">
        <f t="shared" si="3"/>
        <v>550990.4326171875</v>
      </c>
      <c r="G51" s="17">
        <f t="shared" si="4"/>
        <v>326359.5246582031</v>
      </c>
      <c r="H51" s="263">
        <f t="shared" si="2"/>
        <v>224630.90795898438</v>
      </c>
      <c r="I51" s="32">
        <v>2421.741455078125</v>
      </c>
      <c r="J51" s="31">
        <v>3406.2392578125</v>
      </c>
      <c r="K51" s="31">
        <v>40956.0859375</v>
      </c>
      <c r="L51" s="31">
        <v>104379.875</v>
      </c>
      <c r="M51" s="31">
        <v>70881.125</v>
      </c>
      <c r="N51" s="31">
        <v>66876.2265625</v>
      </c>
      <c r="O51" s="31">
        <v>30184.9765625</v>
      </c>
      <c r="P51" s="85">
        <v>7253.2548828125</v>
      </c>
      <c r="Q51" s="32">
        <v>3461.257568359375</v>
      </c>
      <c r="R51" s="31">
        <v>0</v>
      </c>
      <c r="S51" s="31">
        <v>8586.5546875</v>
      </c>
      <c r="T51" s="31">
        <v>77138.5</v>
      </c>
      <c r="U51" s="31">
        <v>48099.03515625</v>
      </c>
      <c r="V51" s="31">
        <v>52471.86328125</v>
      </c>
      <c r="W51" s="31">
        <v>25995.25</v>
      </c>
      <c r="X51" s="85">
        <v>8878.447265625</v>
      </c>
    </row>
    <row r="52" spans="1:24" s="11" customFormat="1" ht="15">
      <c r="A52" s="250" t="s">
        <v>117</v>
      </c>
      <c r="B52" s="14"/>
      <c r="C52" s="37" t="s">
        <v>71</v>
      </c>
      <c r="D52" s="46"/>
      <c r="E52" s="28" t="s">
        <v>224</v>
      </c>
      <c r="F52" s="17">
        <f t="shared" si="3"/>
        <v>176137.4535522461</v>
      </c>
      <c r="G52" s="17">
        <f t="shared" si="4"/>
        <v>39853.471740722656</v>
      </c>
      <c r="H52" s="263">
        <f>SUM(Q52:X52)</f>
        <v>136283.98181152344</v>
      </c>
      <c r="I52" s="32">
        <v>0</v>
      </c>
      <c r="J52" s="31">
        <v>0</v>
      </c>
      <c r="K52" s="31">
        <v>13782.353515625</v>
      </c>
      <c r="L52" s="31">
        <v>2813.7373046875</v>
      </c>
      <c r="M52" s="31">
        <v>11819.9716796875</v>
      </c>
      <c r="N52" s="31">
        <v>4021.052001953125</v>
      </c>
      <c r="O52" s="31">
        <v>6970.935546875</v>
      </c>
      <c r="P52" s="85">
        <v>445.42169189453125</v>
      </c>
      <c r="Q52" s="32">
        <v>0</v>
      </c>
      <c r="R52" s="31">
        <v>0</v>
      </c>
      <c r="S52" s="31">
        <v>41344.61328125</v>
      </c>
      <c r="T52" s="31">
        <v>72095.7109375</v>
      </c>
      <c r="U52" s="31">
        <v>12727.6201171875</v>
      </c>
      <c r="V52" s="31">
        <v>6923.62744140625</v>
      </c>
      <c r="W52" s="31">
        <v>1731.2469482421875</v>
      </c>
      <c r="X52" s="85">
        <v>1461.1630859375</v>
      </c>
    </row>
    <row r="53" spans="1:24" s="11" customFormat="1" ht="15">
      <c r="A53" s="250" t="s">
        <v>185</v>
      </c>
      <c r="B53" s="14"/>
      <c r="C53" s="37" t="s">
        <v>72</v>
      </c>
      <c r="D53" s="86" t="s">
        <v>183</v>
      </c>
      <c r="E53" s="256"/>
      <c r="F53" s="17">
        <f>SUM(G53:H53)</f>
        <v>620480.77734375</v>
      </c>
      <c r="G53" s="17">
        <f>SUM(I53:P53)</f>
        <v>290450.8828125</v>
      </c>
      <c r="H53" s="263">
        <f>SUM(Q53:X53)</f>
        <v>330029.89453125</v>
      </c>
      <c r="I53" s="32">
        <v>192837.921875</v>
      </c>
      <c r="J53" s="31">
        <v>66273.046875</v>
      </c>
      <c r="K53" s="31">
        <v>31339.9140625</v>
      </c>
      <c r="L53" s="31">
        <v>0</v>
      </c>
      <c r="M53" s="31">
        <v>0</v>
      </c>
      <c r="N53" s="31">
        <v>0</v>
      </c>
      <c r="O53" s="31">
        <v>0</v>
      </c>
      <c r="P53" s="85">
        <v>0</v>
      </c>
      <c r="Q53" s="32">
        <v>199828.8125</v>
      </c>
      <c r="R53" s="31">
        <v>32245.99609375</v>
      </c>
      <c r="S53" s="31">
        <v>48358.49609375</v>
      </c>
      <c r="T53" s="31">
        <v>0</v>
      </c>
      <c r="U53" s="31">
        <v>18587.951171875</v>
      </c>
      <c r="V53" s="31">
        <v>31008.638671875</v>
      </c>
      <c r="W53" s="31">
        <v>0</v>
      </c>
      <c r="X53" s="85">
        <v>0</v>
      </c>
    </row>
    <row r="54" spans="1:24" s="16" customFormat="1" ht="15" customHeight="1">
      <c r="A54" s="249"/>
      <c r="B54" s="63" t="s">
        <v>57</v>
      </c>
      <c r="C54" s="63"/>
      <c r="D54" s="63"/>
      <c r="E54" s="64"/>
      <c r="F54" s="53">
        <f t="shared" si="3"/>
        <v>3434060.968231201</v>
      </c>
      <c r="G54" s="54">
        <f>SUM(G55:G61)</f>
        <v>2285714.542449951</v>
      </c>
      <c r="H54" s="261">
        <f>SUM(H55:H61)</f>
        <v>1148346.42578125</v>
      </c>
      <c r="I54" s="55">
        <f>SUM(I55:I61)</f>
        <v>96040.15600585938</v>
      </c>
      <c r="J54" s="56">
        <f aca="true" t="shared" si="7" ref="J54:X54">SUM(J55:J61)</f>
        <v>124820.6826171875</v>
      </c>
      <c r="K54" s="56">
        <f t="shared" si="7"/>
        <v>819798.490234375</v>
      </c>
      <c r="L54" s="56">
        <f t="shared" si="7"/>
        <v>815988.943359375</v>
      </c>
      <c r="M54" s="56">
        <f>SUM(M55:M61)</f>
        <v>206674.080078125</v>
      </c>
      <c r="N54" s="56">
        <f t="shared" si="7"/>
        <v>127034.5107421875</v>
      </c>
      <c r="O54" s="56">
        <f t="shared" si="7"/>
        <v>75057.11486816406</v>
      </c>
      <c r="P54" s="271">
        <f>SUM(P55:P61)</f>
        <v>20300.564544677734</v>
      </c>
      <c r="Q54" s="55">
        <f t="shared" si="7"/>
        <v>70094.9140625</v>
      </c>
      <c r="R54" s="56">
        <f t="shared" si="7"/>
        <v>75873.22680664062</v>
      </c>
      <c r="S54" s="56">
        <f t="shared" si="7"/>
        <v>467820.7822265625</v>
      </c>
      <c r="T54" s="56">
        <f t="shared" si="7"/>
        <v>223856.7587890625</v>
      </c>
      <c r="U54" s="56">
        <f t="shared" si="7"/>
        <v>112229.912109375</v>
      </c>
      <c r="V54" s="56">
        <f t="shared" si="7"/>
        <v>99863.34375</v>
      </c>
      <c r="W54" s="56">
        <f t="shared" si="7"/>
        <v>69831.63464355469</v>
      </c>
      <c r="X54" s="271">
        <f t="shared" si="7"/>
        <v>28775.853393554688</v>
      </c>
    </row>
    <row r="55" spans="1:24" ht="15">
      <c r="A55" s="250" t="s">
        <v>120</v>
      </c>
      <c r="B55" s="79"/>
      <c r="C55" s="38" t="s">
        <v>73</v>
      </c>
      <c r="D55" s="86" t="s">
        <v>227</v>
      </c>
      <c r="E55" s="257"/>
      <c r="F55" s="17">
        <f>SUM(G55:H55)</f>
        <v>886312.1170654297</v>
      </c>
      <c r="G55" s="17">
        <f t="shared" si="4"/>
        <v>763388.4246826172</v>
      </c>
      <c r="H55" s="263">
        <f t="shared" si="2"/>
        <v>122923.6923828125</v>
      </c>
      <c r="I55" s="273">
        <v>11214.666015625</v>
      </c>
      <c r="J55" s="33">
        <v>17694.814453125</v>
      </c>
      <c r="K55" s="33">
        <v>304262.1875</v>
      </c>
      <c r="L55" s="33">
        <v>302243.09375</v>
      </c>
      <c r="M55" s="33">
        <v>74344.21875</v>
      </c>
      <c r="N55" s="33">
        <v>43074.328125</v>
      </c>
      <c r="O55" s="33">
        <v>8779.1328125</v>
      </c>
      <c r="P55" s="85">
        <v>1775.9832763671875</v>
      </c>
      <c r="Q55" s="273">
        <v>3407.942138671875</v>
      </c>
      <c r="R55" s="33">
        <v>20529.4765625</v>
      </c>
      <c r="S55" s="33">
        <v>44072.98828125</v>
      </c>
      <c r="T55" s="33">
        <v>25200.212890625</v>
      </c>
      <c r="U55" s="33">
        <v>16407.51953125</v>
      </c>
      <c r="V55" s="33">
        <v>10603.3515625</v>
      </c>
      <c r="W55" s="33">
        <v>1961.5115966796875</v>
      </c>
      <c r="X55" s="275">
        <v>740.6898193359375</v>
      </c>
    </row>
    <row r="56" spans="1:24" ht="15">
      <c r="A56" s="250" t="s">
        <v>121</v>
      </c>
      <c r="B56" s="79"/>
      <c r="C56" s="38" t="s">
        <v>74</v>
      </c>
      <c r="D56" s="86" t="s">
        <v>28</v>
      </c>
      <c r="E56" s="257"/>
      <c r="F56" s="17">
        <f t="shared" si="3"/>
        <v>522569.9931640625</v>
      </c>
      <c r="G56" s="17">
        <f t="shared" si="4"/>
        <v>306641.748046875</v>
      </c>
      <c r="H56" s="263">
        <f t="shared" si="2"/>
        <v>215928.2451171875</v>
      </c>
      <c r="I56" s="273">
        <v>21295.837890625</v>
      </c>
      <c r="J56" s="33">
        <v>17304.4296875</v>
      </c>
      <c r="K56" s="33">
        <v>50470.15625</v>
      </c>
      <c r="L56" s="33">
        <v>73928.6484375</v>
      </c>
      <c r="M56" s="33">
        <v>41980.91796875</v>
      </c>
      <c r="N56" s="33">
        <v>38373.25390625</v>
      </c>
      <c r="O56" s="33">
        <v>48876.34375</v>
      </c>
      <c r="P56" s="85">
        <v>14412.16015625</v>
      </c>
      <c r="Q56" s="273">
        <v>13690.1005859375</v>
      </c>
      <c r="R56" s="33">
        <v>8623.70703125</v>
      </c>
      <c r="S56" s="33">
        <v>5044.8525390625</v>
      </c>
      <c r="T56" s="33">
        <v>9695.6416015625</v>
      </c>
      <c r="U56" s="33">
        <v>46089.2421875</v>
      </c>
      <c r="V56" s="33">
        <v>59277.96484375</v>
      </c>
      <c r="W56" s="33">
        <v>47662.421875</v>
      </c>
      <c r="X56" s="275">
        <v>25844.314453125</v>
      </c>
    </row>
    <row r="57" spans="1:24" ht="15">
      <c r="A57" s="250" t="s">
        <v>122</v>
      </c>
      <c r="B57" s="79"/>
      <c r="C57" s="38" t="s">
        <v>75</v>
      </c>
      <c r="D57" s="86" t="s">
        <v>29</v>
      </c>
      <c r="E57" s="257"/>
      <c r="F57" s="17">
        <f t="shared" si="3"/>
        <v>250430.56741333008</v>
      </c>
      <c r="G57" s="17">
        <f t="shared" si="4"/>
        <v>183456.3342590332</v>
      </c>
      <c r="H57" s="263">
        <f t="shared" si="2"/>
        <v>66974.23315429688</v>
      </c>
      <c r="I57" s="273">
        <v>21279.458984375</v>
      </c>
      <c r="J57" s="33">
        <v>52917.94140625</v>
      </c>
      <c r="K57" s="33">
        <v>68703.8359375</v>
      </c>
      <c r="L57" s="33">
        <v>27683.80859375</v>
      </c>
      <c r="M57" s="33">
        <v>5161.1201171875</v>
      </c>
      <c r="N57" s="33">
        <v>5481.2001953125</v>
      </c>
      <c r="O57" s="33">
        <v>1930.173583984375</v>
      </c>
      <c r="P57" s="85">
        <v>298.7954406738281</v>
      </c>
      <c r="Q57" s="273">
        <v>21959.52734375</v>
      </c>
      <c r="R57" s="33">
        <v>0</v>
      </c>
      <c r="S57" s="33">
        <v>30017.232421875</v>
      </c>
      <c r="T57" s="33">
        <v>5044.7607421875</v>
      </c>
      <c r="U57" s="33">
        <v>0</v>
      </c>
      <c r="V57" s="33">
        <v>6945.947265625</v>
      </c>
      <c r="W57" s="33">
        <v>3006.765380859375</v>
      </c>
      <c r="X57" s="275">
        <v>0</v>
      </c>
    </row>
    <row r="58" spans="1:24" ht="15">
      <c r="A58" s="250" t="s">
        <v>123</v>
      </c>
      <c r="B58" s="79"/>
      <c r="C58" s="38" t="s">
        <v>76</v>
      </c>
      <c r="D58" s="86" t="s">
        <v>118</v>
      </c>
      <c r="E58" s="257"/>
      <c r="F58" s="17">
        <f t="shared" si="3"/>
        <v>109377.15295410156</v>
      </c>
      <c r="G58" s="17">
        <f t="shared" si="4"/>
        <v>75780.41296386719</v>
      </c>
      <c r="H58" s="263">
        <f t="shared" si="2"/>
        <v>33596.739990234375</v>
      </c>
      <c r="I58" s="273">
        <v>18516.419921875</v>
      </c>
      <c r="J58" s="33">
        <v>0</v>
      </c>
      <c r="K58" s="33">
        <v>26452.353515625</v>
      </c>
      <c r="L58" s="33">
        <v>24772.146484375</v>
      </c>
      <c r="M58" s="33">
        <v>0</v>
      </c>
      <c r="N58" s="33">
        <v>4999.2333984375</v>
      </c>
      <c r="O58" s="33">
        <v>1040.2596435546875</v>
      </c>
      <c r="P58" s="85">
        <v>0</v>
      </c>
      <c r="Q58" s="273">
        <v>3775.45654296875</v>
      </c>
      <c r="R58" s="33">
        <v>3233.925048828125</v>
      </c>
      <c r="S58" s="33">
        <v>0</v>
      </c>
      <c r="T58" s="33">
        <v>9496.8017578125</v>
      </c>
      <c r="U58" s="33">
        <v>10044.13671875</v>
      </c>
      <c r="V58" s="33">
        <v>4622.982421875</v>
      </c>
      <c r="W58" s="33">
        <v>2423.4375</v>
      </c>
      <c r="X58" s="275">
        <v>0</v>
      </c>
    </row>
    <row r="59" spans="1:24" ht="15">
      <c r="A59" s="250" t="s">
        <v>124</v>
      </c>
      <c r="B59" s="79"/>
      <c r="C59" s="38" t="s">
        <v>77</v>
      </c>
      <c r="D59" s="86" t="s">
        <v>225</v>
      </c>
      <c r="E59" s="257"/>
      <c r="F59" s="17">
        <f t="shared" si="3"/>
        <v>1242191.0192871094</v>
      </c>
      <c r="G59" s="17">
        <f t="shared" si="4"/>
        <v>703204.5129394531</v>
      </c>
      <c r="H59" s="263">
        <f t="shared" si="2"/>
        <v>538986.5063476562</v>
      </c>
      <c r="I59" s="273">
        <v>0</v>
      </c>
      <c r="J59" s="33">
        <v>10925.4345703125</v>
      </c>
      <c r="K59" s="33">
        <v>301263.375</v>
      </c>
      <c r="L59" s="33">
        <v>302950.5</v>
      </c>
      <c r="M59" s="33">
        <v>61723.69921875</v>
      </c>
      <c r="N59" s="33">
        <v>17118.849609375</v>
      </c>
      <c r="O59" s="33">
        <v>6276.14306640625</v>
      </c>
      <c r="P59" s="85">
        <v>2946.511474609375</v>
      </c>
      <c r="Q59" s="273">
        <v>0</v>
      </c>
      <c r="R59" s="33">
        <v>5723.5751953125</v>
      </c>
      <c r="S59" s="33">
        <v>345504.5</v>
      </c>
      <c r="T59" s="33">
        <v>145206.296875</v>
      </c>
      <c r="U59" s="33">
        <v>26181.462890625</v>
      </c>
      <c r="V59" s="33">
        <v>9794.6767578125</v>
      </c>
      <c r="W59" s="33">
        <v>6575.99462890625</v>
      </c>
      <c r="X59" s="275">
        <v>0</v>
      </c>
    </row>
    <row r="60" spans="1:24" ht="15">
      <c r="A60" s="250" t="s">
        <v>125</v>
      </c>
      <c r="B60" s="79"/>
      <c r="C60" s="38" t="s">
        <v>78</v>
      </c>
      <c r="D60" s="86" t="s">
        <v>30</v>
      </c>
      <c r="E60" s="257"/>
      <c r="F60" s="17">
        <f t="shared" si="3"/>
        <v>108370.40307617188</v>
      </c>
      <c r="G60" s="17">
        <f t="shared" si="4"/>
        <v>68322.96655273438</v>
      </c>
      <c r="H60" s="263">
        <f t="shared" si="2"/>
        <v>40047.4365234375</v>
      </c>
      <c r="I60" s="273">
        <v>2547.706787109375</v>
      </c>
      <c r="J60" s="33">
        <v>0</v>
      </c>
      <c r="K60" s="33">
        <v>22777.0078125</v>
      </c>
      <c r="L60" s="33">
        <v>36024.52734375</v>
      </c>
      <c r="M60" s="33">
        <v>4734.5498046875</v>
      </c>
      <c r="N60" s="33">
        <v>2239.1748046875</v>
      </c>
      <c r="O60" s="33">
        <v>0</v>
      </c>
      <c r="P60" s="85">
        <v>0</v>
      </c>
      <c r="Q60" s="273">
        <v>3545.887451171875</v>
      </c>
      <c r="R60" s="33">
        <v>23296.99609375</v>
      </c>
      <c r="S60" s="33">
        <v>5198.041015625</v>
      </c>
      <c r="T60" s="33">
        <v>4393.244140625</v>
      </c>
      <c r="U60" s="33">
        <v>0</v>
      </c>
      <c r="V60" s="33">
        <v>0</v>
      </c>
      <c r="W60" s="33">
        <v>3613.267822265625</v>
      </c>
      <c r="X60" s="275">
        <v>0</v>
      </c>
    </row>
    <row r="61" spans="1:24" ht="15">
      <c r="A61" s="250" t="s">
        <v>126</v>
      </c>
      <c r="B61" s="79"/>
      <c r="C61" s="38" t="s">
        <v>79</v>
      </c>
      <c r="D61" s="86" t="s">
        <v>119</v>
      </c>
      <c r="E61" s="257"/>
      <c r="F61" s="17">
        <f t="shared" si="3"/>
        <v>314809.7152709961</v>
      </c>
      <c r="G61" s="17">
        <f t="shared" si="4"/>
        <v>184920.1430053711</v>
      </c>
      <c r="H61" s="263">
        <f t="shared" si="2"/>
        <v>129889.572265625</v>
      </c>
      <c r="I61" s="273">
        <v>21186.06640625</v>
      </c>
      <c r="J61" s="33">
        <v>25978.0625</v>
      </c>
      <c r="K61" s="33">
        <v>45869.57421875</v>
      </c>
      <c r="L61" s="33">
        <v>48386.21875</v>
      </c>
      <c r="M61" s="33">
        <v>18729.57421875</v>
      </c>
      <c r="N61" s="33">
        <v>15748.470703125</v>
      </c>
      <c r="O61" s="33">
        <v>8155.06201171875</v>
      </c>
      <c r="P61" s="85">
        <v>867.1141967773438</v>
      </c>
      <c r="Q61" s="273">
        <v>23716</v>
      </c>
      <c r="R61" s="33">
        <v>14465.546875</v>
      </c>
      <c r="S61" s="33">
        <v>37983.16796875</v>
      </c>
      <c r="T61" s="33">
        <v>24819.80078125</v>
      </c>
      <c r="U61" s="33">
        <v>13507.55078125</v>
      </c>
      <c r="V61" s="33">
        <v>8618.4208984375</v>
      </c>
      <c r="W61" s="33">
        <v>4588.23583984375</v>
      </c>
      <c r="X61" s="275">
        <v>2190.84912109375</v>
      </c>
    </row>
    <row r="62" spans="1:24" s="99" customFormat="1" ht="15" customHeight="1" thickBot="1">
      <c r="A62" s="252" t="s">
        <v>81</v>
      </c>
      <c r="B62" s="93" t="s">
        <v>184</v>
      </c>
      <c r="C62" s="95" t="s">
        <v>80</v>
      </c>
      <c r="D62" s="98"/>
      <c r="E62" s="95"/>
      <c r="F62" s="96">
        <f t="shared" si="3"/>
        <v>2105632.9580078125</v>
      </c>
      <c r="G62" s="97">
        <f t="shared" si="4"/>
        <v>806704.541015625</v>
      </c>
      <c r="H62" s="265">
        <f>SUM(Q62:X62)</f>
        <v>1298928.4169921875</v>
      </c>
      <c r="I62" s="98">
        <v>19657.64453125</v>
      </c>
      <c r="J62" s="94">
        <v>10832.93359375</v>
      </c>
      <c r="K62" s="94">
        <v>13097.228515625</v>
      </c>
      <c r="L62" s="94">
        <v>36762.046875</v>
      </c>
      <c r="M62" s="94">
        <v>42226.171875</v>
      </c>
      <c r="N62" s="94">
        <v>155070.546875</v>
      </c>
      <c r="O62" s="94">
        <v>348367.78125</v>
      </c>
      <c r="P62" s="95">
        <v>180690.1875</v>
      </c>
      <c r="Q62" s="98">
        <v>40738.25390625</v>
      </c>
      <c r="R62" s="94">
        <v>8205.3623046875</v>
      </c>
      <c r="S62" s="94">
        <v>17206.7890625</v>
      </c>
      <c r="T62" s="94">
        <v>75341.109375</v>
      </c>
      <c r="U62" s="94">
        <v>27139.87109375</v>
      </c>
      <c r="V62" s="94">
        <v>238643.46875</v>
      </c>
      <c r="W62" s="94">
        <v>558420.4375</v>
      </c>
      <c r="X62" s="95">
        <v>333233.125</v>
      </c>
    </row>
  </sheetData>
  <mergeCells count="3">
    <mergeCell ref="I4:P4"/>
    <mergeCell ref="Q4:X4"/>
    <mergeCell ref="F5:H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 topLeftCell="A1">
      <pane xSplit="5" ySplit="8" topLeftCell="F9" activePane="bottomRight" state="frozen"/>
      <selection pane="topLeft" activeCell="M13" sqref="M13"/>
      <selection pane="topRight" activeCell="M13" sqref="M13"/>
      <selection pane="bottomLeft" activeCell="M13" sqref="M13"/>
      <selection pane="bottomRight" activeCell="M13" sqref="M13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3.8515625" style="40" customWidth="1"/>
    <col min="5" max="5" width="33.7109375" style="6" customWidth="1"/>
    <col min="6" max="24" width="11.7109375" style="6" customWidth="1"/>
    <col min="25" max="16384" width="9.140625" style="6" customWidth="1"/>
  </cols>
  <sheetData>
    <row r="1" ht="15.6">
      <c r="A1" s="65" t="s">
        <v>226</v>
      </c>
    </row>
    <row r="2" ht="15.6">
      <c r="A2" s="110" t="s">
        <v>165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58" t="s">
        <v>33</v>
      </c>
      <c r="I4" s="297" t="s">
        <v>32</v>
      </c>
      <c r="J4" s="298"/>
      <c r="K4" s="298"/>
      <c r="L4" s="298"/>
      <c r="M4" s="298"/>
      <c r="N4" s="298"/>
      <c r="O4" s="298"/>
      <c r="P4" s="299"/>
      <c r="Q4" s="297" t="s">
        <v>33</v>
      </c>
      <c r="R4" s="298"/>
      <c r="S4" s="298"/>
      <c r="T4" s="298"/>
      <c r="U4" s="298"/>
      <c r="V4" s="298"/>
      <c r="W4" s="298"/>
      <c r="X4" s="299"/>
    </row>
    <row r="5" spans="1:24" s="8" customFormat="1" ht="13.8" thickBot="1">
      <c r="A5" s="68"/>
      <c r="B5" s="43"/>
      <c r="C5" s="43"/>
      <c r="D5" s="43"/>
      <c r="E5" s="21" t="s">
        <v>35</v>
      </c>
      <c r="F5" s="295" t="s">
        <v>53</v>
      </c>
      <c r="G5" s="296" t="s">
        <v>1</v>
      </c>
      <c r="H5" s="296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66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66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35193.972</v>
      </c>
      <c r="G6" s="60">
        <f>SUM(I6:P6)</f>
        <v>16899.645</v>
      </c>
      <c r="H6" s="259">
        <f>SUM(Q6:X6)</f>
        <v>18294.327</v>
      </c>
      <c r="I6" s="61">
        <v>1223.513</v>
      </c>
      <c r="J6" s="62">
        <v>2596.474</v>
      </c>
      <c r="K6" s="62">
        <v>3495.851</v>
      </c>
      <c r="L6" s="62">
        <v>4900.286</v>
      </c>
      <c r="M6" s="62">
        <v>2500.034</v>
      </c>
      <c r="N6" s="62">
        <v>1364.819</v>
      </c>
      <c r="O6" s="62">
        <v>603.219</v>
      </c>
      <c r="P6" s="267">
        <v>215.449</v>
      </c>
      <c r="Q6" s="61">
        <v>1163.452</v>
      </c>
      <c r="R6" s="62">
        <v>2444.134</v>
      </c>
      <c r="S6" s="62">
        <v>3569.486</v>
      </c>
      <c r="T6" s="62">
        <v>5785.082</v>
      </c>
      <c r="U6" s="62">
        <v>2630.759</v>
      </c>
      <c r="V6" s="62">
        <v>1437.015</v>
      </c>
      <c r="W6" s="62">
        <v>872.875</v>
      </c>
      <c r="X6" s="267">
        <v>391.524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68"/>
      <c r="Q7" s="36"/>
      <c r="R7" s="35"/>
      <c r="S7" s="35"/>
      <c r="T7" s="35"/>
      <c r="U7" s="35"/>
      <c r="V7" s="35"/>
      <c r="W7" s="35"/>
      <c r="X7" s="268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69"/>
      <c r="Q8" s="12"/>
      <c r="R8" s="13"/>
      <c r="S8" s="13"/>
      <c r="T8" s="13"/>
      <c r="U8" s="13"/>
      <c r="V8" s="13"/>
      <c r="W8" s="13"/>
      <c r="X8" s="269"/>
    </row>
    <row r="9" spans="1:24" s="15" customFormat="1" ht="14.4" thickTop="1">
      <c r="A9" s="248"/>
      <c r="B9" s="47" t="s">
        <v>2</v>
      </c>
      <c r="C9" s="47"/>
      <c r="D9" s="47"/>
      <c r="E9" s="48"/>
      <c r="F9" s="49">
        <f>SUM(G9:H9)</f>
        <v>10171362.132095337</v>
      </c>
      <c r="G9" s="50">
        <f>SUM(I9:P9)</f>
        <v>5989705.241607666</v>
      </c>
      <c r="H9" s="260">
        <f>SUM(Q9:X9)</f>
        <v>4181656.890487671</v>
      </c>
      <c r="I9" s="51">
        <f aca="true" t="shared" si="0" ref="I9:X9">I10+I24+I54+I62</f>
        <v>235041.28259277344</v>
      </c>
      <c r="J9" s="52">
        <f t="shared" si="0"/>
        <v>133709.32678222656</v>
      </c>
      <c r="K9" s="52">
        <f t="shared" si="0"/>
        <v>781551.9268798828</v>
      </c>
      <c r="L9" s="52">
        <f t="shared" si="0"/>
        <v>1473490.8561401367</v>
      </c>
      <c r="M9" s="52">
        <f t="shared" si="0"/>
        <v>1163664.3467407227</v>
      </c>
      <c r="N9" s="52">
        <f t="shared" si="0"/>
        <v>1209516.7647399902</v>
      </c>
      <c r="O9" s="52">
        <f t="shared" si="0"/>
        <v>729081.0856018066</v>
      </c>
      <c r="P9" s="270">
        <f t="shared" si="0"/>
        <v>263649.65213012695</v>
      </c>
      <c r="Q9" s="51">
        <f t="shared" si="0"/>
        <v>255098.26879882812</v>
      </c>
      <c r="R9" s="52">
        <f t="shared" si="0"/>
        <v>107010.34594726562</v>
      </c>
      <c r="S9" s="52">
        <f t="shared" si="0"/>
        <v>514315.9765625</v>
      </c>
      <c r="T9" s="52">
        <f t="shared" si="0"/>
        <v>746763.8139038086</v>
      </c>
      <c r="U9" s="52">
        <f t="shared" si="0"/>
        <v>689800.1732177734</v>
      </c>
      <c r="V9" s="52">
        <f t="shared" si="0"/>
        <v>792483.2438354492</v>
      </c>
      <c r="W9" s="52">
        <f t="shared" si="0"/>
        <v>708965.0735473633</v>
      </c>
      <c r="X9" s="270">
        <f t="shared" si="0"/>
        <v>367219.9946746826</v>
      </c>
    </row>
    <row r="10" spans="1:24" s="16" customFormat="1" ht="15" customHeight="1">
      <c r="A10" s="249"/>
      <c r="B10" s="63" t="s">
        <v>202</v>
      </c>
      <c r="C10" s="63"/>
      <c r="D10" s="63"/>
      <c r="E10" s="64"/>
      <c r="F10" s="53">
        <f>SUM(G10:H10)</f>
        <v>906188.441116333</v>
      </c>
      <c r="G10" s="54">
        <f>SUM(I10:P10)</f>
        <v>463030.24072265625</v>
      </c>
      <c r="H10" s="261">
        <f>SUM(Q10:X10)</f>
        <v>443158.20039367676</v>
      </c>
      <c r="I10" s="55">
        <f>SUM(I11:I23)</f>
        <v>126372.25</v>
      </c>
      <c r="J10" s="56">
        <f>SUM(J11:J23)</f>
        <v>4840.2750244140625</v>
      </c>
      <c r="K10" s="56">
        <f>SUM(K11:K23)</f>
        <v>32653.327880859375</v>
      </c>
      <c r="L10" s="56">
        <f aca="true" t="shared" si="1" ref="L10:X10">SUM(L11:L23)</f>
        <v>112988.45135498047</v>
      </c>
      <c r="M10" s="56">
        <f t="shared" si="1"/>
        <v>70476.28253173828</v>
      </c>
      <c r="N10" s="56">
        <f t="shared" si="1"/>
        <v>60357.59982299805</v>
      </c>
      <c r="O10" s="56">
        <f t="shared" si="1"/>
        <v>44018.32400512695</v>
      </c>
      <c r="P10" s="271">
        <f t="shared" si="1"/>
        <v>11323.730102539062</v>
      </c>
      <c r="Q10" s="55">
        <f t="shared" si="1"/>
        <v>154377.83520507812</v>
      </c>
      <c r="R10" s="56">
        <f t="shared" si="1"/>
        <v>10754.993896484375</v>
      </c>
      <c r="S10" s="56">
        <f t="shared" si="1"/>
        <v>33937.821533203125</v>
      </c>
      <c r="T10" s="56">
        <f t="shared" si="1"/>
        <v>103344.63342285156</v>
      </c>
      <c r="U10" s="56">
        <f t="shared" si="1"/>
        <v>46627.27960205078</v>
      </c>
      <c r="V10" s="56">
        <f t="shared" si="1"/>
        <v>40391.33020019531</v>
      </c>
      <c r="W10" s="56">
        <f t="shared" si="1"/>
        <v>37006.974365234375</v>
      </c>
      <c r="X10" s="271">
        <f t="shared" si="1"/>
        <v>16717.3321685791</v>
      </c>
    </row>
    <row r="11" spans="1:24" s="11" customFormat="1" ht="15">
      <c r="A11" s="250" t="s">
        <v>82</v>
      </c>
      <c r="B11" s="14"/>
      <c r="C11" s="38" t="s">
        <v>3</v>
      </c>
      <c r="D11" s="86" t="s">
        <v>4</v>
      </c>
      <c r="E11" s="29"/>
      <c r="F11" s="246">
        <f>SUM(G11:H11)</f>
        <v>103773.51171875</v>
      </c>
      <c r="G11" s="19">
        <f>SUM(I11:P11)</f>
        <v>86263.48181152344</v>
      </c>
      <c r="H11" s="262">
        <f aca="true" t="shared" si="2" ref="H11:H61">SUM(Q11:X11)</f>
        <v>17510.029907226562</v>
      </c>
      <c r="I11" s="18">
        <v>1349.451904296875</v>
      </c>
      <c r="J11" s="31">
        <v>1530.8548583984375</v>
      </c>
      <c r="K11" s="31">
        <v>1316.7158203125</v>
      </c>
      <c r="L11" s="31">
        <v>20508.1640625</v>
      </c>
      <c r="M11" s="31">
        <v>25166.880859375</v>
      </c>
      <c r="N11" s="31">
        <v>23267.8671875</v>
      </c>
      <c r="O11" s="31">
        <v>10938.3740234375</v>
      </c>
      <c r="P11" s="85">
        <v>2185.173095703125</v>
      </c>
      <c r="Q11" s="32">
        <v>0</v>
      </c>
      <c r="R11" s="31">
        <v>0</v>
      </c>
      <c r="S11" s="31">
        <v>0</v>
      </c>
      <c r="T11" s="31">
        <v>3187.110595703125</v>
      </c>
      <c r="U11" s="31">
        <v>5777.0703125</v>
      </c>
      <c r="V11" s="31">
        <v>2750.11865234375</v>
      </c>
      <c r="W11" s="31">
        <v>4761.400390625</v>
      </c>
      <c r="X11" s="85">
        <v>1034.3299560546875</v>
      </c>
    </row>
    <row r="12" spans="1:24" s="11" customFormat="1" ht="15">
      <c r="A12" s="250" t="s">
        <v>83</v>
      </c>
      <c r="B12" s="14"/>
      <c r="C12" s="38" t="s">
        <v>5</v>
      </c>
      <c r="D12" s="86" t="s">
        <v>203</v>
      </c>
      <c r="E12" s="29"/>
      <c r="F12" s="246">
        <f aca="true" t="shared" si="3" ref="F12:F62">SUM(G12:H12)</f>
        <v>0</v>
      </c>
      <c r="G12" s="19">
        <f aca="true" t="shared" si="4" ref="G12:G62">SUM(I12:P12)</f>
        <v>0</v>
      </c>
      <c r="H12" s="262">
        <f t="shared" si="2"/>
        <v>0</v>
      </c>
      <c r="I12" s="18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85">
        <v>0</v>
      </c>
      <c r="Q12" s="32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85">
        <v>0</v>
      </c>
    </row>
    <row r="13" spans="1:24" s="11" customFormat="1" ht="15">
      <c r="A13" s="250" t="s">
        <v>84</v>
      </c>
      <c r="B13" s="14"/>
      <c r="C13" s="37" t="s">
        <v>6</v>
      </c>
      <c r="D13" s="245" t="s">
        <v>204</v>
      </c>
      <c r="E13" s="29"/>
      <c r="F13" s="246">
        <f t="shared" si="3"/>
        <v>27089.075744628906</v>
      </c>
      <c r="G13" s="19">
        <f t="shared" si="4"/>
        <v>5710.901916503906</v>
      </c>
      <c r="H13" s="262">
        <f t="shared" si="2"/>
        <v>21378.173828125</v>
      </c>
      <c r="I13" s="18">
        <v>0</v>
      </c>
      <c r="J13" s="31">
        <v>1681.48779296875</v>
      </c>
      <c r="K13" s="31">
        <v>0</v>
      </c>
      <c r="L13" s="31">
        <v>0</v>
      </c>
      <c r="M13" s="31">
        <v>0</v>
      </c>
      <c r="N13" s="31">
        <v>1706.3094482421875</v>
      </c>
      <c r="O13" s="31">
        <v>1539.893310546875</v>
      </c>
      <c r="P13" s="85">
        <v>783.2113647460938</v>
      </c>
      <c r="Q13" s="32">
        <v>1574.7198486328125</v>
      </c>
      <c r="R13" s="31">
        <v>0</v>
      </c>
      <c r="S13" s="31">
        <v>4082.748046875</v>
      </c>
      <c r="T13" s="31">
        <v>1104.3885498046875</v>
      </c>
      <c r="U13" s="31">
        <v>5510.40478515625</v>
      </c>
      <c r="V13" s="31">
        <v>2763.948486328125</v>
      </c>
      <c r="W13" s="31">
        <v>4321.78076171875</v>
      </c>
      <c r="X13" s="85">
        <v>2020.183349609375</v>
      </c>
    </row>
    <row r="14" spans="1:24" s="11" customFormat="1" ht="15">
      <c r="A14" s="250" t="s">
        <v>85</v>
      </c>
      <c r="B14" s="14"/>
      <c r="C14" s="37" t="s">
        <v>7</v>
      </c>
      <c r="D14" s="245" t="s">
        <v>205</v>
      </c>
      <c r="E14" s="29"/>
      <c r="F14" s="246">
        <f t="shared" si="3"/>
        <v>2186.1432189941406</v>
      </c>
      <c r="G14" s="19">
        <f t="shared" si="4"/>
        <v>1753.5325622558594</v>
      </c>
      <c r="H14" s="262">
        <f t="shared" si="2"/>
        <v>432.61065673828125</v>
      </c>
      <c r="I14" s="18">
        <v>0</v>
      </c>
      <c r="J14" s="31">
        <v>0</v>
      </c>
      <c r="K14" s="31">
        <v>0</v>
      </c>
      <c r="L14" s="31">
        <v>773.1032104492188</v>
      </c>
      <c r="M14" s="31">
        <v>726.1441040039062</v>
      </c>
      <c r="N14" s="31">
        <v>0</v>
      </c>
      <c r="O14" s="31">
        <v>254.28524780273438</v>
      </c>
      <c r="P14" s="85">
        <v>0</v>
      </c>
      <c r="Q14" s="32">
        <v>0</v>
      </c>
      <c r="R14" s="31">
        <v>0</v>
      </c>
      <c r="S14" s="31">
        <v>0</v>
      </c>
      <c r="T14" s="31">
        <v>0</v>
      </c>
      <c r="U14" s="31">
        <v>0</v>
      </c>
      <c r="V14" s="31">
        <v>432.61065673828125</v>
      </c>
      <c r="W14" s="31">
        <v>0</v>
      </c>
      <c r="X14" s="85">
        <v>0</v>
      </c>
    </row>
    <row r="15" spans="1:24" s="11" customFormat="1" ht="15">
      <c r="A15" s="250" t="s">
        <v>86</v>
      </c>
      <c r="B15" s="14"/>
      <c r="C15" s="37" t="s">
        <v>8</v>
      </c>
      <c r="D15" s="245" t="s">
        <v>54</v>
      </c>
      <c r="E15" s="29"/>
      <c r="F15" s="246">
        <f t="shared" si="3"/>
        <v>22901.96270751953</v>
      </c>
      <c r="G15" s="17">
        <f t="shared" si="4"/>
        <v>19453.30780029297</v>
      </c>
      <c r="H15" s="263">
        <f t="shared" si="2"/>
        <v>3448.6549072265625</v>
      </c>
      <c r="I15" s="18">
        <v>7948.0224609375</v>
      </c>
      <c r="J15" s="31">
        <v>1627.932373046875</v>
      </c>
      <c r="K15" s="31">
        <v>4252.87255859375</v>
      </c>
      <c r="L15" s="31">
        <v>4802.54248046875</v>
      </c>
      <c r="M15" s="31">
        <v>0</v>
      </c>
      <c r="N15" s="31">
        <v>0</v>
      </c>
      <c r="O15" s="31">
        <v>821.9379272460938</v>
      </c>
      <c r="P15" s="85">
        <v>0</v>
      </c>
      <c r="Q15" s="32">
        <v>0</v>
      </c>
      <c r="R15" s="31">
        <v>0</v>
      </c>
      <c r="S15" s="31">
        <v>0</v>
      </c>
      <c r="T15" s="31">
        <v>1322.9698486328125</v>
      </c>
      <c r="U15" s="31">
        <v>1315.820068359375</v>
      </c>
      <c r="V15" s="31">
        <v>504.17535400390625</v>
      </c>
      <c r="W15" s="31">
        <v>0</v>
      </c>
      <c r="X15" s="85">
        <v>305.68963623046875</v>
      </c>
    </row>
    <row r="16" spans="1:24" s="11" customFormat="1" ht="15">
      <c r="A16" s="250" t="s">
        <v>87</v>
      </c>
      <c r="B16" s="14"/>
      <c r="C16" s="39" t="s">
        <v>9</v>
      </c>
      <c r="D16" s="245" t="s">
        <v>44</v>
      </c>
      <c r="E16" s="29"/>
      <c r="F16" s="246">
        <f t="shared" si="3"/>
        <v>38897.578552246094</v>
      </c>
      <c r="G16" s="17">
        <f t="shared" si="4"/>
        <v>30231.420532226562</v>
      </c>
      <c r="H16" s="263">
        <f t="shared" si="2"/>
        <v>8666.158020019531</v>
      </c>
      <c r="I16" s="18">
        <v>1354.552978515625</v>
      </c>
      <c r="J16" s="31">
        <v>0</v>
      </c>
      <c r="K16" s="31">
        <v>0</v>
      </c>
      <c r="L16" s="31">
        <v>21039.134765625</v>
      </c>
      <c r="M16" s="31">
        <v>3616.121826171875</v>
      </c>
      <c r="N16" s="31">
        <v>1261.7122802734375</v>
      </c>
      <c r="O16" s="31">
        <v>2742.79248046875</v>
      </c>
      <c r="P16" s="85">
        <v>217.106201171875</v>
      </c>
      <c r="Q16" s="32">
        <v>1580.2335205078125</v>
      </c>
      <c r="R16" s="31">
        <v>0</v>
      </c>
      <c r="S16" s="31">
        <v>0</v>
      </c>
      <c r="T16" s="31">
        <v>4220.32666015625</v>
      </c>
      <c r="U16" s="31">
        <v>896.2498168945312</v>
      </c>
      <c r="V16" s="31">
        <v>0</v>
      </c>
      <c r="W16" s="31">
        <v>1969.3480224609375</v>
      </c>
      <c r="X16" s="85">
        <v>0</v>
      </c>
    </row>
    <row r="17" spans="1:24" s="11" customFormat="1" ht="15">
      <c r="A17" s="250" t="s">
        <v>88</v>
      </c>
      <c r="B17" s="14"/>
      <c r="C17" s="39" t="s">
        <v>10</v>
      </c>
      <c r="D17" s="245" t="s">
        <v>14</v>
      </c>
      <c r="E17" s="29"/>
      <c r="F17" s="246">
        <f t="shared" si="3"/>
        <v>527.3946990966797</v>
      </c>
      <c r="G17" s="17">
        <f t="shared" si="4"/>
        <v>429.4667663574219</v>
      </c>
      <c r="H17" s="263">
        <f t="shared" si="2"/>
        <v>97.92793273925781</v>
      </c>
      <c r="I17" s="18">
        <v>0</v>
      </c>
      <c r="J17" s="31">
        <v>0</v>
      </c>
      <c r="K17" s="31">
        <v>0</v>
      </c>
      <c r="L17" s="31">
        <v>0</v>
      </c>
      <c r="M17" s="31">
        <v>0</v>
      </c>
      <c r="N17" s="31">
        <v>429.4667663574219</v>
      </c>
      <c r="O17" s="31">
        <v>0</v>
      </c>
      <c r="P17" s="85">
        <v>0</v>
      </c>
      <c r="Q17" s="32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85">
        <v>97.92793273925781</v>
      </c>
    </row>
    <row r="18" spans="1:24" s="11" customFormat="1" ht="15">
      <c r="A18" s="250" t="s">
        <v>89</v>
      </c>
      <c r="B18" s="14"/>
      <c r="C18" s="37" t="s">
        <v>11</v>
      </c>
      <c r="D18" s="245" t="s">
        <v>55</v>
      </c>
      <c r="E18" s="29"/>
      <c r="F18" s="246">
        <f>SUM(G18:H18)</f>
        <v>163709.14721679688</v>
      </c>
      <c r="G18" s="17">
        <f>SUM(I18:P18)</f>
        <v>84290.623046875</v>
      </c>
      <c r="H18" s="263">
        <f t="shared" si="2"/>
        <v>79418.52416992188</v>
      </c>
      <c r="I18" s="18">
        <v>8099.89794921875</v>
      </c>
      <c r="J18" s="31">
        <v>0</v>
      </c>
      <c r="K18" s="31">
        <v>11196.658203125</v>
      </c>
      <c r="L18" s="31">
        <v>18266.14453125</v>
      </c>
      <c r="M18" s="31">
        <v>16270.37890625</v>
      </c>
      <c r="N18" s="31">
        <v>14757.921875</v>
      </c>
      <c r="O18" s="31">
        <v>11560.4072265625</v>
      </c>
      <c r="P18" s="85">
        <v>4139.21435546875</v>
      </c>
      <c r="Q18" s="32">
        <v>12525.380859375</v>
      </c>
      <c r="R18" s="31">
        <v>7107.18359375</v>
      </c>
      <c r="S18" s="31">
        <v>15205.330078125</v>
      </c>
      <c r="T18" s="31">
        <v>17491.80859375</v>
      </c>
      <c r="U18" s="31">
        <v>6572.2919921875</v>
      </c>
      <c r="V18" s="31">
        <v>6850.26513671875</v>
      </c>
      <c r="W18" s="31">
        <v>10021.4619140625</v>
      </c>
      <c r="X18" s="85">
        <v>3644.802001953125</v>
      </c>
    </row>
    <row r="19" spans="1:24" s="11" customFormat="1" ht="15">
      <c r="A19" s="250" t="s">
        <v>90</v>
      </c>
      <c r="B19" s="14"/>
      <c r="C19" s="38" t="s">
        <v>12</v>
      </c>
      <c r="D19" s="86" t="s">
        <v>206</v>
      </c>
      <c r="E19" s="29"/>
      <c r="F19" s="246">
        <f t="shared" si="3"/>
        <v>188600.6170654297</v>
      </c>
      <c r="G19" s="17">
        <f t="shared" si="4"/>
        <v>96429.52722167969</v>
      </c>
      <c r="H19" s="263">
        <f t="shared" si="2"/>
        <v>92171.08984375</v>
      </c>
      <c r="I19" s="18">
        <v>7025.05126953125</v>
      </c>
      <c r="J19" s="31">
        <v>0</v>
      </c>
      <c r="K19" s="31">
        <v>14340.4873046875</v>
      </c>
      <c r="L19" s="31">
        <v>32744.4609375</v>
      </c>
      <c r="M19" s="31">
        <v>18623.94140625</v>
      </c>
      <c r="N19" s="31">
        <v>12070.23046875</v>
      </c>
      <c r="O19" s="31">
        <v>9870.669921875</v>
      </c>
      <c r="P19" s="85">
        <v>1754.6859130859375</v>
      </c>
      <c r="Q19" s="32">
        <v>17631.712890625</v>
      </c>
      <c r="R19" s="31">
        <v>0</v>
      </c>
      <c r="S19" s="31">
        <v>9391.33984375</v>
      </c>
      <c r="T19" s="31">
        <v>19314.7109375</v>
      </c>
      <c r="U19" s="31">
        <v>13667.8388671875</v>
      </c>
      <c r="V19" s="31">
        <v>17488.15625</v>
      </c>
      <c r="W19" s="31">
        <v>9971.767578125</v>
      </c>
      <c r="X19" s="85">
        <v>4705.5634765625</v>
      </c>
    </row>
    <row r="20" spans="1:24" s="11" customFormat="1" ht="15">
      <c r="A20" s="250" t="s">
        <v>91</v>
      </c>
      <c r="B20" s="14"/>
      <c r="C20" s="38" t="s">
        <v>13</v>
      </c>
      <c r="D20" s="86" t="s">
        <v>208</v>
      </c>
      <c r="E20" s="29"/>
      <c r="F20" s="246">
        <f t="shared" si="3"/>
        <v>3409.2391357421875</v>
      </c>
      <c r="G20" s="17">
        <f t="shared" si="4"/>
        <v>0</v>
      </c>
      <c r="H20" s="263">
        <f t="shared" si="2"/>
        <v>3409.2391357421875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1550.7001953125</v>
      </c>
      <c r="T20" s="31">
        <v>1858.5389404296875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0" t="s">
        <v>92</v>
      </c>
      <c r="B21" s="14"/>
      <c r="C21" s="38" t="s">
        <v>15</v>
      </c>
      <c r="D21" s="86" t="s">
        <v>209</v>
      </c>
      <c r="E21" s="29"/>
      <c r="F21" s="246">
        <f t="shared" si="3"/>
        <v>215501.1171875</v>
      </c>
      <c r="G21" s="17">
        <f t="shared" si="4"/>
        <v>99215.2265625</v>
      </c>
      <c r="H21" s="263">
        <f t="shared" si="2"/>
        <v>116285.890625</v>
      </c>
      <c r="I21" s="18">
        <v>99215.2265625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116285.890625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0" t="s">
        <v>93</v>
      </c>
      <c r="B22" s="14"/>
      <c r="C22" s="37" t="s">
        <v>16</v>
      </c>
      <c r="D22" s="245" t="s">
        <v>210</v>
      </c>
      <c r="E22" s="29"/>
      <c r="F22" s="246">
        <f t="shared" si="3"/>
        <v>55457.14617919922</v>
      </c>
      <c r="G22" s="17">
        <f t="shared" si="4"/>
        <v>7247.362976074219</v>
      </c>
      <c r="H22" s="263">
        <f t="shared" si="2"/>
        <v>48209.783203125</v>
      </c>
      <c r="I22" s="18">
        <v>0</v>
      </c>
      <c r="J22" s="31">
        <v>0</v>
      </c>
      <c r="K22" s="31">
        <v>0</v>
      </c>
      <c r="L22" s="31">
        <v>6979.62109375</v>
      </c>
      <c r="M22" s="31">
        <v>0</v>
      </c>
      <c r="N22" s="31">
        <v>0</v>
      </c>
      <c r="O22" s="31">
        <v>0</v>
      </c>
      <c r="P22" s="85">
        <v>267.74188232421875</v>
      </c>
      <c r="Q22" s="32">
        <v>0</v>
      </c>
      <c r="R22" s="31">
        <v>0</v>
      </c>
      <c r="S22" s="31">
        <v>0</v>
      </c>
      <c r="T22" s="31">
        <v>42254.65234375</v>
      </c>
      <c r="U22" s="31">
        <v>3926.148681640625</v>
      </c>
      <c r="V22" s="31">
        <v>0</v>
      </c>
      <c r="W22" s="31">
        <v>654.4915771484375</v>
      </c>
      <c r="X22" s="85">
        <v>1374.4906005859375</v>
      </c>
    </row>
    <row r="23" spans="1:24" s="11" customFormat="1" ht="15">
      <c r="A23" s="250" t="s">
        <v>94</v>
      </c>
      <c r="B23" s="14"/>
      <c r="C23" s="37" t="s">
        <v>20</v>
      </c>
      <c r="D23" s="245" t="s">
        <v>56</v>
      </c>
      <c r="E23" s="29"/>
      <c r="F23" s="246">
        <f t="shared" si="3"/>
        <v>84135.50769042969</v>
      </c>
      <c r="G23" s="17">
        <f>SUM(I23:P23)</f>
        <v>32005.389526367188</v>
      </c>
      <c r="H23" s="263">
        <f t="shared" si="2"/>
        <v>52130.1181640625</v>
      </c>
      <c r="I23" s="18">
        <v>1380.046875</v>
      </c>
      <c r="J23" s="31">
        <v>0</v>
      </c>
      <c r="K23" s="31">
        <v>1546.593994140625</v>
      </c>
      <c r="L23" s="31">
        <v>7875.2802734375</v>
      </c>
      <c r="M23" s="31">
        <v>6072.8154296875</v>
      </c>
      <c r="N23" s="31">
        <v>6864.091796875</v>
      </c>
      <c r="O23" s="31">
        <v>6289.9638671875</v>
      </c>
      <c r="P23" s="85">
        <v>1976.5972900390625</v>
      </c>
      <c r="Q23" s="32">
        <v>4779.8974609375</v>
      </c>
      <c r="R23" s="31">
        <v>3647.810302734375</v>
      </c>
      <c r="S23" s="31">
        <v>3707.703369140625</v>
      </c>
      <c r="T23" s="31">
        <v>12590.126953125</v>
      </c>
      <c r="U23" s="31">
        <v>8961.455078125</v>
      </c>
      <c r="V23" s="31">
        <v>9602.0556640625</v>
      </c>
      <c r="W23" s="31">
        <v>5306.72412109375</v>
      </c>
      <c r="X23" s="85">
        <v>3534.34521484375</v>
      </c>
    </row>
    <row r="24" spans="1:24" s="16" customFormat="1" ht="15" customHeight="1">
      <c r="A24" s="249"/>
      <c r="B24" s="63" t="s">
        <v>211</v>
      </c>
      <c r="C24" s="63"/>
      <c r="D24" s="63"/>
      <c r="E24" s="64"/>
      <c r="F24" s="53">
        <f>SUM(G24:H24)</f>
        <v>7594137.9949646</v>
      </c>
      <c r="G24" s="54">
        <f>SUM(I24:P24)</f>
        <v>4508886.63192749</v>
      </c>
      <c r="H24" s="261">
        <f>SUM(Q24:X24)</f>
        <v>3085251.3630371094</v>
      </c>
      <c r="I24" s="55">
        <f>SUM(I25:I53)</f>
        <v>100579.94653320312</v>
      </c>
      <c r="J24" s="56">
        <f aca="true" t="shared" si="5" ref="J24:X24">SUM(J25:J53)</f>
        <v>111059.00244140625</v>
      </c>
      <c r="K24" s="56">
        <f t="shared" si="5"/>
        <v>575847.3023681641</v>
      </c>
      <c r="L24" s="56">
        <f t="shared" si="5"/>
        <v>979490.6148681641</v>
      </c>
      <c r="M24" s="56">
        <f t="shared" si="5"/>
        <v>945243.3579101562</v>
      </c>
      <c r="N24" s="56">
        <f t="shared" si="5"/>
        <v>1046145.8817138672</v>
      </c>
      <c r="O24" s="56">
        <f t="shared" si="5"/>
        <v>582265.3325195312</v>
      </c>
      <c r="P24" s="271">
        <f t="shared" si="5"/>
        <v>168255.19357299805</v>
      </c>
      <c r="Q24" s="55">
        <f t="shared" si="5"/>
        <v>87640.98364257812</v>
      </c>
      <c r="R24" s="56">
        <f t="shared" si="5"/>
        <v>64276.2177734375</v>
      </c>
      <c r="S24" s="56">
        <f>SUM(S25:S53)</f>
        <v>400687.1903076172</v>
      </c>
      <c r="T24" s="56">
        <f t="shared" si="5"/>
        <v>543827.133972168</v>
      </c>
      <c r="U24" s="56">
        <f t="shared" si="5"/>
        <v>581722.5854492188</v>
      </c>
      <c r="V24" s="56">
        <f t="shared" si="5"/>
        <v>690266.3176269531</v>
      </c>
      <c r="W24" s="56">
        <f t="shared" si="5"/>
        <v>521731.85430908203</v>
      </c>
      <c r="X24" s="271">
        <f t="shared" si="5"/>
        <v>195099.0799560547</v>
      </c>
    </row>
    <row r="25" spans="1:24" s="77" customFormat="1" ht="15">
      <c r="A25" s="251"/>
      <c r="B25" s="253"/>
      <c r="C25" s="253"/>
      <c r="D25" s="101" t="s">
        <v>189</v>
      </c>
      <c r="E25" s="254"/>
      <c r="F25" s="78"/>
      <c r="G25" s="78"/>
      <c r="H25" s="264"/>
      <c r="I25" s="272"/>
      <c r="J25" s="253"/>
      <c r="K25" s="253"/>
      <c r="L25" s="253"/>
      <c r="M25" s="253"/>
      <c r="N25" s="253"/>
      <c r="O25" s="253"/>
      <c r="P25" s="254"/>
      <c r="Q25" s="102"/>
      <c r="R25" s="103"/>
      <c r="S25" s="103"/>
      <c r="T25" s="103"/>
      <c r="U25" s="103"/>
      <c r="V25" s="103"/>
      <c r="W25" s="103"/>
      <c r="X25" s="274"/>
    </row>
    <row r="26" spans="1:24" s="11" customFormat="1" ht="15">
      <c r="A26" s="250" t="s">
        <v>95</v>
      </c>
      <c r="B26" s="14"/>
      <c r="C26" s="38" t="s">
        <v>21</v>
      </c>
      <c r="D26" s="38"/>
      <c r="E26" s="29" t="s">
        <v>190</v>
      </c>
      <c r="F26" s="17">
        <f>SUM(G26:H26)</f>
        <v>147603.66430664062</v>
      </c>
      <c r="G26" s="17">
        <f>SUM(I26:P26)</f>
        <v>112875.9814453125</v>
      </c>
      <c r="H26" s="263">
        <f t="shared" si="2"/>
        <v>34727.682861328125</v>
      </c>
      <c r="I26" s="32">
        <v>0</v>
      </c>
      <c r="J26" s="31">
        <v>0</v>
      </c>
      <c r="K26" s="31">
        <v>0</v>
      </c>
      <c r="L26" s="31">
        <v>10514.7080078125</v>
      </c>
      <c r="M26" s="31">
        <v>35250.51171875</v>
      </c>
      <c r="N26" s="31">
        <v>48411.71484375</v>
      </c>
      <c r="O26" s="31">
        <v>13337.966796875</v>
      </c>
      <c r="P26" s="85">
        <v>5361.080078125</v>
      </c>
      <c r="Q26" s="32">
        <v>0</v>
      </c>
      <c r="R26" s="31">
        <v>0</v>
      </c>
      <c r="S26" s="31">
        <v>2853.923828125</v>
      </c>
      <c r="T26" s="31">
        <v>4156.18359375</v>
      </c>
      <c r="U26" s="31">
        <v>8291.41015625</v>
      </c>
      <c r="V26" s="31">
        <v>8078.365234375</v>
      </c>
      <c r="W26" s="31">
        <v>7706.6044921875</v>
      </c>
      <c r="X26" s="85">
        <v>3641.195556640625</v>
      </c>
    </row>
    <row r="27" spans="1:24" s="11" customFormat="1" ht="15">
      <c r="A27" s="250" t="s">
        <v>96</v>
      </c>
      <c r="B27" s="14"/>
      <c r="C27" s="38" t="s">
        <v>22</v>
      </c>
      <c r="D27" s="38"/>
      <c r="E27" s="29" t="s">
        <v>192</v>
      </c>
      <c r="F27" s="17">
        <f t="shared" si="3"/>
        <v>160674.47705078125</v>
      </c>
      <c r="G27" s="17">
        <f aca="true" t="shared" si="6" ref="G27:G43">SUM(I27:P27)</f>
        <v>133006.89880371094</v>
      </c>
      <c r="H27" s="263">
        <f t="shared" si="2"/>
        <v>27667.578247070312</v>
      </c>
      <c r="I27" s="32">
        <v>0</v>
      </c>
      <c r="J27" s="31">
        <v>0</v>
      </c>
      <c r="K27" s="31">
        <v>1780.8621826171875</v>
      </c>
      <c r="L27" s="31">
        <v>11504.5888671875</v>
      </c>
      <c r="M27" s="31">
        <v>50740.22265625</v>
      </c>
      <c r="N27" s="31">
        <v>42534.21875</v>
      </c>
      <c r="O27" s="31">
        <v>23726.16015625</v>
      </c>
      <c r="P27" s="85">
        <v>2720.84619140625</v>
      </c>
      <c r="Q27" s="32">
        <v>0</v>
      </c>
      <c r="R27" s="31">
        <v>0</v>
      </c>
      <c r="S27" s="31">
        <v>0</v>
      </c>
      <c r="T27" s="31">
        <v>6644.11865234375</v>
      </c>
      <c r="U27" s="31">
        <v>9109.4501953125</v>
      </c>
      <c r="V27" s="31">
        <v>8294.2275390625</v>
      </c>
      <c r="W27" s="31">
        <v>1377.9608154296875</v>
      </c>
      <c r="X27" s="85">
        <v>2241.821044921875</v>
      </c>
    </row>
    <row r="28" spans="1:24" s="11" customFormat="1" ht="15">
      <c r="A28" s="250" t="s">
        <v>97</v>
      </c>
      <c r="B28" s="14"/>
      <c r="C28" s="37" t="s">
        <v>23</v>
      </c>
      <c r="D28" s="37"/>
      <c r="E28" s="29" t="s">
        <v>17</v>
      </c>
      <c r="F28" s="17">
        <f t="shared" si="3"/>
        <v>131706.0307006836</v>
      </c>
      <c r="G28" s="17">
        <f t="shared" si="6"/>
        <v>76374.5625</v>
      </c>
      <c r="H28" s="263">
        <f t="shared" si="2"/>
        <v>55331.468200683594</v>
      </c>
      <c r="I28" s="32">
        <v>0</v>
      </c>
      <c r="J28" s="31">
        <v>5683.83984375</v>
      </c>
      <c r="K28" s="31">
        <v>0</v>
      </c>
      <c r="L28" s="31">
        <v>13200.86328125</v>
      </c>
      <c r="M28" s="31">
        <v>28026.779296875</v>
      </c>
      <c r="N28" s="31">
        <v>17576.7734375</v>
      </c>
      <c r="O28" s="31">
        <v>9994.806640625</v>
      </c>
      <c r="P28" s="85">
        <v>1891.5</v>
      </c>
      <c r="Q28" s="32">
        <v>0</v>
      </c>
      <c r="R28" s="31">
        <v>0</v>
      </c>
      <c r="S28" s="31">
        <v>0</v>
      </c>
      <c r="T28" s="31">
        <v>15836.9921875</v>
      </c>
      <c r="U28" s="31">
        <v>18877.619140625</v>
      </c>
      <c r="V28" s="31">
        <v>8484.302734375</v>
      </c>
      <c r="W28" s="31">
        <v>11356.5419921875</v>
      </c>
      <c r="X28" s="85">
        <v>776.0121459960938</v>
      </c>
    </row>
    <row r="29" spans="1:24" s="11" customFormat="1" ht="15">
      <c r="A29" s="250" t="s">
        <v>98</v>
      </c>
      <c r="B29" s="14"/>
      <c r="C29" s="37" t="s">
        <v>45</v>
      </c>
      <c r="D29" s="37"/>
      <c r="E29" s="29" t="s">
        <v>18</v>
      </c>
      <c r="F29" s="17">
        <f t="shared" si="3"/>
        <v>67890.76879882812</v>
      </c>
      <c r="G29" s="17">
        <f t="shared" si="6"/>
        <v>48918.65155029297</v>
      </c>
      <c r="H29" s="263">
        <f t="shared" si="2"/>
        <v>18972.117248535156</v>
      </c>
      <c r="I29" s="32">
        <v>0</v>
      </c>
      <c r="J29" s="31">
        <v>0</v>
      </c>
      <c r="K29" s="31">
        <v>1878.7288818359375</v>
      </c>
      <c r="L29" s="31">
        <v>0</v>
      </c>
      <c r="M29" s="31">
        <v>31800.546875</v>
      </c>
      <c r="N29" s="31">
        <v>8199.064453125</v>
      </c>
      <c r="O29" s="31">
        <v>6385.80908203125</v>
      </c>
      <c r="P29" s="85">
        <v>654.5022583007812</v>
      </c>
      <c r="Q29" s="32">
        <v>1500.5400390625</v>
      </c>
      <c r="R29" s="31">
        <v>0</v>
      </c>
      <c r="S29" s="31">
        <v>0</v>
      </c>
      <c r="T29" s="31">
        <v>6320.33935546875</v>
      </c>
      <c r="U29" s="31">
        <v>3559.261962890625</v>
      </c>
      <c r="V29" s="31">
        <v>5105.5732421875</v>
      </c>
      <c r="W29" s="31">
        <v>2106.0107421875</v>
      </c>
      <c r="X29" s="85">
        <v>380.39190673828125</v>
      </c>
    </row>
    <row r="30" spans="1:24" s="11" customFormat="1" ht="15">
      <c r="A30" s="250" t="s">
        <v>99</v>
      </c>
      <c r="B30" s="14"/>
      <c r="C30" s="37" t="s">
        <v>46</v>
      </c>
      <c r="D30" s="37"/>
      <c r="E30" s="29" t="s">
        <v>58</v>
      </c>
      <c r="F30" s="17">
        <f t="shared" si="3"/>
        <v>101420.72235107422</v>
      </c>
      <c r="G30" s="17">
        <f t="shared" si="6"/>
        <v>56166.47985839844</v>
      </c>
      <c r="H30" s="263">
        <f t="shared" si="2"/>
        <v>45254.24249267578</v>
      </c>
      <c r="I30" s="32">
        <v>0</v>
      </c>
      <c r="J30" s="31">
        <v>0</v>
      </c>
      <c r="K30" s="31">
        <v>3098.157958984375</v>
      </c>
      <c r="L30" s="31">
        <v>13537.2783203125</v>
      </c>
      <c r="M30" s="31">
        <v>14326.455078125</v>
      </c>
      <c r="N30" s="31">
        <v>16329.197265625</v>
      </c>
      <c r="O30" s="31">
        <v>7689.84423828125</v>
      </c>
      <c r="P30" s="85">
        <v>1185.5469970703125</v>
      </c>
      <c r="Q30" s="32">
        <v>0</v>
      </c>
      <c r="R30" s="31">
        <v>0</v>
      </c>
      <c r="S30" s="31">
        <v>0</v>
      </c>
      <c r="T30" s="31">
        <v>11311.529296875</v>
      </c>
      <c r="U30" s="31">
        <v>12328.138671875</v>
      </c>
      <c r="V30" s="31">
        <v>10667.212890625</v>
      </c>
      <c r="W30" s="31">
        <v>10047.5244140625</v>
      </c>
      <c r="X30" s="85">
        <v>899.8372192382812</v>
      </c>
    </row>
    <row r="31" spans="1:24" s="11" customFormat="1" ht="15">
      <c r="A31" s="250" t="s">
        <v>100</v>
      </c>
      <c r="B31" s="14"/>
      <c r="C31" s="39" t="s">
        <v>47</v>
      </c>
      <c r="D31" s="39"/>
      <c r="E31" s="29" t="s">
        <v>19</v>
      </c>
      <c r="F31" s="17">
        <f t="shared" si="3"/>
        <v>83509.5595703125</v>
      </c>
      <c r="G31" s="17">
        <f t="shared" si="6"/>
        <v>0</v>
      </c>
      <c r="H31" s="263">
        <f t="shared" si="2"/>
        <v>83509.5595703125</v>
      </c>
      <c r="I31" s="32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1385.9019775390625</v>
      </c>
      <c r="T31" s="31">
        <v>30894.615234375</v>
      </c>
      <c r="U31" s="31">
        <v>30161.5234375</v>
      </c>
      <c r="V31" s="31">
        <v>13415.0419921875</v>
      </c>
      <c r="W31" s="31">
        <v>6108.4130859375</v>
      </c>
      <c r="X31" s="85">
        <v>1544.0638427734375</v>
      </c>
    </row>
    <row r="32" spans="1:24" s="11" customFormat="1" ht="15">
      <c r="A32" s="250" t="s">
        <v>101</v>
      </c>
      <c r="B32" s="14"/>
      <c r="C32" s="39" t="s">
        <v>48</v>
      </c>
      <c r="D32" s="39"/>
      <c r="E32" s="29" t="s">
        <v>194</v>
      </c>
      <c r="F32" s="17">
        <f t="shared" si="3"/>
        <v>55410.072998046875</v>
      </c>
      <c r="G32" s="17">
        <f t="shared" si="6"/>
        <v>0</v>
      </c>
      <c r="H32" s="263">
        <f t="shared" si="2"/>
        <v>55410.072998046875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0</v>
      </c>
      <c r="T32" s="31">
        <v>10338.935546875</v>
      </c>
      <c r="U32" s="31">
        <v>20608.3046875</v>
      </c>
      <c r="V32" s="31">
        <v>16582.650390625</v>
      </c>
      <c r="W32" s="31">
        <v>5742.74951171875</v>
      </c>
      <c r="X32" s="85">
        <v>2137.432861328125</v>
      </c>
    </row>
    <row r="33" spans="1:24" s="11" customFormat="1" ht="15">
      <c r="A33" s="250" t="s">
        <v>102</v>
      </c>
      <c r="B33" s="14"/>
      <c r="C33" s="37" t="s">
        <v>49</v>
      </c>
      <c r="D33" s="37"/>
      <c r="E33" s="29" t="s">
        <v>212</v>
      </c>
      <c r="F33" s="17">
        <f t="shared" si="3"/>
        <v>85437.62231445312</v>
      </c>
      <c r="G33" s="17">
        <f t="shared" si="6"/>
        <v>43228.48388671875</v>
      </c>
      <c r="H33" s="263">
        <f>SUM(Q33:X33)</f>
        <v>42209.138427734375</v>
      </c>
      <c r="I33" s="32">
        <v>6510.19140625</v>
      </c>
      <c r="J33" s="31">
        <v>10195.9873046875</v>
      </c>
      <c r="K33" s="31">
        <v>3347.813720703125</v>
      </c>
      <c r="L33" s="31">
        <v>8208.04296875</v>
      </c>
      <c r="M33" s="31">
        <v>4952.35205078125</v>
      </c>
      <c r="N33" s="31">
        <v>5492.68212890625</v>
      </c>
      <c r="O33" s="31">
        <v>3173.3837890625</v>
      </c>
      <c r="P33" s="85">
        <v>1348.030517578125</v>
      </c>
      <c r="Q33" s="32">
        <v>0</v>
      </c>
      <c r="R33" s="31">
        <v>0</v>
      </c>
      <c r="S33" s="31">
        <v>4583.021484375</v>
      </c>
      <c r="T33" s="31">
        <v>17742.875</v>
      </c>
      <c r="U33" s="31">
        <v>8185.24267578125</v>
      </c>
      <c r="V33" s="31">
        <v>11008.248046875</v>
      </c>
      <c r="W33" s="31">
        <v>530.9899291992188</v>
      </c>
      <c r="X33" s="85">
        <v>158.76129150390625</v>
      </c>
    </row>
    <row r="34" spans="1:24" s="11" customFormat="1" ht="15">
      <c r="A34" s="250" t="s">
        <v>103</v>
      </c>
      <c r="B34" s="14"/>
      <c r="C34" s="38" t="s">
        <v>50</v>
      </c>
      <c r="D34" s="86" t="s">
        <v>59</v>
      </c>
      <c r="E34" s="255"/>
      <c r="F34" s="17">
        <f t="shared" si="3"/>
        <v>241357.72485351562</v>
      </c>
      <c r="G34" s="17">
        <f t="shared" si="6"/>
        <v>148097.81127929688</v>
      </c>
      <c r="H34" s="263">
        <f t="shared" si="2"/>
        <v>93259.91357421875</v>
      </c>
      <c r="I34" s="32">
        <v>6602.20458984375</v>
      </c>
      <c r="J34" s="31">
        <v>1477.1123046875</v>
      </c>
      <c r="K34" s="31">
        <v>6766.572265625</v>
      </c>
      <c r="L34" s="31">
        <v>23154.61328125</v>
      </c>
      <c r="M34" s="31">
        <v>50973.53125</v>
      </c>
      <c r="N34" s="31">
        <v>39738.67578125</v>
      </c>
      <c r="O34" s="31">
        <v>16284.05078125</v>
      </c>
      <c r="P34" s="85">
        <v>3101.051025390625</v>
      </c>
      <c r="Q34" s="32">
        <v>1553.922119140625</v>
      </c>
      <c r="R34" s="31">
        <v>0</v>
      </c>
      <c r="S34" s="31">
        <v>2925.5517578125</v>
      </c>
      <c r="T34" s="31">
        <v>16609.99609375</v>
      </c>
      <c r="U34" s="31">
        <v>31378.2265625</v>
      </c>
      <c r="V34" s="31">
        <v>26542.08984375</v>
      </c>
      <c r="W34" s="31">
        <v>11392.9873046875</v>
      </c>
      <c r="X34" s="85">
        <v>2857.139892578125</v>
      </c>
    </row>
    <row r="35" spans="1:24" s="11" customFormat="1" ht="15">
      <c r="A35" s="250" t="s">
        <v>104</v>
      </c>
      <c r="B35" s="14"/>
      <c r="C35" s="38" t="s">
        <v>51</v>
      </c>
      <c r="D35" s="86" t="s">
        <v>213</v>
      </c>
      <c r="E35" s="255"/>
      <c r="F35" s="17">
        <f t="shared" si="3"/>
        <v>340985.7783203125</v>
      </c>
      <c r="G35" s="17">
        <f t="shared" si="6"/>
        <v>110885.84765625</v>
      </c>
      <c r="H35" s="263">
        <f t="shared" si="2"/>
        <v>230099.9306640625</v>
      </c>
      <c r="I35" s="32">
        <v>0</v>
      </c>
      <c r="J35" s="31">
        <v>0</v>
      </c>
      <c r="K35" s="31">
        <v>0</v>
      </c>
      <c r="L35" s="31">
        <v>26757.609375</v>
      </c>
      <c r="M35" s="31">
        <v>16462.73828125</v>
      </c>
      <c r="N35" s="31">
        <v>34815.12109375</v>
      </c>
      <c r="O35" s="31">
        <v>23735.16796875</v>
      </c>
      <c r="P35" s="85">
        <v>9115.2109375</v>
      </c>
      <c r="Q35" s="32">
        <v>0</v>
      </c>
      <c r="R35" s="31">
        <v>54327.45703125</v>
      </c>
      <c r="S35" s="31">
        <v>7666.6220703125</v>
      </c>
      <c r="T35" s="31">
        <v>39476.75</v>
      </c>
      <c r="U35" s="31">
        <v>39058.828125</v>
      </c>
      <c r="V35" s="31">
        <v>34510.81640625</v>
      </c>
      <c r="W35" s="31">
        <v>39195.15625</v>
      </c>
      <c r="X35" s="85">
        <v>15864.30078125</v>
      </c>
    </row>
    <row r="36" spans="1:24" s="77" customFormat="1" ht="15">
      <c r="A36" s="251"/>
      <c r="B36" s="253"/>
      <c r="C36" s="101"/>
      <c r="D36" s="101" t="s">
        <v>193</v>
      </c>
      <c r="E36" s="254"/>
      <c r="F36" s="78"/>
      <c r="G36" s="17"/>
      <c r="H36" s="264"/>
      <c r="I36" s="272"/>
      <c r="J36" s="253"/>
      <c r="K36" s="253"/>
      <c r="L36" s="253"/>
      <c r="M36" s="253"/>
      <c r="N36" s="253"/>
      <c r="O36" s="253"/>
      <c r="P36" s="254"/>
      <c r="Q36" s="102"/>
      <c r="R36" s="103"/>
      <c r="S36" s="103"/>
      <c r="T36" s="103"/>
      <c r="U36" s="103"/>
      <c r="V36" s="103"/>
      <c r="W36" s="103"/>
      <c r="X36" s="274"/>
    </row>
    <row r="37" spans="1:24" s="11" customFormat="1" ht="15">
      <c r="A37" s="250" t="s">
        <v>105</v>
      </c>
      <c r="B37" s="14"/>
      <c r="C37" s="38" t="s">
        <v>52</v>
      </c>
      <c r="D37" s="38"/>
      <c r="E37" s="29" t="s">
        <v>24</v>
      </c>
      <c r="F37" s="17">
        <f t="shared" si="3"/>
        <v>79862.15795898438</v>
      </c>
      <c r="G37" s="17">
        <f t="shared" si="6"/>
        <v>30568.06951904297</v>
      </c>
      <c r="H37" s="263">
        <f t="shared" si="2"/>
        <v>49294.088439941406</v>
      </c>
      <c r="I37" s="32">
        <v>8482.59375</v>
      </c>
      <c r="J37" s="31">
        <v>0</v>
      </c>
      <c r="K37" s="31">
        <v>3184.128662109375</v>
      </c>
      <c r="L37" s="31">
        <v>7475.92333984375</v>
      </c>
      <c r="M37" s="31">
        <v>10200.49609375</v>
      </c>
      <c r="N37" s="31">
        <v>0</v>
      </c>
      <c r="O37" s="31">
        <v>1075.26953125</v>
      </c>
      <c r="P37" s="85">
        <v>149.65814208984375</v>
      </c>
      <c r="Q37" s="32">
        <v>1907.5115966796875</v>
      </c>
      <c r="R37" s="31">
        <v>5063.7548828125</v>
      </c>
      <c r="S37" s="31">
        <v>10207.6865234375</v>
      </c>
      <c r="T37" s="31">
        <v>12762.94921875</v>
      </c>
      <c r="U37" s="31">
        <v>8956.990234375</v>
      </c>
      <c r="V37" s="31">
        <v>7121.017578125</v>
      </c>
      <c r="W37" s="31">
        <v>2625.678955078125</v>
      </c>
      <c r="X37" s="85">
        <v>648.4994506835938</v>
      </c>
    </row>
    <row r="38" spans="1:24" s="11" customFormat="1" ht="15">
      <c r="A38" s="250" t="s">
        <v>108</v>
      </c>
      <c r="B38" s="14"/>
      <c r="C38" s="37" t="s">
        <v>60</v>
      </c>
      <c r="D38" s="37"/>
      <c r="E38" s="29" t="s">
        <v>214</v>
      </c>
      <c r="F38" s="17">
        <f t="shared" si="3"/>
        <v>519635.68701171875</v>
      </c>
      <c r="G38" s="17">
        <f t="shared" si="6"/>
        <v>309422.49658203125</v>
      </c>
      <c r="H38" s="263">
        <f t="shared" si="2"/>
        <v>210213.1904296875</v>
      </c>
      <c r="I38" s="32">
        <v>0</v>
      </c>
      <c r="J38" s="31">
        <v>73341.0703125</v>
      </c>
      <c r="K38" s="31">
        <v>85690.125</v>
      </c>
      <c r="L38" s="31">
        <v>50341.828125</v>
      </c>
      <c r="M38" s="31">
        <v>32371.125</v>
      </c>
      <c r="N38" s="31">
        <v>36621.96875</v>
      </c>
      <c r="O38" s="31">
        <v>24170.220703125</v>
      </c>
      <c r="P38" s="85">
        <v>6886.15869140625</v>
      </c>
      <c r="Q38" s="32">
        <v>4903.28955078125</v>
      </c>
      <c r="R38" s="31">
        <v>0</v>
      </c>
      <c r="S38" s="31">
        <v>0</v>
      </c>
      <c r="T38" s="31">
        <v>66792.6328125</v>
      </c>
      <c r="U38" s="31">
        <v>54776.12109375</v>
      </c>
      <c r="V38" s="31">
        <v>64143.01953125</v>
      </c>
      <c r="W38" s="31">
        <v>14642.076171875</v>
      </c>
      <c r="X38" s="85">
        <v>4956.05126953125</v>
      </c>
    </row>
    <row r="39" spans="1:24" s="11" customFormat="1" ht="15">
      <c r="A39" s="250" t="s">
        <v>106</v>
      </c>
      <c r="B39" s="14"/>
      <c r="C39" s="37" t="s">
        <v>61</v>
      </c>
      <c r="D39" s="86" t="s">
        <v>191</v>
      </c>
      <c r="E39" s="256"/>
      <c r="F39" s="17">
        <f t="shared" si="3"/>
        <v>1472233.12109375</v>
      </c>
      <c r="G39" s="17">
        <f t="shared" si="6"/>
        <v>1197915.91796875</v>
      </c>
      <c r="H39" s="263">
        <f t="shared" si="2"/>
        <v>274317.203125</v>
      </c>
      <c r="I39" s="32">
        <v>0</v>
      </c>
      <c r="J39" s="31">
        <v>0</v>
      </c>
      <c r="K39" s="31">
        <v>424731.78125</v>
      </c>
      <c r="L39" s="31">
        <v>445772.15625</v>
      </c>
      <c r="M39" s="31">
        <v>56923.95703125</v>
      </c>
      <c r="N39" s="31">
        <v>246848.609375</v>
      </c>
      <c r="O39" s="31">
        <v>8335.03515625</v>
      </c>
      <c r="P39" s="85">
        <v>15304.37890625</v>
      </c>
      <c r="Q39" s="32">
        <v>0</v>
      </c>
      <c r="R39" s="31">
        <v>0</v>
      </c>
      <c r="S39" s="31">
        <v>0</v>
      </c>
      <c r="T39" s="31">
        <v>0</v>
      </c>
      <c r="U39" s="31">
        <v>66414.4375</v>
      </c>
      <c r="V39" s="31">
        <v>159814.515625</v>
      </c>
      <c r="W39" s="31">
        <v>36297.3515625</v>
      </c>
      <c r="X39" s="85">
        <v>11790.8984375</v>
      </c>
    </row>
    <row r="40" spans="1:24" s="11" customFormat="1" ht="15">
      <c r="A40" s="250" t="s">
        <v>109</v>
      </c>
      <c r="B40" s="14"/>
      <c r="C40" s="38" t="s">
        <v>62</v>
      </c>
      <c r="D40" s="86" t="s">
        <v>215</v>
      </c>
      <c r="E40" s="256"/>
      <c r="F40" s="17">
        <f t="shared" si="3"/>
        <v>595138.1879882812</v>
      </c>
      <c r="G40" s="17">
        <f t="shared" si="6"/>
        <v>43282.1708984375</v>
      </c>
      <c r="H40" s="263">
        <f t="shared" si="2"/>
        <v>551856.0170898438</v>
      </c>
      <c r="I40" s="32">
        <v>0</v>
      </c>
      <c r="J40" s="31">
        <v>0</v>
      </c>
      <c r="K40" s="31">
        <v>0</v>
      </c>
      <c r="L40" s="31">
        <v>0</v>
      </c>
      <c r="M40" s="31">
        <v>20629.833984375</v>
      </c>
      <c r="N40" s="31">
        <v>9818.298828125</v>
      </c>
      <c r="O40" s="31">
        <v>10831.2060546875</v>
      </c>
      <c r="P40" s="85">
        <v>2002.83203125</v>
      </c>
      <c r="Q40" s="32">
        <v>0</v>
      </c>
      <c r="R40" s="31">
        <v>0</v>
      </c>
      <c r="S40" s="31">
        <v>342190.875</v>
      </c>
      <c r="T40" s="31">
        <v>130373.6640625</v>
      </c>
      <c r="U40" s="31">
        <v>55411.43359375</v>
      </c>
      <c r="V40" s="31">
        <v>0</v>
      </c>
      <c r="W40" s="31">
        <v>16948.248046875</v>
      </c>
      <c r="X40" s="85">
        <v>6931.79638671875</v>
      </c>
    </row>
    <row r="41" spans="1:24" s="77" customFormat="1" ht="15">
      <c r="A41" s="251"/>
      <c r="B41" s="253"/>
      <c r="C41" s="253"/>
      <c r="D41" s="109" t="s">
        <v>25</v>
      </c>
      <c r="E41" s="254"/>
      <c r="F41" s="78"/>
      <c r="G41" s="17"/>
      <c r="H41" s="264"/>
      <c r="I41" s="272"/>
      <c r="J41" s="253"/>
      <c r="K41" s="253"/>
      <c r="L41" s="253"/>
      <c r="M41" s="253"/>
      <c r="N41" s="253"/>
      <c r="O41" s="253"/>
      <c r="P41" s="254"/>
      <c r="Q41" s="102"/>
      <c r="R41" s="103"/>
      <c r="S41" s="103"/>
      <c r="T41" s="103"/>
      <c r="U41" s="103"/>
      <c r="V41" s="103"/>
      <c r="W41" s="103"/>
      <c r="X41" s="274"/>
    </row>
    <row r="42" spans="1:24" s="11" customFormat="1" ht="15">
      <c r="A42" s="250" t="s">
        <v>107</v>
      </c>
      <c r="B42" s="14"/>
      <c r="C42" s="38" t="s">
        <v>63</v>
      </c>
      <c r="D42" s="14"/>
      <c r="E42" s="29" t="s">
        <v>216</v>
      </c>
      <c r="F42" s="17">
        <f t="shared" si="3"/>
        <v>27534.682708740234</v>
      </c>
      <c r="G42" s="17">
        <f t="shared" si="6"/>
        <v>13348.001190185547</v>
      </c>
      <c r="H42" s="263">
        <f t="shared" si="2"/>
        <v>14186.681518554688</v>
      </c>
      <c r="I42" s="32">
        <v>0</v>
      </c>
      <c r="J42" s="31">
        <v>0</v>
      </c>
      <c r="K42" s="31">
        <v>760.734130859375</v>
      </c>
      <c r="L42" s="31">
        <v>2519.13232421875</v>
      </c>
      <c r="M42" s="31">
        <v>5104.185546875</v>
      </c>
      <c r="N42" s="31">
        <v>2512.710205078125</v>
      </c>
      <c r="O42" s="31">
        <v>2176.362548828125</v>
      </c>
      <c r="P42" s="85">
        <v>274.8764343261719</v>
      </c>
      <c r="Q42" s="32">
        <v>0</v>
      </c>
      <c r="R42" s="31">
        <v>0</v>
      </c>
      <c r="S42" s="31">
        <v>1036.250732421875</v>
      </c>
      <c r="T42" s="31">
        <v>7559.14111328125</v>
      </c>
      <c r="U42" s="31">
        <v>945.8944091796875</v>
      </c>
      <c r="V42" s="31">
        <v>1414.5599365234375</v>
      </c>
      <c r="W42" s="31">
        <v>1692.2398681640625</v>
      </c>
      <c r="X42" s="85">
        <v>1538.595458984375</v>
      </c>
    </row>
    <row r="43" spans="1:24" s="11" customFormat="1" ht="15">
      <c r="A43" s="250" t="s">
        <v>110</v>
      </c>
      <c r="B43" s="14"/>
      <c r="C43" s="38" t="s">
        <v>64</v>
      </c>
      <c r="D43" s="14"/>
      <c r="E43" s="29" t="s">
        <v>217</v>
      </c>
      <c r="F43" s="17">
        <f t="shared" si="3"/>
        <v>506766.47119140625</v>
      </c>
      <c r="G43" s="17">
        <f t="shared" si="6"/>
        <v>249816.95947265625</v>
      </c>
      <c r="H43" s="263">
        <f t="shared" si="2"/>
        <v>256949.51171875</v>
      </c>
      <c r="I43" s="32">
        <v>0</v>
      </c>
      <c r="J43" s="31">
        <v>0</v>
      </c>
      <c r="K43" s="31">
        <v>657.98681640625</v>
      </c>
      <c r="L43" s="31">
        <v>23588.458984375</v>
      </c>
      <c r="M43" s="31">
        <v>61632.6171875</v>
      </c>
      <c r="N43" s="31">
        <v>68866.25</v>
      </c>
      <c r="O43" s="31">
        <v>68940.609375</v>
      </c>
      <c r="P43" s="85">
        <v>26131.037109375</v>
      </c>
      <c r="Q43" s="32">
        <v>0</v>
      </c>
      <c r="R43" s="31">
        <v>0</v>
      </c>
      <c r="S43" s="31">
        <v>4755.4912109375</v>
      </c>
      <c r="T43" s="31">
        <v>13304.5908203125</v>
      </c>
      <c r="U43" s="31">
        <v>42921.359375</v>
      </c>
      <c r="V43" s="31">
        <v>65305.453125</v>
      </c>
      <c r="W43" s="31">
        <v>86664.1328125</v>
      </c>
      <c r="X43" s="85">
        <v>43998.484375</v>
      </c>
    </row>
    <row r="44" spans="1:24" s="11" customFormat="1" ht="15">
      <c r="A44" s="250" t="s">
        <v>111</v>
      </c>
      <c r="B44" s="14"/>
      <c r="C44" s="38" t="s">
        <v>65</v>
      </c>
      <c r="D44" s="14"/>
      <c r="E44" s="29" t="s">
        <v>218</v>
      </c>
      <c r="F44" s="17">
        <f t="shared" si="3"/>
        <v>1697521.1799316406</v>
      </c>
      <c r="G44" s="17">
        <f t="shared" si="4"/>
        <v>1096336.2971191406</v>
      </c>
      <c r="H44" s="263">
        <f t="shared" si="2"/>
        <v>601184.8828125</v>
      </c>
      <c r="I44" s="32">
        <v>4015.906005859375</v>
      </c>
      <c r="J44" s="31">
        <v>1947.16259765625</v>
      </c>
      <c r="K44" s="31">
        <v>9763.353515625</v>
      </c>
      <c r="L44" s="31">
        <v>191447.640625</v>
      </c>
      <c r="M44" s="31">
        <v>339368.03125</v>
      </c>
      <c r="N44" s="31">
        <v>294309.65625</v>
      </c>
      <c r="O44" s="31">
        <v>205153.9375</v>
      </c>
      <c r="P44" s="85">
        <v>50330.609375</v>
      </c>
      <c r="Q44" s="32">
        <v>0</v>
      </c>
      <c r="R44" s="31">
        <v>0</v>
      </c>
      <c r="S44" s="31">
        <v>11871.640625</v>
      </c>
      <c r="T44" s="31">
        <v>81686.7265625</v>
      </c>
      <c r="U44" s="31">
        <v>93309.671875</v>
      </c>
      <c r="V44" s="31">
        <v>162568.9375</v>
      </c>
      <c r="W44" s="31">
        <v>183384.34375</v>
      </c>
      <c r="X44" s="85">
        <v>68363.5625</v>
      </c>
    </row>
    <row r="45" spans="1:24" s="11" customFormat="1" ht="15">
      <c r="A45" s="250" t="s">
        <v>112</v>
      </c>
      <c r="B45" s="14"/>
      <c r="C45" s="38" t="s">
        <v>66</v>
      </c>
      <c r="D45" s="86" t="s">
        <v>219</v>
      </c>
      <c r="E45" s="255"/>
      <c r="F45" s="17">
        <f t="shared" si="3"/>
        <v>417130.9132080078</v>
      </c>
      <c r="G45" s="17">
        <f t="shared" si="4"/>
        <v>281271.46875</v>
      </c>
      <c r="H45" s="263">
        <f t="shared" si="2"/>
        <v>135859.4444580078</v>
      </c>
      <c r="I45" s="32">
        <v>11368.48828125</v>
      </c>
      <c r="J45" s="31">
        <v>0</v>
      </c>
      <c r="K45" s="31">
        <v>0</v>
      </c>
      <c r="L45" s="31">
        <v>9103.603515625</v>
      </c>
      <c r="M45" s="31">
        <v>61847.40625</v>
      </c>
      <c r="N45" s="31">
        <v>80565.234375</v>
      </c>
      <c r="O45" s="31">
        <v>91344.078125</v>
      </c>
      <c r="P45" s="85">
        <v>27042.658203125</v>
      </c>
      <c r="Q45" s="32">
        <v>1967.3150634765625</v>
      </c>
      <c r="R45" s="31">
        <v>0</v>
      </c>
      <c r="S45" s="31">
        <v>2219.38330078125</v>
      </c>
      <c r="T45" s="31">
        <v>16849.498046875</v>
      </c>
      <c r="U45" s="31">
        <v>25118.75</v>
      </c>
      <c r="V45" s="31">
        <v>33083.55078125</v>
      </c>
      <c r="W45" s="31">
        <v>41134.99609375</v>
      </c>
      <c r="X45" s="85">
        <v>15485.951171875</v>
      </c>
    </row>
    <row r="46" spans="1:24" s="77" customFormat="1" ht="15">
      <c r="A46" s="251"/>
      <c r="B46" s="253"/>
      <c r="C46" s="109"/>
      <c r="D46" s="109" t="s">
        <v>26</v>
      </c>
      <c r="E46" s="254"/>
      <c r="F46" s="78"/>
      <c r="G46" s="78"/>
      <c r="H46" s="264"/>
      <c r="I46" s="272">
        <v>0</v>
      </c>
      <c r="J46" s="253">
        <v>0</v>
      </c>
      <c r="K46" s="253">
        <v>0</v>
      </c>
      <c r="L46" s="253">
        <v>0</v>
      </c>
      <c r="M46" s="253">
        <v>0</v>
      </c>
      <c r="N46" s="253">
        <v>0</v>
      </c>
      <c r="O46" s="253">
        <v>0</v>
      </c>
      <c r="P46" s="254">
        <v>0</v>
      </c>
      <c r="Q46" s="102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v>0</v>
      </c>
      <c r="W46" s="103">
        <v>0</v>
      </c>
      <c r="X46" s="274">
        <v>0</v>
      </c>
    </row>
    <row r="47" spans="1:24" s="11" customFormat="1" ht="15">
      <c r="A47" s="250" t="s">
        <v>113</v>
      </c>
      <c r="B47" s="14"/>
      <c r="C47" s="38" t="s">
        <v>67</v>
      </c>
      <c r="D47" s="46"/>
      <c r="E47" s="29" t="s">
        <v>220</v>
      </c>
      <c r="F47" s="17">
        <f t="shared" si="3"/>
        <v>33792.71203613281</v>
      </c>
      <c r="G47" s="17">
        <f t="shared" si="4"/>
        <v>18193.618041992188</v>
      </c>
      <c r="H47" s="263">
        <f t="shared" si="2"/>
        <v>15599.093994140625</v>
      </c>
      <c r="I47" s="32">
        <v>0</v>
      </c>
      <c r="J47" s="31">
        <v>0</v>
      </c>
      <c r="K47" s="31">
        <v>638.2855224609375</v>
      </c>
      <c r="L47" s="31">
        <v>1677.6309814453125</v>
      </c>
      <c r="M47" s="31">
        <v>7516.70068359375</v>
      </c>
      <c r="N47" s="31">
        <v>2185.903564453125</v>
      </c>
      <c r="O47" s="31">
        <v>5613.193359375</v>
      </c>
      <c r="P47" s="85">
        <v>561.9039306640625</v>
      </c>
      <c r="Q47" s="32">
        <v>0</v>
      </c>
      <c r="R47" s="31">
        <v>0</v>
      </c>
      <c r="S47" s="31">
        <v>0</v>
      </c>
      <c r="T47" s="31">
        <v>3777.319091796875</v>
      </c>
      <c r="U47" s="31">
        <v>3485.3076171875</v>
      </c>
      <c r="V47" s="31">
        <v>3740.972412109375</v>
      </c>
      <c r="W47" s="31">
        <v>3032.013671875</v>
      </c>
      <c r="X47" s="85">
        <v>1563.481201171875</v>
      </c>
    </row>
    <row r="48" spans="1:24" s="11" customFormat="1" ht="15">
      <c r="A48" s="250" t="s">
        <v>114</v>
      </c>
      <c r="B48" s="14"/>
      <c r="C48" s="38" t="s">
        <v>68</v>
      </c>
      <c r="D48" s="46"/>
      <c r="E48" s="29" t="s">
        <v>221</v>
      </c>
      <c r="F48" s="17">
        <f t="shared" si="3"/>
        <v>242616.74877929688</v>
      </c>
      <c r="G48" s="17">
        <f t="shared" si="4"/>
        <v>209168.62377929688</v>
      </c>
      <c r="H48" s="263">
        <f t="shared" si="2"/>
        <v>33448.125</v>
      </c>
      <c r="I48" s="32">
        <v>0</v>
      </c>
      <c r="J48" s="31">
        <v>0</v>
      </c>
      <c r="K48" s="31">
        <v>8429.810546875</v>
      </c>
      <c r="L48" s="31">
        <v>87165.015625</v>
      </c>
      <c r="M48" s="31">
        <v>59763.71875</v>
      </c>
      <c r="N48" s="31">
        <v>39746.25</v>
      </c>
      <c r="O48" s="31">
        <v>12873.201171875</v>
      </c>
      <c r="P48" s="85">
        <v>1190.627685546875</v>
      </c>
      <c r="Q48" s="32">
        <v>0</v>
      </c>
      <c r="R48" s="31">
        <v>0</v>
      </c>
      <c r="S48" s="31">
        <v>0</v>
      </c>
      <c r="T48" s="31">
        <v>3941.271728515625</v>
      </c>
      <c r="U48" s="31">
        <v>11171.693359375</v>
      </c>
      <c r="V48" s="31">
        <v>9343.1611328125</v>
      </c>
      <c r="W48" s="31">
        <v>6848.7109375</v>
      </c>
      <c r="X48" s="85">
        <v>2143.287841796875</v>
      </c>
    </row>
    <row r="49" spans="1:24" s="11" customFormat="1" ht="15">
      <c r="A49" s="250" t="s">
        <v>115</v>
      </c>
      <c r="B49" s="14"/>
      <c r="C49" s="38" t="s">
        <v>69</v>
      </c>
      <c r="D49" s="46"/>
      <c r="E49" s="29" t="s">
        <v>222</v>
      </c>
      <c r="F49" s="17">
        <f t="shared" si="3"/>
        <v>27757.124938964844</v>
      </c>
      <c r="G49" s="17">
        <f t="shared" si="4"/>
        <v>18619.914794921875</v>
      </c>
      <c r="H49" s="263">
        <f t="shared" si="2"/>
        <v>9137.210144042969</v>
      </c>
      <c r="I49" s="32">
        <v>0</v>
      </c>
      <c r="J49" s="31">
        <v>0</v>
      </c>
      <c r="K49" s="31">
        <v>0</v>
      </c>
      <c r="L49" s="31">
        <v>5197.06005859375</v>
      </c>
      <c r="M49" s="31">
        <v>6493.17626953125</v>
      </c>
      <c r="N49" s="31">
        <v>1692.53857421875</v>
      </c>
      <c r="O49" s="31">
        <v>3499.940185546875</v>
      </c>
      <c r="P49" s="85">
        <v>1737.19970703125</v>
      </c>
      <c r="Q49" s="32">
        <v>3182.1240234375</v>
      </c>
      <c r="R49" s="31">
        <v>0</v>
      </c>
      <c r="S49" s="31">
        <v>0</v>
      </c>
      <c r="T49" s="31">
        <v>829.6159057617188</v>
      </c>
      <c r="U49" s="31">
        <v>923.2098388671875</v>
      </c>
      <c r="V49" s="31">
        <v>1713.8360595703125</v>
      </c>
      <c r="W49" s="31">
        <v>1918.6683349609375</v>
      </c>
      <c r="X49" s="85">
        <v>569.7559814453125</v>
      </c>
    </row>
    <row r="50" spans="1:24" s="77" customFormat="1" ht="15">
      <c r="A50" s="251"/>
      <c r="B50" s="253"/>
      <c r="C50" s="109"/>
      <c r="D50" s="109" t="s">
        <v>27</v>
      </c>
      <c r="E50" s="254"/>
      <c r="F50" s="78"/>
      <c r="G50" s="78"/>
      <c r="H50" s="264"/>
      <c r="I50" s="272"/>
      <c r="J50" s="253"/>
      <c r="K50" s="253"/>
      <c r="L50" s="253"/>
      <c r="M50" s="253"/>
      <c r="N50" s="253"/>
      <c r="O50" s="253"/>
      <c r="P50" s="254"/>
      <c r="Q50" s="102"/>
      <c r="R50" s="103"/>
      <c r="S50" s="103"/>
      <c r="T50" s="103"/>
      <c r="U50" s="103"/>
      <c r="V50" s="103"/>
      <c r="W50" s="103"/>
      <c r="X50" s="274"/>
    </row>
    <row r="51" spans="1:24" s="11" customFormat="1" ht="15">
      <c r="A51" s="250" t="s">
        <v>116</v>
      </c>
      <c r="B51" s="14"/>
      <c r="C51" s="38" t="s">
        <v>70</v>
      </c>
      <c r="D51" s="46"/>
      <c r="E51" s="29" t="s">
        <v>223</v>
      </c>
      <c r="F51" s="17">
        <f t="shared" si="3"/>
        <v>368143.255859375</v>
      </c>
      <c r="G51" s="17">
        <f t="shared" si="4"/>
        <v>207274.2060546875</v>
      </c>
      <c r="H51" s="263">
        <f t="shared" si="2"/>
        <v>160869.0498046875</v>
      </c>
      <c r="I51" s="32">
        <v>0</v>
      </c>
      <c r="J51" s="31">
        <v>0</v>
      </c>
      <c r="K51" s="31">
        <v>11268.5400390625</v>
      </c>
      <c r="L51" s="31">
        <v>48324.4609375</v>
      </c>
      <c r="M51" s="31">
        <v>50858.97265625</v>
      </c>
      <c r="N51" s="31">
        <v>48872.234375</v>
      </c>
      <c r="O51" s="31">
        <v>38053.75</v>
      </c>
      <c r="P51" s="85">
        <v>9896.248046875</v>
      </c>
      <c r="Q51" s="32">
        <v>0</v>
      </c>
      <c r="R51" s="31">
        <v>4885.005859375</v>
      </c>
      <c r="S51" s="31">
        <v>8990.841796875</v>
      </c>
      <c r="T51" s="31">
        <v>36281.1640625</v>
      </c>
      <c r="U51" s="31">
        <v>36729.7109375</v>
      </c>
      <c r="V51" s="31">
        <v>39328.765625</v>
      </c>
      <c r="W51" s="31">
        <v>28827.17578125</v>
      </c>
      <c r="X51" s="85">
        <v>5826.3857421875</v>
      </c>
    </row>
    <row r="52" spans="1:24" s="11" customFormat="1" ht="15">
      <c r="A52" s="250" t="s">
        <v>117</v>
      </c>
      <c r="B52" s="14"/>
      <c r="C52" s="37" t="s">
        <v>71</v>
      </c>
      <c r="D52" s="46"/>
      <c r="E52" s="28" t="s">
        <v>224</v>
      </c>
      <c r="F52" s="17">
        <f t="shared" si="3"/>
        <v>11182.009704589844</v>
      </c>
      <c r="G52" s="17">
        <f t="shared" si="4"/>
        <v>8249.356323242188</v>
      </c>
      <c r="H52" s="263">
        <f>SUM(Q52:X52)</f>
        <v>2932.6533813476562</v>
      </c>
      <c r="I52" s="32">
        <v>0</v>
      </c>
      <c r="J52" s="31">
        <v>0</v>
      </c>
      <c r="K52" s="31">
        <v>0</v>
      </c>
      <c r="L52" s="31">
        <v>0</v>
      </c>
      <c r="M52" s="31">
        <v>0</v>
      </c>
      <c r="N52" s="31">
        <v>1008.7796630859375</v>
      </c>
      <c r="O52" s="31">
        <v>5871.33935546875</v>
      </c>
      <c r="P52" s="85">
        <v>1369.2373046875</v>
      </c>
      <c r="Q52" s="32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2151.27978515625</v>
      </c>
      <c r="X52" s="85">
        <v>781.3735961914062</v>
      </c>
    </row>
    <row r="53" spans="1:24" s="11" customFormat="1" ht="15">
      <c r="A53" s="250" t="s">
        <v>185</v>
      </c>
      <c r="B53" s="14"/>
      <c r="C53" s="37" t="s">
        <v>72</v>
      </c>
      <c r="D53" s="86" t="s">
        <v>183</v>
      </c>
      <c r="E53" s="256"/>
      <c r="F53" s="17">
        <f>SUM(G53:H53)</f>
        <v>178827.3212890625</v>
      </c>
      <c r="G53" s="17">
        <f>SUM(I53:P53)</f>
        <v>95864.814453125</v>
      </c>
      <c r="H53" s="263">
        <f>SUM(Q53:X53)</f>
        <v>82962.5068359375</v>
      </c>
      <c r="I53" s="32">
        <v>63600.5625</v>
      </c>
      <c r="J53" s="31">
        <v>18413.830078125</v>
      </c>
      <c r="K53" s="31">
        <v>13850.421875</v>
      </c>
      <c r="L53" s="31">
        <v>0</v>
      </c>
      <c r="M53" s="31">
        <v>0</v>
      </c>
      <c r="N53" s="31">
        <v>0</v>
      </c>
      <c r="O53" s="31">
        <v>0</v>
      </c>
      <c r="P53" s="85">
        <v>0</v>
      </c>
      <c r="Q53" s="32">
        <v>72626.28125</v>
      </c>
      <c r="R53" s="31">
        <v>0</v>
      </c>
      <c r="S53" s="31">
        <v>0</v>
      </c>
      <c r="T53" s="31">
        <v>10336.2255859375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49"/>
      <c r="B54" s="63" t="s">
        <v>57</v>
      </c>
      <c r="C54" s="63"/>
      <c r="D54" s="63"/>
      <c r="E54" s="64"/>
      <c r="F54" s="53">
        <f t="shared" si="3"/>
        <v>1202225.672088623</v>
      </c>
      <c r="G54" s="54">
        <f>SUM(G55:G61)</f>
        <v>824666.410949707</v>
      </c>
      <c r="H54" s="261">
        <f>SUM(H55:H61)</f>
        <v>377559.261138916</v>
      </c>
      <c r="I54" s="55">
        <f>SUM(I55:I61)</f>
        <v>8089.0860595703125</v>
      </c>
      <c r="J54" s="56">
        <f aca="true" t="shared" si="7" ref="J54:X54">SUM(J55:J61)</f>
        <v>17810.04931640625</v>
      </c>
      <c r="K54" s="56">
        <f t="shared" si="7"/>
        <v>168106.81518554688</v>
      </c>
      <c r="L54" s="56">
        <f t="shared" si="7"/>
        <v>359457.5516357422</v>
      </c>
      <c r="M54" s="56">
        <f>SUM(M55:M61)</f>
        <v>128815.23754882812</v>
      </c>
      <c r="N54" s="56">
        <f t="shared" si="7"/>
        <v>83608.751953125</v>
      </c>
      <c r="O54" s="56">
        <f t="shared" si="7"/>
        <v>39903.14782714844</v>
      </c>
      <c r="P54" s="271">
        <f>SUM(P55:P61)</f>
        <v>18875.771423339844</v>
      </c>
      <c r="Q54" s="55">
        <f t="shared" si="7"/>
        <v>6193.950927734375</v>
      </c>
      <c r="R54" s="56">
        <f t="shared" si="7"/>
        <v>22415.28662109375</v>
      </c>
      <c r="S54" s="56">
        <f t="shared" si="7"/>
        <v>74518.67272949219</v>
      </c>
      <c r="T54" s="56">
        <f t="shared" si="7"/>
        <v>94307.75061035156</v>
      </c>
      <c r="U54" s="56">
        <f t="shared" si="7"/>
        <v>60022.239318847656</v>
      </c>
      <c r="V54" s="56">
        <f t="shared" si="7"/>
        <v>39142.50225830078</v>
      </c>
      <c r="W54" s="56">
        <f t="shared" si="7"/>
        <v>47180.385498046875</v>
      </c>
      <c r="X54" s="271">
        <f t="shared" si="7"/>
        <v>33778.47317504883</v>
      </c>
    </row>
    <row r="55" spans="1:24" ht="15">
      <c r="A55" s="250" t="s">
        <v>120</v>
      </c>
      <c r="B55" s="79"/>
      <c r="C55" s="38" t="s">
        <v>73</v>
      </c>
      <c r="D55" s="86" t="s">
        <v>227</v>
      </c>
      <c r="E55" s="257"/>
      <c r="F55" s="17">
        <f>SUM(G55:H55)</f>
        <v>354998.1262817383</v>
      </c>
      <c r="G55" s="17">
        <f t="shared" si="4"/>
        <v>259452.95935058594</v>
      </c>
      <c r="H55" s="263">
        <f t="shared" si="2"/>
        <v>95545.16693115234</v>
      </c>
      <c r="I55" s="273">
        <v>0</v>
      </c>
      <c r="J55" s="33">
        <v>2896.27587890625</v>
      </c>
      <c r="K55" s="33">
        <v>70588.6875</v>
      </c>
      <c r="L55" s="33">
        <v>101278.2421875</v>
      </c>
      <c r="M55" s="33">
        <v>36387.21484375</v>
      </c>
      <c r="N55" s="33">
        <v>34729.82421875</v>
      </c>
      <c r="O55" s="33">
        <v>12810.91796875</v>
      </c>
      <c r="P55" s="85">
        <v>761.7967529296875</v>
      </c>
      <c r="Q55" s="273">
        <v>0</v>
      </c>
      <c r="R55" s="33">
        <v>16336.271484375</v>
      </c>
      <c r="S55" s="33">
        <v>9952.8935546875</v>
      </c>
      <c r="T55" s="33">
        <v>23033.037109375</v>
      </c>
      <c r="U55" s="33">
        <v>32100.125</v>
      </c>
      <c r="V55" s="33">
        <v>6247.20849609375</v>
      </c>
      <c r="W55" s="33">
        <v>7400.28369140625</v>
      </c>
      <c r="X55" s="275">
        <v>475.34759521484375</v>
      </c>
    </row>
    <row r="56" spans="1:24" ht="15">
      <c r="A56" s="250" t="s">
        <v>121</v>
      </c>
      <c r="B56" s="79"/>
      <c r="C56" s="38" t="s">
        <v>74</v>
      </c>
      <c r="D56" s="86" t="s">
        <v>28</v>
      </c>
      <c r="E56" s="257"/>
      <c r="F56" s="17">
        <f t="shared" si="3"/>
        <v>176052.53930664062</v>
      </c>
      <c r="G56" s="17">
        <f t="shared" si="4"/>
        <v>98134.7919921875</v>
      </c>
      <c r="H56" s="263">
        <f t="shared" si="2"/>
        <v>77917.74731445312</v>
      </c>
      <c r="I56" s="273">
        <v>0</v>
      </c>
      <c r="J56" s="33">
        <v>0</v>
      </c>
      <c r="K56" s="33">
        <v>5849.98046875</v>
      </c>
      <c r="L56" s="33">
        <v>27931.47265625</v>
      </c>
      <c r="M56" s="33">
        <v>18194.048828125</v>
      </c>
      <c r="N56" s="33">
        <v>18168.685546875</v>
      </c>
      <c r="O56" s="33">
        <v>15366.48828125</v>
      </c>
      <c r="P56" s="85">
        <v>12624.1162109375</v>
      </c>
      <c r="Q56" s="273">
        <v>0</v>
      </c>
      <c r="R56" s="33">
        <v>0</v>
      </c>
      <c r="S56" s="33">
        <v>0</v>
      </c>
      <c r="T56" s="33">
        <v>6916.7783203125</v>
      </c>
      <c r="U56" s="33">
        <v>2830.968017578125</v>
      </c>
      <c r="V56" s="33">
        <v>13108.1650390625</v>
      </c>
      <c r="W56" s="33">
        <v>25721.44921875</v>
      </c>
      <c r="X56" s="275">
        <v>29340.38671875</v>
      </c>
    </row>
    <row r="57" spans="1:24" ht="15">
      <c r="A57" s="250" t="s">
        <v>122</v>
      </c>
      <c r="B57" s="79"/>
      <c r="C57" s="38" t="s">
        <v>75</v>
      </c>
      <c r="D57" s="86" t="s">
        <v>29</v>
      </c>
      <c r="E57" s="257"/>
      <c r="F57" s="17">
        <f t="shared" si="3"/>
        <v>70361.64633178711</v>
      </c>
      <c r="G57" s="17">
        <f t="shared" si="4"/>
        <v>57544.75744628906</v>
      </c>
      <c r="H57" s="263">
        <f t="shared" si="2"/>
        <v>12816.888885498047</v>
      </c>
      <c r="I57" s="273">
        <v>2586.533203125</v>
      </c>
      <c r="J57" s="33">
        <v>11593.240234375</v>
      </c>
      <c r="K57" s="33">
        <v>8738.482421875</v>
      </c>
      <c r="L57" s="33">
        <v>20058.462890625</v>
      </c>
      <c r="M57" s="33">
        <v>6832.66943359375</v>
      </c>
      <c r="N57" s="33">
        <v>4675.85107421875</v>
      </c>
      <c r="O57" s="33">
        <v>1940.1929931640625</v>
      </c>
      <c r="P57" s="85">
        <v>1119.3251953125</v>
      </c>
      <c r="Q57" s="273">
        <v>3035.70068359375</v>
      </c>
      <c r="R57" s="33">
        <v>0</v>
      </c>
      <c r="S57" s="33">
        <v>3851.22900390625</v>
      </c>
      <c r="T57" s="33">
        <v>975.8028564453125</v>
      </c>
      <c r="U57" s="33">
        <v>946.0098266601562</v>
      </c>
      <c r="V57" s="33">
        <v>511.35430908203125</v>
      </c>
      <c r="W57" s="33">
        <v>3195.86181640625</v>
      </c>
      <c r="X57" s="275">
        <v>300.9303894042969</v>
      </c>
    </row>
    <row r="58" spans="1:24" ht="15">
      <c r="A58" s="250" t="s">
        <v>123</v>
      </c>
      <c r="B58" s="79"/>
      <c r="C58" s="38" t="s">
        <v>76</v>
      </c>
      <c r="D58" s="86" t="s">
        <v>118</v>
      </c>
      <c r="E58" s="257"/>
      <c r="F58" s="17">
        <f t="shared" si="3"/>
        <v>7594.37451171875</v>
      </c>
      <c r="G58" s="17">
        <f t="shared" si="4"/>
        <v>4742.259033203125</v>
      </c>
      <c r="H58" s="263">
        <f t="shared" si="2"/>
        <v>2852.115478515625</v>
      </c>
      <c r="I58" s="273">
        <v>0</v>
      </c>
      <c r="J58" s="33">
        <v>0</v>
      </c>
      <c r="K58" s="33">
        <v>879.108154296875</v>
      </c>
      <c r="L58" s="33">
        <v>2482.113037109375</v>
      </c>
      <c r="M58" s="33">
        <v>1381.037841796875</v>
      </c>
      <c r="N58" s="33">
        <v>0</v>
      </c>
      <c r="O58" s="33">
        <v>0</v>
      </c>
      <c r="P58" s="85">
        <v>0</v>
      </c>
      <c r="Q58" s="273">
        <v>0</v>
      </c>
      <c r="R58" s="33">
        <v>0</v>
      </c>
      <c r="S58" s="33">
        <v>0</v>
      </c>
      <c r="T58" s="33">
        <v>0</v>
      </c>
      <c r="U58" s="33">
        <v>1393.613525390625</v>
      </c>
      <c r="V58" s="33">
        <v>1458.501953125</v>
      </c>
      <c r="W58" s="33">
        <v>0</v>
      </c>
      <c r="X58" s="275">
        <v>0</v>
      </c>
    </row>
    <row r="59" spans="1:24" ht="15">
      <c r="A59" s="250" t="s">
        <v>124</v>
      </c>
      <c r="B59" s="79"/>
      <c r="C59" s="38" t="s">
        <v>77</v>
      </c>
      <c r="D59" s="86" t="s">
        <v>225</v>
      </c>
      <c r="E59" s="257"/>
      <c r="F59" s="17">
        <f t="shared" si="3"/>
        <v>458008.15173339844</v>
      </c>
      <c r="G59" s="17">
        <f t="shared" si="4"/>
        <v>307038.8017578125</v>
      </c>
      <c r="H59" s="263">
        <f t="shared" si="2"/>
        <v>150969.34997558594</v>
      </c>
      <c r="I59" s="273">
        <v>0</v>
      </c>
      <c r="J59" s="33">
        <v>0</v>
      </c>
      <c r="K59" s="33">
        <v>65549.640625</v>
      </c>
      <c r="L59" s="33">
        <v>169482.640625</v>
      </c>
      <c r="M59" s="33">
        <v>40354.46875</v>
      </c>
      <c r="N59" s="33">
        <v>22137.0234375</v>
      </c>
      <c r="O59" s="33">
        <v>7913.4560546875</v>
      </c>
      <c r="P59" s="85">
        <v>1601.572265625</v>
      </c>
      <c r="Q59" s="273">
        <v>0</v>
      </c>
      <c r="R59" s="33">
        <v>2788.367919921875</v>
      </c>
      <c r="S59" s="33">
        <v>59086.65625</v>
      </c>
      <c r="T59" s="33">
        <v>49234.328125</v>
      </c>
      <c r="U59" s="33">
        <v>20758.037109375</v>
      </c>
      <c r="V59" s="33">
        <v>10671.1806640625</v>
      </c>
      <c r="W59" s="33">
        <v>7170.03564453125</v>
      </c>
      <c r="X59" s="275">
        <v>1260.7442626953125</v>
      </c>
    </row>
    <row r="60" spans="1:24" ht="15">
      <c r="A60" s="250" t="s">
        <v>125</v>
      </c>
      <c r="B60" s="79"/>
      <c r="C60" s="38" t="s">
        <v>78</v>
      </c>
      <c r="D60" s="86" t="s">
        <v>30</v>
      </c>
      <c r="E60" s="257"/>
      <c r="F60" s="17">
        <f t="shared" si="3"/>
        <v>16431.91827392578</v>
      </c>
      <c r="G60" s="17">
        <f t="shared" si="4"/>
        <v>11580.712707519531</v>
      </c>
      <c r="H60" s="263">
        <f t="shared" si="2"/>
        <v>4851.20556640625</v>
      </c>
      <c r="I60" s="273">
        <v>1393.7169189453125</v>
      </c>
      <c r="J60" s="33">
        <v>0</v>
      </c>
      <c r="K60" s="33">
        <v>4462.26953125</v>
      </c>
      <c r="L60" s="33">
        <v>1787.3155517578125</v>
      </c>
      <c r="M60" s="33">
        <v>3681.4931640625</v>
      </c>
      <c r="N60" s="33">
        <v>0</v>
      </c>
      <c r="O60" s="33">
        <v>0</v>
      </c>
      <c r="P60" s="85">
        <v>255.91754150390625</v>
      </c>
      <c r="Q60" s="273">
        <v>1584.0927734375</v>
      </c>
      <c r="R60" s="33">
        <v>0</v>
      </c>
      <c r="S60" s="33">
        <v>0</v>
      </c>
      <c r="T60" s="33">
        <v>3267.11279296875</v>
      </c>
      <c r="U60" s="33">
        <v>0</v>
      </c>
      <c r="V60" s="33">
        <v>0</v>
      </c>
      <c r="W60" s="33">
        <v>0</v>
      </c>
      <c r="X60" s="275">
        <v>0</v>
      </c>
    </row>
    <row r="61" spans="1:24" ht="15">
      <c r="A61" s="250" t="s">
        <v>126</v>
      </c>
      <c r="B61" s="79"/>
      <c r="C61" s="38" t="s">
        <v>79</v>
      </c>
      <c r="D61" s="86" t="s">
        <v>119</v>
      </c>
      <c r="E61" s="257"/>
      <c r="F61" s="17">
        <f t="shared" si="3"/>
        <v>118778.91564941406</v>
      </c>
      <c r="G61" s="17">
        <f t="shared" si="4"/>
        <v>86172.12866210938</v>
      </c>
      <c r="H61" s="263">
        <f t="shared" si="2"/>
        <v>32606.786987304688</v>
      </c>
      <c r="I61" s="273">
        <v>4108.8359375</v>
      </c>
      <c r="J61" s="33">
        <v>3320.533203125</v>
      </c>
      <c r="K61" s="33">
        <v>12038.646484375</v>
      </c>
      <c r="L61" s="33">
        <v>36437.3046875</v>
      </c>
      <c r="M61" s="33">
        <v>21984.3046875</v>
      </c>
      <c r="N61" s="33">
        <v>3897.36767578125</v>
      </c>
      <c r="O61" s="33">
        <v>1872.092529296875</v>
      </c>
      <c r="P61" s="85">
        <v>2513.04345703125</v>
      </c>
      <c r="Q61" s="273">
        <v>1574.157470703125</v>
      </c>
      <c r="R61" s="33">
        <v>3290.647216796875</v>
      </c>
      <c r="S61" s="33">
        <v>1627.8939208984375</v>
      </c>
      <c r="T61" s="33">
        <v>10880.69140625</v>
      </c>
      <c r="U61" s="33">
        <v>1993.48583984375</v>
      </c>
      <c r="V61" s="33">
        <v>7146.091796875</v>
      </c>
      <c r="W61" s="33">
        <v>3692.755126953125</v>
      </c>
      <c r="X61" s="275">
        <v>2401.064208984375</v>
      </c>
    </row>
    <row r="62" spans="1:24" s="99" customFormat="1" ht="15" customHeight="1" thickBot="1">
      <c r="A62" s="252" t="s">
        <v>81</v>
      </c>
      <c r="B62" s="93" t="s">
        <v>184</v>
      </c>
      <c r="C62" s="95" t="s">
        <v>80</v>
      </c>
      <c r="D62" s="98"/>
      <c r="E62" s="95"/>
      <c r="F62" s="96">
        <f t="shared" si="3"/>
        <v>468810.02392578125</v>
      </c>
      <c r="G62" s="97">
        <f t="shared" si="4"/>
        <v>193121.9580078125</v>
      </c>
      <c r="H62" s="265">
        <f>SUM(Q62:X62)</f>
        <v>275688.06591796875</v>
      </c>
      <c r="I62" s="98">
        <v>0</v>
      </c>
      <c r="J62" s="94">
        <v>0</v>
      </c>
      <c r="K62" s="94">
        <v>4944.4814453125</v>
      </c>
      <c r="L62" s="94">
        <v>21554.23828125</v>
      </c>
      <c r="M62" s="94">
        <v>19129.46875</v>
      </c>
      <c r="N62" s="94">
        <v>19404.53125</v>
      </c>
      <c r="O62" s="94">
        <v>62894.28125</v>
      </c>
      <c r="P62" s="95">
        <v>65194.95703125</v>
      </c>
      <c r="Q62" s="98">
        <v>6885.4990234375</v>
      </c>
      <c r="R62" s="94">
        <v>9563.84765625</v>
      </c>
      <c r="S62" s="94">
        <v>5172.2919921875</v>
      </c>
      <c r="T62" s="94">
        <v>5284.2958984375</v>
      </c>
      <c r="U62" s="94">
        <v>1428.06884765625</v>
      </c>
      <c r="V62" s="94">
        <v>22683.09375</v>
      </c>
      <c r="W62" s="94">
        <v>103045.859375</v>
      </c>
      <c r="X62" s="95">
        <v>121625.109375</v>
      </c>
    </row>
  </sheetData>
  <mergeCells count="3">
    <mergeCell ref="I4:P4"/>
    <mergeCell ref="Q4:X4"/>
    <mergeCell ref="F5:H5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 topLeftCell="A1">
      <pane xSplit="5" ySplit="8" topLeftCell="F9" activePane="bottomRight" state="frozen"/>
      <selection pane="topLeft" activeCell="M13" sqref="M13"/>
      <selection pane="topRight" activeCell="M13" sqref="M13"/>
      <selection pane="bottomLeft" activeCell="M13" sqref="M13"/>
      <selection pane="bottomRight" activeCell="M13" sqref="M13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3.8515625" style="40" customWidth="1"/>
    <col min="5" max="5" width="33.7109375" style="6" customWidth="1"/>
    <col min="6" max="24" width="11.7109375" style="6" customWidth="1"/>
    <col min="25" max="16384" width="9.140625" style="6" customWidth="1"/>
  </cols>
  <sheetData>
    <row r="1" ht="15.6">
      <c r="A1" s="65" t="s">
        <v>226</v>
      </c>
    </row>
    <row r="2" ht="15.6">
      <c r="A2" s="110" t="s">
        <v>164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58" t="s">
        <v>33</v>
      </c>
      <c r="I4" s="297" t="s">
        <v>32</v>
      </c>
      <c r="J4" s="298"/>
      <c r="K4" s="298"/>
      <c r="L4" s="298"/>
      <c r="M4" s="298"/>
      <c r="N4" s="298"/>
      <c r="O4" s="298"/>
      <c r="P4" s="299"/>
      <c r="Q4" s="297" t="s">
        <v>33</v>
      </c>
      <c r="R4" s="298"/>
      <c r="S4" s="298"/>
      <c r="T4" s="298"/>
      <c r="U4" s="298"/>
      <c r="V4" s="298"/>
      <c r="W4" s="298"/>
      <c r="X4" s="299"/>
    </row>
    <row r="5" spans="1:24" s="8" customFormat="1" ht="13.8" thickBot="1">
      <c r="A5" s="68"/>
      <c r="B5" s="43"/>
      <c r="C5" s="43"/>
      <c r="D5" s="43"/>
      <c r="E5" s="21" t="s">
        <v>35</v>
      </c>
      <c r="F5" s="295" t="s">
        <v>53</v>
      </c>
      <c r="G5" s="296" t="s">
        <v>1</v>
      </c>
      <c r="H5" s="296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66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66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79950.043</v>
      </c>
      <c r="G6" s="60">
        <f>SUM(I6:P6)</f>
        <v>40341.977999999996</v>
      </c>
      <c r="H6" s="259">
        <f>SUM(Q6:X6)</f>
        <v>39608.065</v>
      </c>
      <c r="I6" s="61">
        <v>2926.281</v>
      </c>
      <c r="J6" s="62">
        <v>5852.559</v>
      </c>
      <c r="K6" s="62">
        <v>9903.445</v>
      </c>
      <c r="L6" s="62">
        <v>12733.589</v>
      </c>
      <c r="M6" s="62">
        <v>4568.58</v>
      </c>
      <c r="N6" s="62">
        <v>2761.696</v>
      </c>
      <c r="O6" s="62">
        <v>1245.045</v>
      </c>
      <c r="P6" s="267">
        <v>350.783</v>
      </c>
      <c r="Q6" s="61">
        <v>2709.702</v>
      </c>
      <c r="R6" s="62">
        <v>5380.141</v>
      </c>
      <c r="S6" s="62">
        <v>9621.406</v>
      </c>
      <c r="T6" s="62">
        <v>12563.619</v>
      </c>
      <c r="U6" s="62">
        <v>4573.985</v>
      </c>
      <c r="V6" s="62">
        <v>2876.161</v>
      </c>
      <c r="W6" s="62">
        <v>1422.539</v>
      </c>
      <c r="X6" s="267">
        <v>460.512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68"/>
      <c r="Q7" s="36"/>
      <c r="R7" s="35"/>
      <c r="S7" s="35"/>
      <c r="T7" s="35"/>
      <c r="U7" s="35"/>
      <c r="V7" s="35"/>
      <c r="W7" s="35"/>
      <c r="X7" s="268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69"/>
      <c r="Q8" s="12"/>
      <c r="R8" s="13"/>
      <c r="S8" s="13"/>
      <c r="T8" s="13"/>
      <c r="U8" s="13"/>
      <c r="V8" s="13"/>
      <c r="W8" s="13"/>
      <c r="X8" s="269"/>
    </row>
    <row r="9" spans="1:24" s="15" customFormat="1" ht="14.4" thickTop="1">
      <c r="A9" s="248"/>
      <c r="B9" s="47" t="s">
        <v>2</v>
      </c>
      <c r="C9" s="47"/>
      <c r="D9" s="47"/>
      <c r="E9" s="48"/>
      <c r="F9" s="49">
        <f>SUM(G9:H9)</f>
        <v>24920367.288497925</v>
      </c>
      <c r="G9" s="50">
        <f>SUM(I9:P9)</f>
        <v>13961176.456298828</v>
      </c>
      <c r="H9" s="260">
        <f>SUM(Q9:X9)</f>
        <v>10959190.832199097</v>
      </c>
      <c r="I9" s="51">
        <f aca="true" t="shared" si="0" ref="I9:X9">I10+I24+I54+I62</f>
        <v>1204267.0212402344</v>
      </c>
      <c r="J9" s="52">
        <f t="shared" si="0"/>
        <v>424165.00390625</v>
      </c>
      <c r="K9" s="52">
        <f t="shared" si="0"/>
        <v>1747345.8757324219</v>
      </c>
      <c r="L9" s="52">
        <f t="shared" si="0"/>
        <v>3611380.443359375</v>
      </c>
      <c r="M9" s="52">
        <f t="shared" si="0"/>
        <v>2428171.25</v>
      </c>
      <c r="N9" s="52">
        <f t="shared" si="0"/>
        <v>2448617.586791992</v>
      </c>
      <c r="O9" s="52">
        <f t="shared" si="0"/>
        <v>1711687.4373168945</v>
      </c>
      <c r="P9" s="270">
        <f t="shared" si="0"/>
        <v>385541.83795166016</v>
      </c>
      <c r="Q9" s="51">
        <f t="shared" si="0"/>
        <v>1082442.1437988281</v>
      </c>
      <c r="R9" s="52">
        <f t="shared" si="0"/>
        <v>349675.88720703125</v>
      </c>
      <c r="S9" s="52">
        <f t="shared" si="0"/>
        <v>1521478.2469482422</v>
      </c>
      <c r="T9" s="52">
        <f t="shared" si="0"/>
        <v>2659252.7114257812</v>
      </c>
      <c r="U9" s="52">
        <f t="shared" si="0"/>
        <v>1534133.930847168</v>
      </c>
      <c r="V9" s="52">
        <f t="shared" si="0"/>
        <v>1769642.378479004</v>
      </c>
      <c r="W9" s="52">
        <f t="shared" si="0"/>
        <v>1567144.9072875977</v>
      </c>
      <c r="X9" s="270">
        <f t="shared" si="0"/>
        <v>475420.62620544434</v>
      </c>
    </row>
    <row r="10" spans="1:24" s="16" customFormat="1" ht="15" customHeight="1">
      <c r="A10" s="249"/>
      <c r="B10" s="63" t="s">
        <v>202</v>
      </c>
      <c r="C10" s="63"/>
      <c r="D10" s="63"/>
      <c r="E10" s="64"/>
      <c r="F10" s="53">
        <f>SUM(G10:H10)</f>
        <v>4216230.730667114</v>
      </c>
      <c r="G10" s="54">
        <f>SUM(I10:P10)</f>
        <v>2088850.0166625977</v>
      </c>
      <c r="H10" s="261">
        <f>SUM(Q10:X10)</f>
        <v>2127380.7140045166</v>
      </c>
      <c r="I10" s="55">
        <f>SUM(I11:I23)</f>
        <v>779356.5643310547</v>
      </c>
      <c r="J10" s="56">
        <f>SUM(J11:J23)</f>
        <v>78472.921875</v>
      </c>
      <c r="K10" s="56">
        <f>SUM(K11:K23)</f>
        <v>97312.81201171875</v>
      </c>
      <c r="L10" s="56">
        <f aca="true" t="shared" si="1" ref="L10:X10">SUM(L11:L23)</f>
        <v>365602.875</v>
      </c>
      <c r="M10" s="56">
        <f t="shared" si="1"/>
        <v>221131.6767578125</v>
      </c>
      <c r="N10" s="56">
        <f t="shared" si="1"/>
        <v>286497.34326171875</v>
      </c>
      <c r="O10" s="56">
        <f t="shared" si="1"/>
        <v>212955.6332397461</v>
      </c>
      <c r="P10" s="271">
        <f t="shared" si="1"/>
        <v>47520.190185546875</v>
      </c>
      <c r="Q10" s="55">
        <f t="shared" si="1"/>
        <v>821462.2221679688</v>
      </c>
      <c r="R10" s="56">
        <f t="shared" si="1"/>
        <v>82771.43432617188</v>
      </c>
      <c r="S10" s="56">
        <f t="shared" si="1"/>
        <v>159535.66149902344</v>
      </c>
      <c r="T10" s="56">
        <f t="shared" si="1"/>
        <v>316658.3193359375</v>
      </c>
      <c r="U10" s="56">
        <f t="shared" si="1"/>
        <v>172518.966796875</v>
      </c>
      <c r="V10" s="56">
        <f t="shared" si="1"/>
        <v>285912.31732177734</v>
      </c>
      <c r="W10" s="56">
        <f t="shared" si="1"/>
        <v>228833.1107788086</v>
      </c>
      <c r="X10" s="271">
        <f t="shared" si="1"/>
        <v>59688.6817779541</v>
      </c>
    </row>
    <row r="11" spans="1:24" s="11" customFormat="1" ht="15">
      <c r="A11" s="250" t="s">
        <v>82</v>
      </c>
      <c r="B11" s="14"/>
      <c r="C11" s="38" t="s">
        <v>3</v>
      </c>
      <c r="D11" s="86" t="s">
        <v>4</v>
      </c>
      <c r="E11" s="29"/>
      <c r="F11" s="246">
        <f>SUM(G11:H11)</f>
        <v>519292.8134765625</v>
      </c>
      <c r="G11" s="19">
        <f>SUM(I11:P11)</f>
        <v>379693.71923828125</v>
      </c>
      <c r="H11" s="262">
        <f aca="true" t="shared" si="2" ref="H11:H61">SUM(Q11:X11)</f>
        <v>139599.09423828125</v>
      </c>
      <c r="I11" s="18">
        <v>2058.94775390625</v>
      </c>
      <c r="J11" s="31">
        <v>0</v>
      </c>
      <c r="K11" s="31">
        <v>18248.142578125</v>
      </c>
      <c r="L11" s="31">
        <v>136398.265625</v>
      </c>
      <c r="M11" s="31">
        <v>100360.6171875</v>
      </c>
      <c r="N11" s="31">
        <v>78794.9296875</v>
      </c>
      <c r="O11" s="31">
        <v>39577.52734375</v>
      </c>
      <c r="P11" s="85">
        <v>4255.2890625</v>
      </c>
      <c r="Q11" s="32">
        <v>0</v>
      </c>
      <c r="R11" s="31">
        <v>0</v>
      </c>
      <c r="S11" s="31">
        <v>17226.107421875</v>
      </c>
      <c r="T11" s="31">
        <v>53995.90625</v>
      </c>
      <c r="U11" s="31">
        <v>19691.33984375</v>
      </c>
      <c r="V11" s="31">
        <v>28820.796875</v>
      </c>
      <c r="W11" s="31">
        <v>16512.2421875</v>
      </c>
      <c r="X11" s="85">
        <v>3352.70166015625</v>
      </c>
    </row>
    <row r="12" spans="1:24" s="11" customFormat="1" ht="15">
      <c r="A12" s="250" t="s">
        <v>83</v>
      </c>
      <c r="B12" s="14"/>
      <c r="C12" s="38" t="s">
        <v>5</v>
      </c>
      <c r="D12" s="86" t="s">
        <v>203</v>
      </c>
      <c r="E12" s="29"/>
      <c r="F12" s="246">
        <f aca="true" t="shared" si="3" ref="F12:F62">SUM(G12:H12)</f>
        <v>80381.35913085938</v>
      </c>
      <c r="G12" s="19">
        <f aca="true" t="shared" si="4" ref="G12:G62">SUM(I12:P12)</f>
        <v>60270.716796875</v>
      </c>
      <c r="H12" s="262">
        <f t="shared" si="2"/>
        <v>20110.642333984375</v>
      </c>
      <c r="I12" s="18">
        <v>2017.873046875</v>
      </c>
      <c r="J12" s="31">
        <v>0</v>
      </c>
      <c r="K12" s="31">
        <v>6981.3466796875</v>
      </c>
      <c r="L12" s="31">
        <v>46643.8125</v>
      </c>
      <c r="M12" s="31">
        <v>4627.6845703125</v>
      </c>
      <c r="N12" s="31">
        <v>0</v>
      </c>
      <c r="O12" s="31">
        <v>0</v>
      </c>
      <c r="P12" s="85">
        <v>0</v>
      </c>
      <c r="Q12" s="32">
        <v>0</v>
      </c>
      <c r="R12" s="31">
        <v>0</v>
      </c>
      <c r="S12" s="31">
        <v>4780.14599609375</v>
      </c>
      <c r="T12" s="31">
        <v>14489.2333984375</v>
      </c>
      <c r="U12" s="31">
        <v>0</v>
      </c>
      <c r="V12" s="31">
        <v>0</v>
      </c>
      <c r="W12" s="31">
        <v>841.262939453125</v>
      </c>
      <c r="X12" s="85">
        <v>0</v>
      </c>
    </row>
    <row r="13" spans="1:24" s="11" customFormat="1" ht="15">
      <c r="A13" s="250" t="s">
        <v>84</v>
      </c>
      <c r="B13" s="14"/>
      <c r="C13" s="37" t="s">
        <v>6</v>
      </c>
      <c r="D13" s="245" t="s">
        <v>204</v>
      </c>
      <c r="E13" s="29"/>
      <c r="F13" s="246">
        <f t="shared" si="3"/>
        <v>445569.923828125</v>
      </c>
      <c r="G13" s="19">
        <f t="shared" si="4"/>
        <v>163341.5</v>
      </c>
      <c r="H13" s="262">
        <f t="shared" si="2"/>
        <v>282228.423828125</v>
      </c>
      <c r="I13" s="18">
        <v>29604.916015625</v>
      </c>
      <c r="J13" s="31">
        <v>10294.009765625</v>
      </c>
      <c r="K13" s="31">
        <v>4548.9501953125</v>
      </c>
      <c r="L13" s="31">
        <v>9809.9130859375</v>
      </c>
      <c r="M13" s="31">
        <v>14294.125</v>
      </c>
      <c r="N13" s="31">
        <v>48119.8359375</v>
      </c>
      <c r="O13" s="31">
        <v>37500.54296875</v>
      </c>
      <c r="P13" s="85">
        <v>9169.20703125</v>
      </c>
      <c r="Q13" s="32">
        <v>59167.8125</v>
      </c>
      <c r="R13" s="31">
        <v>0</v>
      </c>
      <c r="S13" s="31">
        <v>12178.26953125</v>
      </c>
      <c r="T13" s="31">
        <v>32525.5</v>
      </c>
      <c r="U13" s="31">
        <v>35576.73046875</v>
      </c>
      <c r="V13" s="31">
        <v>73321.953125</v>
      </c>
      <c r="W13" s="31">
        <v>50965.828125</v>
      </c>
      <c r="X13" s="85">
        <v>18492.330078125</v>
      </c>
    </row>
    <row r="14" spans="1:24" s="11" customFormat="1" ht="15">
      <c r="A14" s="250" t="s">
        <v>85</v>
      </c>
      <c r="B14" s="14"/>
      <c r="C14" s="37" t="s">
        <v>7</v>
      </c>
      <c r="D14" s="245" t="s">
        <v>205</v>
      </c>
      <c r="E14" s="29"/>
      <c r="F14" s="246">
        <f t="shared" si="3"/>
        <v>22465.727111816406</v>
      </c>
      <c r="G14" s="19">
        <f t="shared" si="4"/>
        <v>6690.0430908203125</v>
      </c>
      <c r="H14" s="262">
        <f t="shared" si="2"/>
        <v>15775.684020996094</v>
      </c>
      <c r="I14" s="18">
        <v>2030.7855224609375</v>
      </c>
      <c r="J14" s="31">
        <v>2416.158447265625</v>
      </c>
      <c r="K14" s="31">
        <v>0</v>
      </c>
      <c r="L14" s="31">
        <v>0</v>
      </c>
      <c r="M14" s="31">
        <v>0</v>
      </c>
      <c r="N14" s="31">
        <v>1694.44580078125</v>
      </c>
      <c r="O14" s="31">
        <v>548.6533203125</v>
      </c>
      <c r="P14" s="85">
        <v>0</v>
      </c>
      <c r="Q14" s="32">
        <v>11961.943359375</v>
      </c>
      <c r="R14" s="31">
        <v>3126.271240234375</v>
      </c>
      <c r="S14" s="31">
        <v>0</v>
      </c>
      <c r="T14" s="31">
        <v>0</v>
      </c>
      <c r="U14" s="31">
        <v>0</v>
      </c>
      <c r="V14" s="31">
        <v>687.4694213867188</v>
      </c>
      <c r="W14" s="31">
        <v>0</v>
      </c>
      <c r="X14" s="85">
        <v>0</v>
      </c>
    </row>
    <row r="15" spans="1:24" s="11" customFormat="1" ht="15">
      <c r="A15" s="250" t="s">
        <v>86</v>
      </c>
      <c r="B15" s="14"/>
      <c r="C15" s="37" t="s">
        <v>8</v>
      </c>
      <c r="D15" s="245" t="s">
        <v>54</v>
      </c>
      <c r="E15" s="29"/>
      <c r="F15" s="246">
        <f t="shared" si="3"/>
        <v>140600.86250305176</v>
      </c>
      <c r="G15" s="17">
        <f t="shared" si="4"/>
        <v>73277.68798828125</v>
      </c>
      <c r="H15" s="263">
        <f t="shared" si="2"/>
        <v>67323.17451477051</v>
      </c>
      <c r="I15" s="18">
        <v>23240.185546875</v>
      </c>
      <c r="J15" s="31">
        <v>9186.0556640625</v>
      </c>
      <c r="K15" s="31">
        <v>13083.091796875</v>
      </c>
      <c r="L15" s="31">
        <v>15820.5185546875</v>
      </c>
      <c r="M15" s="31">
        <v>7629.19873046875</v>
      </c>
      <c r="N15" s="31">
        <v>1770.9306640625</v>
      </c>
      <c r="O15" s="31">
        <v>1769.38330078125</v>
      </c>
      <c r="P15" s="85">
        <v>778.32373046875</v>
      </c>
      <c r="Q15" s="32">
        <v>21606.072265625</v>
      </c>
      <c r="R15" s="31">
        <v>6485.1103515625</v>
      </c>
      <c r="S15" s="31">
        <v>13651.1142578125</v>
      </c>
      <c r="T15" s="31">
        <v>4916.630859375</v>
      </c>
      <c r="U15" s="31">
        <v>8436.53515625</v>
      </c>
      <c r="V15" s="31">
        <v>8589.8994140625</v>
      </c>
      <c r="W15" s="31">
        <v>3469.16357421875</v>
      </c>
      <c r="X15" s="85">
        <v>168.6486358642578</v>
      </c>
    </row>
    <row r="16" spans="1:24" s="11" customFormat="1" ht="15">
      <c r="A16" s="250" t="s">
        <v>87</v>
      </c>
      <c r="B16" s="14"/>
      <c r="C16" s="39" t="s">
        <v>9</v>
      </c>
      <c r="D16" s="245" t="s">
        <v>44</v>
      </c>
      <c r="E16" s="29"/>
      <c r="F16" s="246">
        <f t="shared" si="3"/>
        <v>117300.96350097656</v>
      </c>
      <c r="G16" s="17">
        <f t="shared" si="4"/>
        <v>73903.24670410156</v>
      </c>
      <c r="H16" s="263">
        <f t="shared" si="2"/>
        <v>43397.716796875</v>
      </c>
      <c r="I16" s="18">
        <v>6201.13623046875</v>
      </c>
      <c r="J16" s="31">
        <v>3916.607666015625</v>
      </c>
      <c r="K16" s="31">
        <v>7554.61474609375</v>
      </c>
      <c r="L16" s="31">
        <v>32102.359375</v>
      </c>
      <c r="M16" s="31">
        <v>16839.265625</v>
      </c>
      <c r="N16" s="31">
        <v>6043.87841796875</v>
      </c>
      <c r="O16" s="31">
        <v>1245.3846435546875</v>
      </c>
      <c r="P16" s="85">
        <v>0</v>
      </c>
      <c r="Q16" s="32">
        <v>0</v>
      </c>
      <c r="R16" s="31">
        <v>2582.4970703125</v>
      </c>
      <c r="S16" s="31">
        <v>9200.34765625</v>
      </c>
      <c r="T16" s="31">
        <v>22486.22265625</v>
      </c>
      <c r="U16" s="31">
        <v>4261.400390625</v>
      </c>
      <c r="V16" s="31">
        <v>3758.224365234375</v>
      </c>
      <c r="W16" s="31">
        <v>536.4503784179688</v>
      </c>
      <c r="X16" s="85">
        <v>572.5742797851562</v>
      </c>
    </row>
    <row r="17" spans="1:24" s="11" customFormat="1" ht="15">
      <c r="A17" s="250" t="s">
        <v>88</v>
      </c>
      <c r="B17" s="14"/>
      <c r="C17" s="39" t="s">
        <v>10</v>
      </c>
      <c r="D17" s="245" t="s">
        <v>14</v>
      </c>
      <c r="E17" s="29"/>
      <c r="F17" s="246">
        <f t="shared" si="3"/>
        <v>154830.71520996094</v>
      </c>
      <c r="G17" s="17">
        <f t="shared" si="4"/>
        <v>65115.85595703125</v>
      </c>
      <c r="H17" s="263">
        <f t="shared" si="2"/>
        <v>89714.85925292969</v>
      </c>
      <c r="I17" s="18">
        <v>6076.65673828125</v>
      </c>
      <c r="J17" s="31">
        <v>7141.3388671875</v>
      </c>
      <c r="K17" s="31">
        <v>5804.3994140625</v>
      </c>
      <c r="L17" s="31">
        <v>12261.123046875</v>
      </c>
      <c r="M17" s="31">
        <v>4460.68212890625</v>
      </c>
      <c r="N17" s="31">
        <v>13160.333984375</v>
      </c>
      <c r="O17" s="31">
        <v>13916.3427734375</v>
      </c>
      <c r="P17" s="85">
        <v>2294.97900390625</v>
      </c>
      <c r="Q17" s="32">
        <v>7423.66162109375</v>
      </c>
      <c r="R17" s="31">
        <v>11951.078125</v>
      </c>
      <c r="S17" s="31">
        <v>1823.9696044921875</v>
      </c>
      <c r="T17" s="31">
        <v>8492.5576171875</v>
      </c>
      <c r="U17" s="31">
        <v>11268.7998046875</v>
      </c>
      <c r="V17" s="31">
        <v>26362.900390625</v>
      </c>
      <c r="W17" s="31">
        <v>16909.060546875</v>
      </c>
      <c r="X17" s="85">
        <v>5482.83154296875</v>
      </c>
    </row>
    <row r="18" spans="1:24" s="11" customFormat="1" ht="15">
      <c r="A18" s="250" t="s">
        <v>89</v>
      </c>
      <c r="B18" s="14"/>
      <c r="C18" s="37" t="s">
        <v>11</v>
      </c>
      <c r="D18" s="245" t="s">
        <v>55</v>
      </c>
      <c r="E18" s="29"/>
      <c r="F18" s="246">
        <f>SUM(G18:H18)</f>
        <v>473456.01611328125</v>
      </c>
      <c r="G18" s="17">
        <f>SUM(I18:P18)</f>
        <v>263312.431640625</v>
      </c>
      <c r="H18" s="263">
        <f t="shared" si="2"/>
        <v>210143.58447265625</v>
      </c>
      <c r="I18" s="18">
        <v>124574.8359375</v>
      </c>
      <c r="J18" s="31">
        <v>15985.0234375</v>
      </c>
      <c r="K18" s="31">
        <v>10221.583984375</v>
      </c>
      <c r="L18" s="31">
        <v>24024.298828125</v>
      </c>
      <c r="M18" s="31">
        <v>22176.7265625</v>
      </c>
      <c r="N18" s="31">
        <v>27150.0390625</v>
      </c>
      <c r="O18" s="31">
        <v>31621.6171875</v>
      </c>
      <c r="P18" s="85">
        <v>7558.306640625</v>
      </c>
      <c r="Q18" s="32">
        <v>100668.9453125</v>
      </c>
      <c r="R18" s="31">
        <v>13359.05859375</v>
      </c>
      <c r="S18" s="31">
        <v>5200.5546875</v>
      </c>
      <c r="T18" s="31">
        <v>10762.4609375</v>
      </c>
      <c r="U18" s="31">
        <v>5202.0234375</v>
      </c>
      <c r="V18" s="31">
        <v>27078.94140625</v>
      </c>
      <c r="W18" s="31">
        <v>41061.015625</v>
      </c>
      <c r="X18" s="85">
        <v>6810.58447265625</v>
      </c>
    </row>
    <row r="19" spans="1:24" s="11" customFormat="1" ht="15">
      <c r="A19" s="250" t="s">
        <v>90</v>
      </c>
      <c r="B19" s="14"/>
      <c r="C19" s="38" t="s">
        <v>12</v>
      </c>
      <c r="D19" s="86" t="s">
        <v>206</v>
      </c>
      <c r="E19" s="29"/>
      <c r="F19" s="246">
        <f t="shared" si="3"/>
        <v>283357.53674316406</v>
      </c>
      <c r="G19" s="17">
        <f t="shared" si="4"/>
        <v>133581.33520507812</v>
      </c>
      <c r="H19" s="263">
        <f t="shared" si="2"/>
        <v>149776.20153808594</v>
      </c>
      <c r="I19" s="18">
        <v>28464.228515625</v>
      </c>
      <c r="J19" s="31">
        <v>7999.48974609375</v>
      </c>
      <c r="K19" s="31">
        <v>12338.9443359375</v>
      </c>
      <c r="L19" s="31">
        <v>30015.755859375</v>
      </c>
      <c r="M19" s="31">
        <v>9691.0625</v>
      </c>
      <c r="N19" s="31">
        <v>26624.32421875</v>
      </c>
      <c r="O19" s="31">
        <v>15207.62890625</v>
      </c>
      <c r="P19" s="85">
        <v>3239.901123046875</v>
      </c>
      <c r="Q19" s="32">
        <v>32068.025390625</v>
      </c>
      <c r="R19" s="31">
        <v>30966.921875</v>
      </c>
      <c r="S19" s="31">
        <v>8873.36328125</v>
      </c>
      <c r="T19" s="31">
        <v>19599.7421875</v>
      </c>
      <c r="U19" s="31">
        <v>11367.0400390625</v>
      </c>
      <c r="V19" s="31">
        <v>29471.001953125</v>
      </c>
      <c r="W19" s="31">
        <v>16006.724609375</v>
      </c>
      <c r="X19" s="85">
        <v>1423.3822021484375</v>
      </c>
    </row>
    <row r="20" spans="1:24" s="11" customFormat="1" ht="15">
      <c r="A20" s="250" t="s">
        <v>91</v>
      </c>
      <c r="B20" s="14"/>
      <c r="C20" s="38" t="s">
        <v>13</v>
      </c>
      <c r="D20" s="86" t="s">
        <v>208</v>
      </c>
      <c r="E20" s="29"/>
      <c r="F20" s="246">
        <f t="shared" si="3"/>
        <v>56451.4990234375</v>
      </c>
      <c r="G20" s="17">
        <f t="shared" si="4"/>
        <v>0</v>
      </c>
      <c r="H20" s="263">
        <f t="shared" si="2"/>
        <v>56451.4990234375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41737.55078125</v>
      </c>
      <c r="T20" s="31">
        <v>14713.9482421875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0" t="s">
        <v>92</v>
      </c>
      <c r="B21" s="14"/>
      <c r="C21" s="38" t="s">
        <v>15</v>
      </c>
      <c r="D21" s="86" t="s">
        <v>209</v>
      </c>
      <c r="E21" s="29"/>
      <c r="F21" s="246">
        <f t="shared" si="3"/>
        <v>988872.5625</v>
      </c>
      <c r="G21" s="17">
        <f t="shared" si="4"/>
        <v>488242.625</v>
      </c>
      <c r="H21" s="263">
        <f t="shared" si="2"/>
        <v>500629.9375</v>
      </c>
      <c r="I21" s="18">
        <v>488242.625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500629.9375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0" t="s">
        <v>93</v>
      </c>
      <c r="B22" s="14"/>
      <c r="C22" s="37" t="s">
        <v>16</v>
      </c>
      <c r="D22" s="245" t="s">
        <v>210</v>
      </c>
      <c r="E22" s="29"/>
      <c r="F22" s="246">
        <f t="shared" si="3"/>
        <v>273493.2730102539</v>
      </c>
      <c r="G22" s="17">
        <f t="shared" si="4"/>
        <v>64917.412658691406</v>
      </c>
      <c r="H22" s="263">
        <f t="shared" si="2"/>
        <v>208575.8603515625</v>
      </c>
      <c r="I22" s="18">
        <v>53055.4375</v>
      </c>
      <c r="J22" s="31">
        <v>0</v>
      </c>
      <c r="K22" s="31">
        <v>0</v>
      </c>
      <c r="L22" s="31">
        <v>0</v>
      </c>
      <c r="M22" s="31">
        <v>9192.0859375</v>
      </c>
      <c r="N22" s="31">
        <v>1723.32861328125</v>
      </c>
      <c r="O22" s="31">
        <v>946.5606079101562</v>
      </c>
      <c r="P22" s="85">
        <v>0</v>
      </c>
      <c r="Q22" s="32">
        <v>53424.53125</v>
      </c>
      <c r="R22" s="31">
        <v>0</v>
      </c>
      <c r="S22" s="31">
        <v>30968.99609375</v>
      </c>
      <c r="T22" s="31">
        <v>80482.390625</v>
      </c>
      <c r="U22" s="31">
        <v>27522.41796875</v>
      </c>
      <c r="V22" s="31">
        <v>8187.61474609375</v>
      </c>
      <c r="W22" s="31">
        <v>7989.90966796875</v>
      </c>
      <c r="X22" s="85">
        <v>0</v>
      </c>
    </row>
    <row r="23" spans="1:24" s="11" customFormat="1" ht="15">
      <c r="A23" s="250" t="s">
        <v>94</v>
      </c>
      <c r="B23" s="14"/>
      <c r="C23" s="37" t="s">
        <v>20</v>
      </c>
      <c r="D23" s="245" t="s">
        <v>56</v>
      </c>
      <c r="E23" s="29"/>
      <c r="F23" s="246">
        <f t="shared" si="3"/>
        <v>660157.478515625</v>
      </c>
      <c r="G23" s="17">
        <f>SUM(I23:P23)</f>
        <v>316503.4423828125</v>
      </c>
      <c r="H23" s="263">
        <f t="shared" si="2"/>
        <v>343654.0361328125</v>
      </c>
      <c r="I23" s="18">
        <v>13788.9365234375</v>
      </c>
      <c r="J23" s="31">
        <v>21534.23828125</v>
      </c>
      <c r="K23" s="31">
        <v>18531.73828125</v>
      </c>
      <c r="L23" s="31">
        <v>58526.828125</v>
      </c>
      <c r="M23" s="31">
        <v>31860.228515625</v>
      </c>
      <c r="N23" s="31">
        <v>81415.296875</v>
      </c>
      <c r="O23" s="31">
        <v>70621.9921875</v>
      </c>
      <c r="P23" s="85">
        <v>20224.18359375</v>
      </c>
      <c r="Q23" s="32">
        <v>34511.29296875</v>
      </c>
      <c r="R23" s="31">
        <v>14300.4970703125</v>
      </c>
      <c r="S23" s="31">
        <v>13895.2421875</v>
      </c>
      <c r="T23" s="31">
        <v>54193.7265625</v>
      </c>
      <c r="U23" s="31">
        <v>49192.6796875</v>
      </c>
      <c r="V23" s="31">
        <v>79633.515625</v>
      </c>
      <c r="W23" s="31">
        <v>74541.453125</v>
      </c>
      <c r="X23" s="85">
        <v>23385.62890625</v>
      </c>
    </row>
    <row r="24" spans="1:24" s="16" customFormat="1" ht="15" customHeight="1">
      <c r="A24" s="249"/>
      <c r="B24" s="63" t="s">
        <v>211</v>
      </c>
      <c r="C24" s="63"/>
      <c r="D24" s="63"/>
      <c r="E24" s="64"/>
      <c r="F24" s="53">
        <f>SUM(G24:H24)</f>
        <v>14890684.51046753</v>
      </c>
      <c r="G24" s="54">
        <f>SUM(I24:P24)</f>
        <v>8548201.980529785</v>
      </c>
      <c r="H24" s="261">
        <f>SUM(Q24:X24)</f>
        <v>6342482.529937744</v>
      </c>
      <c r="I24" s="55">
        <f>SUM(I25:I53)</f>
        <v>357538.30725097656</v>
      </c>
      <c r="J24" s="56">
        <f aca="true" t="shared" si="5" ref="J24:X24">SUM(J25:J53)</f>
        <v>221494.47973632812</v>
      </c>
      <c r="K24" s="56">
        <f t="shared" si="5"/>
        <v>904761.2707519531</v>
      </c>
      <c r="L24" s="56">
        <f t="shared" si="5"/>
        <v>2314842.6796875</v>
      </c>
      <c r="M24" s="56">
        <f t="shared" si="5"/>
        <v>1862196.1826171875</v>
      </c>
      <c r="N24" s="56">
        <f t="shared" si="5"/>
        <v>1801161.8273925781</v>
      </c>
      <c r="O24" s="56">
        <f t="shared" si="5"/>
        <v>949649.8724365234</v>
      </c>
      <c r="P24" s="271">
        <f t="shared" si="5"/>
        <v>136557.36065673828</v>
      </c>
      <c r="Q24" s="55">
        <f t="shared" si="5"/>
        <v>204796.07275390625</v>
      </c>
      <c r="R24" s="56">
        <f t="shared" si="5"/>
        <v>129492.07104492188</v>
      </c>
      <c r="S24" s="56">
        <f>SUM(S25:S53)</f>
        <v>834975.4321289062</v>
      </c>
      <c r="T24" s="56">
        <f t="shared" si="5"/>
        <v>1906076.5747070312</v>
      </c>
      <c r="U24" s="56">
        <f t="shared" si="5"/>
        <v>1195044.1607055664</v>
      </c>
      <c r="V24" s="56">
        <f t="shared" si="5"/>
        <v>1138731.5108642578</v>
      </c>
      <c r="W24" s="56">
        <f t="shared" si="5"/>
        <v>767488.3088378906</v>
      </c>
      <c r="X24" s="271">
        <f t="shared" si="5"/>
        <v>165878.39889526367</v>
      </c>
    </row>
    <row r="25" spans="1:24" s="77" customFormat="1" ht="15">
      <c r="A25" s="251"/>
      <c r="B25" s="253"/>
      <c r="C25" s="253"/>
      <c r="D25" s="101" t="s">
        <v>189</v>
      </c>
      <c r="E25" s="254"/>
      <c r="F25" s="78"/>
      <c r="G25" s="78"/>
      <c r="H25" s="264"/>
      <c r="I25" s="272"/>
      <c r="J25" s="253"/>
      <c r="K25" s="253"/>
      <c r="L25" s="253"/>
      <c r="M25" s="253"/>
      <c r="N25" s="253"/>
      <c r="O25" s="253"/>
      <c r="P25" s="254"/>
      <c r="Q25" s="102"/>
      <c r="R25" s="103"/>
      <c r="S25" s="103"/>
      <c r="T25" s="103"/>
      <c r="U25" s="103"/>
      <c r="V25" s="103"/>
      <c r="W25" s="103"/>
      <c r="X25" s="274"/>
    </row>
    <row r="26" spans="1:24" s="11" customFormat="1" ht="15">
      <c r="A26" s="250" t="s">
        <v>95</v>
      </c>
      <c r="B26" s="14"/>
      <c r="C26" s="38" t="s">
        <v>21</v>
      </c>
      <c r="D26" s="38"/>
      <c r="E26" s="29" t="s">
        <v>190</v>
      </c>
      <c r="F26" s="17">
        <f>SUM(G26:H26)</f>
        <v>217900.22692871094</v>
      </c>
      <c r="G26" s="17">
        <f>SUM(I26:P26)</f>
        <v>132093.6007080078</v>
      </c>
      <c r="H26" s="263">
        <f t="shared" si="2"/>
        <v>85806.62622070312</v>
      </c>
      <c r="I26" s="32">
        <v>0</v>
      </c>
      <c r="J26" s="31">
        <v>0</v>
      </c>
      <c r="K26" s="31">
        <v>1765.7178955078125</v>
      </c>
      <c r="L26" s="31">
        <v>30499.93359375</v>
      </c>
      <c r="M26" s="31">
        <v>42383.5625</v>
      </c>
      <c r="N26" s="31">
        <v>40189.52734375</v>
      </c>
      <c r="O26" s="31">
        <v>14491.71875</v>
      </c>
      <c r="P26" s="85">
        <v>2763.140625</v>
      </c>
      <c r="Q26" s="32">
        <v>0</v>
      </c>
      <c r="R26" s="31">
        <v>0</v>
      </c>
      <c r="S26" s="31">
        <v>0</v>
      </c>
      <c r="T26" s="31">
        <v>26315.826171875</v>
      </c>
      <c r="U26" s="31">
        <v>23678.556640625</v>
      </c>
      <c r="V26" s="31">
        <v>24061.111328125</v>
      </c>
      <c r="W26" s="31">
        <v>10345.1650390625</v>
      </c>
      <c r="X26" s="85">
        <v>1405.967041015625</v>
      </c>
    </row>
    <row r="27" spans="1:24" s="11" customFormat="1" ht="15">
      <c r="A27" s="250" t="s">
        <v>96</v>
      </c>
      <c r="B27" s="14"/>
      <c r="C27" s="38" t="s">
        <v>22</v>
      </c>
      <c r="D27" s="38"/>
      <c r="E27" s="29" t="s">
        <v>192</v>
      </c>
      <c r="F27" s="17">
        <f t="shared" si="3"/>
        <v>49210.34436035156</v>
      </c>
      <c r="G27" s="17">
        <f aca="true" t="shared" si="6" ref="G27:G43">SUM(I27:P27)</f>
        <v>27747.185791015625</v>
      </c>
      <c r="H27" s="263">
        <f t="shared" si="2"/>
        <v>21463.158569335938</v>
      </c>
      <c r="I27" s="32">
        <v>0</v>
      </c>
      <c r="J27" s="31">
        <v>0</v>
      </c>
      <c r="K27" s="31">
        <v>1456.12890625</v>
      </c>
      <c r="L27" s="31">
        <v>6414.77880859375</v>
      </c>
      <c r="M27" s="31">
        <v>11546.12109375</v>
      </c>
      <c r="N27" s="31">
        <v>7786.95751953125</v>
      </c>
      <c r="O27" s="31">
        <v>543.199462890625</v>
      </c>
      <c r="P27" s="85">
        <v>0</v>
      </c>
      <c r="Q27" s="32">
        <v>0</v>
      </c>
      <c r="R27" s="31">
        <v>0</v>
      </c>
      <c r="S27" s="31">
        <v>0</v>
      </c>
      <c r="T27" s="31">
        <v>7749.30322265625</v>
      </c>
      <c r="U27" s="31">
        <v>11086.90234375</v>
      </c>
      <c r="V27" s="31">
        <v>0</v>
      </c>
      <c r="W27" s="31">
        <v>2380.114013671875</v>
      </c>
      <c r="X27" s="85">
        <v>246.8389892578125</v>
      </c>
    </row>
    <row r="28" spans="1:24" s="11" customFormat="1" ht="15">
      <c r="A28" s="250" t="s">
        <v>97</v>
      </c>
      <c r="B28" s="14"/>
      <c r="C28" s="37" t="s">
        <v>23</v>
      </c>
      <c r="D28" s="37"/>
      <c r="E28" s="29" t="s">
        <v>17</v>
      </c>
      <c r="F28" s="17">
        <f t="shared" si="3"/>
        <v>236556.98602294922</v>
      </c>
      <c r="G28" s="17">
        <f t="shared" si="6"/>
        <v>120349.5015258789</v>
      </c>
      <c r="H28" s="263">
        <f t="shared" si="2"/>
        <v>116207.48449707031</v>
      </c>
      <c r="I28" s="32">
        <v>0</v>
      </c>
      <c r="J28" s="31">
        <v>0</v>
      </c>
      <c r="K28" s="31">
        <v>15895.2392578125</v>
      </c>
      <c r="L28" s="31">
        <v>31606.125</v>
      </c>
      <c r="M28" s="31">
        <v>23754.80859375</v>
      </c>
      <c r="N28" s="31">
        <v>35374.96484375</v>
      </c>
      <c r="O28" s="31">
        <v>13175.015625</v>
      </c>
      <c r="P28" s="85">
        <v>543.3482055664062</v>
      </c>
      <c r="Q28" s="32">
        <v>0</v>
      </c>
      <c r="R28" s="31">
        <v>0</v>
      </c>
      <c r="S28" s="31">
        <v>4898.41162109375</v>
      </c>
      <c r="T28" s="31">
        <v>55261.7421875</v>
      </c>
      <c r="U28" s="31">
        <v>29223.033203125</v>
      </c>
      <c r="V28" s="31">
        <v>14750.5244140625</v>
      </c>
      <c r="W28" s="31">
        <v>10464.609375</v>
      </c>
      <c r="X28" s="85">
        <v>1609.1636962890625</v>
      </c>
    </row>
    <row r="29" spans="1:24" s="11" customFormat="1" ht="15">
      <c r="A29" s="250" t="s">
        <v>98</v>
      </c>
      <c r="B29" s="14"/>
      <c r="C29" s="37" t="s">
        <v>45</v>
      </c>
      <c r="D29" s="37"/>
      <c r="E29" s="29" t="s">
        <v>18</v>
      </c>
      <c r="F29" s="17">
        <f t="shared" si="3"/>
        <v>28618.000366210938</v>
      </c>
      <c r="G29" s="17">
        <f t="shared" si="6"/>
        <v>18190.156372070312</v>
      </c>
      <c r="H29" s="263">
        <f t="shared" si="2"/>
        <v>10427.843994140625</v>
      </c>
      <c r="I29" s="32">
        <v>0</v>
      </c>
      <c r="J29" s="31">
        <v>0</v>
      </c>
      <c r="K29" s="31">
        <v>0</v>
      </c>
      <c r="L29" s="31">
        <v>8089.6943359375</v>
      </c>
      <c r="M29" s="31">
        <v>3536.987548828125</v>
      </c>
      <c r="N29" s="31">
        <v>1526.9027099609375</v>
      </c>
      <c r="O29" s="31">
        <v>5036.57177734375</v>
      </c>
      <c r="P29" s="85">
        <v>0</v>
      </c>
      <c r="Q29" s="32">
        <v>0</v>
      </c>
      <c r="R29" s="31">
        <v>0</v>
      </c>
      <c r="S29" s="31">
        <v>0</v>
      </c>
      <c r="T29" s="31">
        <v>7940.6689453125</v>
      </c>
      <c r="U29" s="31">
        <v>859.3194580078125</v>
      </c>
      <c r="V29" s="31">
        <v>1627.8555908203125</v>
      </c>
      <c r="W29" s="31">
        <v>0</v>
      </c>
      <c r="X29" s="85">
        <v>0</v>
      </c>
    </row>
    <row r="30" spans="1:24" s="11" customFormat="1" ht="15">
      <c r="A30" s="250" t="s">
        <v>99</v>
      </c>
      <c r="B30" s="14"/>
      <c r="C30" s="37" t="s">
        <v>46</v>
      </c>
      <c r="D30" s="37"/>
      <c r="E30" s="29" t="s">
        <v>58</v>
      </c>
      <c r="F30" s="17">
        <f t="shared" si="3"/>
        <v>89487.22869873047</v>
      </c>
      <c r="G30" s="17">
        <f t="shared" si="6"/>
        <v>37809.68389892578</v>
      </c>
      <c r="H30" s="263">
        <f t="shared" si="2"/>
        <v>51677.54479980469</v>
      </c>
      <c r="I30" s="32">
        <v>0</v>
      </c>
      <c r="J30" s="31">
        <v>0</v>
      </c>
      <c r="K30" s="31">
        <v>0</v>
      </c>
      <c r="L30" s="31">
        <v>16702.4765625</v>
      </c>
      <c r="M30" s="31">
        <v>1997.62158203125</v>
      </c>
      <c r="N30" s="31">
        <v>15995.7919921875</v>
      </c>
      <c r="O30" s="31">
        <v>2841.34228515625</v>
      </c>
      <c r="P30" s="85">
        <v>272.45147705078125</v>
      </c>
      <c r="Q30" s="32">
        <v>0</v>
      </c>
      <c r="R30" s="31">
        <v>0</v>
      </c>
      <c r="S30" s="31">
        <v>6600.2958984375</v>
      </c>
      <c r="T30" s="31">
        <v>18054.32421875</v>
      </c>
      <c r="U30" s="31">
        <v>11100.162109375</v>
      </c>
      <c r="V30" s="31">
        <v>10239.79296875</v>
      </c>
      <c r="W30" s="31">
        <v>4134.04931640625</v>
      </c>
      <c r="X30" s="85">
        <v>1548.9202880859375</v>
      </c>
    </row>
    <row r="31" spans="1:24" s="11" customFormat="1" ht="15">
      <c r="A31" s="250" t="s">
        <v>100</v>
      </c>
      <c r="B31" s="14"/>
      <c r="C31" s="39" t="s">
        <v>47</v>
      </c>
      <c r="D31" s="39"/>
      <c r="E31" s="29" t="s">
        <v>19</v>
      </c>
      <c r="F31" s="17">
        <f t="shared" si="3"/>
        <v>90744.52282714844</v>
      </c>
      <c r="G31" s="17">
        <f t="shared" si="6"/>
        <v>5270.167236328125</v>
      </c>
      <c r="H31" s="263">
        <f t="shared" si="2"/>
        <v>85474.35559082031</v>
      </c>
      <c r="I31" s="32">
        <v>0</v>
      </c>
      <c r="J31" s="31">
        <v>0</v>
      </c>
      <c r="K31" s="31">
        <v>0</v>
      </c>
      <c r="L31" s="31">
        <v>1426.97900390625</v>
      </c>
      <c r="M31" s="31">
        <v>2993.889404296875</v>
      </c>
      <c r="N31" s="31">
        <v>0</v>
      </c>
      <c r="O31" s="31">
        <v>849.298828125</v>
      </c>
      <c r="P31" s="85">
        <v>0</v>
      </c>
      <c r="Q31" s="32">
        <v>0</v>
      </c>
      <c r="R31" s="31">
        <v>0</v>
      </c>
      <c r="S31" s="31">
        <v>9954.7666015625</v>
      </c>
      <c r="T31" s="31">
        <v>39987.640625</v>
      </c>
      <c r="U31" s="31">
        <v>16761.900390625</v>
      </c>
      <c r="V31" s="31">
        <v>13483.9462890625</v>
      </c>
      <c r="W31" s="31">
        <v>4668.60107421875</v>
      </c>
      <c r="X31" s="85">
        <v>617.5006103515625</v>
      </c>
    </row>
    <row r="32" spans="1:24" s="11" customFormat="1" ht="15">
      <c r="A32" s="250" t="s">
        <v>101</v>
      </c>
      <c r="B32" s="14"/>
      <c r="C32" s="39" t="s">
        <v>48</v>
      </c>
      <c r="D32" s="39"/>
      <c r="E32" s="29" t="s">
        <v>194</v>
      </c>
      <c r="F32" s="17">
        <f t="shared" si="3"/>
        <v>63605.349060058594</v>
      </c>
      <c r="G32" s="17">
        <f t="shared" si="6"/>
        <v>0</v>
      </c>
      <c r="H32" s="263">
        <f t="shared" si="2"/>
        <v>63605.349060058594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0</v>
      </c>
      <c r="T32" s="31">
        <v>19167.638671875</v>
      </c>
      <c r="U32" s="31">
        <v>20209.291015625</v>
      </c>
      <c r="V32" s="31">
        <v>15911.9775390625</v>
      </c>
      <c r="W32" s="31">
        <v>7703.36865234375</v>
      </c>
      <c r="X32" s="85">
        <v>613.0731811523438</v>
      </c>
    </row>
    <row r="33" spans="1:24" s="11" customFormat="1" ht="15">
      <c r="A33" s="250" t="s">
        <v>102</v>
      </c>
      <c r="B33" s="14"/>
      <c r="C33" s="37" t="s">
        <v>49</v>
      </c>
      <c r="D33" s="37"/>
      <c r="E33" s="29" t="s">
        <v>212</v>
      </c>
      <c r="F33" s="17">
        <f t="shared" si="3"/>
        <v>89684.60260009766</v>
      </c>
      <c r="G33" s="17">
        <f t="shared" si="6"/>
        <v>44338.67266845703</v>
      </c>
      <c r="H33" s="263">
        <f>SUM(Q33:X33)</f>
        <v>45345.929931640625</v>
      </c>
      <c r="I33" s="32">
        <v>2003.346923828125</v>
      </c>
      <c r="J33" s="31">
        <v>4483.65966796875</v>
      </c>
      <c r="K33" s="31">
        <v>8285.8212890625</v>
      </c>
      <c r="L33" s="31">
        <v>8220.90234375</v>
      </c>
      <c r="M33" s="31">
        <v>11413.0966796875</v>
      </c>
      <c r="N33" s="31">
        <v>8818.4345703125</v>
      </c>
      <c r="O33" s="31">
        <v>522.2933959960938</v>
      </c>
      <c r="P33" s="85">
        <v>591.1177978515625</v>
      </c>
      <c r="Q33" s="32">
        <v>0</v>
      </c>
      <c r="R33" s="31">
        <v>2543.544921875</v>
      </c>
      <c r="S33" s="31">
        <v>6659.1630859375</v>
      </c>
      <c r="T33" s="31">
        <v>18738.287109375</v>
      </c>
      <c r="U33" s="31">
        <v>12166.9990234375</v>
      </c>
      <c r="V33" s="31">
        <v>4026.535400390625</v>
      </c>
      <c r="W33" s="31">
        <v>1211.400390625</v>
      </c>
      <c r="X33" s="85">
        <v>0</v>
      </c>
    </row>
    <row r="34" spans="1:24" s="11" customFormat="1" ht="15">
      <c r="A34" s="250" t="s">
        <v>103</v>
      </c>
      <c r="B34" s="14"/>
      <c r="C34" s="38" t="s">
        <v>50</v>
      </c>
      <c r="D34" s="86" t="s">
        <v>59</v>
      </c>
      <c r="E34" s="255"/>
      <c r="F34" s="17">
        <f t="shared" si="3"/>
        <v>316818.9044494629</v>
      </c>
      <c r="G34" s="17">
        <f t="shared" si="6"/>
        <v>161346.291015625</v>
      </c>
      <c r="H34" s="263">
        <f t="shared" si="2"/>
        <v>155472.6134338379</v>
      </c>
      <c r="I34" s="32">
        <v>4619.6884765625</v>
      </c>
      <c r="J34" s="31">
        <v>3977.103515625</v>
      </c>
      <c r="K34" s="31">
        <v>21193.025390625</v>
      </c>
      <c r="L34" s="31">
        <v>53928.46875</v>
      </c>
      <c r="M34" s="31">
        <v>35105.9453125</v>
      </c>
      <c r="N34" s="31">
        <v>28308.056640625</v>
      </c>
      <c r="O34" s="31">
        <v>14214.0029296875</v>
      </c>
      <c r="P34" s="85">
        <v>0</v>
      </c>
      <c r="Q34" s="32">
        <v>0</v>
      </c>
      <c r="R34" s="31">
        <v>10286.9765625</v>
      </c>
      <c r="S34" s="31">
        <v>20631.7890625</v>
      </c>
      <c r="T34" s="31">
        <v>61705.67578125</v>
      </c>
      <c r="U34" s="31">
        <v>23787.98828125</v>
      </c>
      <c r="V34" s="31">
        <v>30342.94921875</v>
      </c>
      <c r="W34" s="31">
        <v>8433.091796875</v>
      </c>
      <c r="X34" s="85">
        <v>284.1427307128906</v>
      </c>
    </row>
    <row r="35" spans="1:24" s="11" customFormat="1" ht="15">
      <c r="A35" s="250" t="s">
        <v>104</v>
      </c>
      <c r="B35" s="14"/>
      <c r="C35" s="38" t="s">
        <v>51</v>
      </c>
      <c r="D35" s="86" t="s">
        <v>213</v>
      </c>
      <c r="E35" s="255"/>
      <c r="F35" s="17">
        <f t="shared" si="3"/>
        <v>1245296.8515625</v>
      </c>
      <c r="G35" s="17">
        <f t="shared" si="6"/>
        <v>618249.1640625</v>
      </c>
      <c r="H35" s="263">
        <f t="shared" si="2"/>
        <v>627047.6875</v>
      </c>
      <c r="I35" s="32">
        <v>12588.16796875</v>
      </c>
      <c r="J35" s="31">
        <v>0</v>
      </c>
      <c r="K35" s="31">
        <v>5006.123046875</v>
      </c>
      <c r="L35" s="31">
        <v>96395.828125</v>
      </c>
      <c r="M35" s="31">
        <v>166683.875</v>
      </c>
      <c r="N35" s="31">
        <v>182281.25</v>
      </c>
      <c r="O35" s="31">
        <v>130579.96875</v>
      </c>
      <c r="P35" s="85">
        <v>24713.951171875</v>
      </c>
      <c r="Q35" s="32">
        <v>0</v>
      </c>
      <c r="R35" s="31">
        <v>0</v>
      </c>
      <c r="S35" s="31">
        <v>27276.91796875</v>
      </c>
      <c r="T35" s="31">
        <v>165145.453125</v>
      </c>
      <c r="U35" s="31">
        <v>135473.4375</v>
      </c>
      <c r="V35" s="31">
        <v>176357.59375</v>
      </c>
      <c r="W35" s="31">
        <v>101747.265625</v>
      </c>
      <c r="X35" s="85">
        <v>21047.01953125</v>
      </c>
    </row>
    <row r="36" spans="1:24" s="77" customFormat="1" ht="15">
      <c r="A36" s="251"/>
      <c r="B36" s="253"/>
      <c r="C36" s="101"/>
      <c r="D36" s="101" t="s">
        <v>193</v>
      </c>
      <c r="E36" s="254"/>
      <c r="F36" s="78"/>
      <c r="G36" s="17"/>
      <c r="H36" s="264"/>
      <c r="I36" s="272"/>
      <c r="J36" s="253"/>
      <c r="K36" s="253"/>
      <c r="L36" s="253"/>
      <c r="M36" s="253"/>
      <c r="N36" s="253"/>
      <c r="O36" s="253"/>
      <c r="P36" s="254"/>
      <c r="Q36" s="102"/>
      <c r="R36" s="103"/>
      <c r="S36" s="103"/>
      <c r="T36" s="103"/>
      <c r="U36" s="103"/>
      <c r="V36" s="103"/>
      <c r="W36" s="103"/>
      <c r="X36" s="274"/>
    </row>
    <row r="37" spans="1:24" s="11" customFormat="1" ht="15">
      <c r="A37" s="250" t="s">
        <v>105</v>
      </c>
      <c r="B37" s="14"/>
      <c r="C37" s="38" t="s">
        <v>52</v>
      </c>
      <c r="D37" s="38"/>
      <c r="E37" s="29" t="s">
        <v>24</v>
      </c>
      <c r="F37" s="17">
        <f t="shared" si="3"/>
        <v>116934.94885253906</v>
      </c>
      <c r="G37" s="17">
        <f t="shared" si="6"/>
        <v>63793.092529296875</v>
      </c>
      <c r="H37" s="263">
        <f t="shared" si="2"/>
        <v>53141.85632324219</v>
      </c>
      <c r="I37" s="32">
        <v>13768.7275390625</v>
      </c>
      <c r="J37" s="31">
        <v>0</v>
      </c>
      <c r="K37" s="31">
        <v>16818.6953125</v>
      </c>
      <c r="L37" s="31">
        <v>19437.19921875</v>
      </c>
      <c r="M37" s="31">
        <v>7981.2021484375</v>
      </c>
      <c r="N37" s="31">
        <v>2904.623291015625</v>
      </c>
      <c r="O37" s="31">
        <v>2882.64501953125</v>
      </c>
      <c r="P37" s="85">
        <v>0</v>
      </c>
      <c r="Q37" s="32">
        <v>13975.97265625</v>
      </c>
      <c r="R37" s="31">
        <v>0</v>
      </c>
      <c r="S37" s="31">
        <v>11786.4921875</v>
      </c>
      <c r="T37" s="31">
        <v>16538.42578125</v>
      </c>
      <c r="U37" s="31">
        <v>3586.2001953125</v>
      </c>
      <c r="V37" s="31">
        <v>2769.41748046875</v>
      </c>
      <c r="W37" s="31">
        <v>3412.17431640625</v>
      </c>
      <c r="X37" s="85">
        <v>1073.1737060546875</v>
      </c>
    </row>
    <row r="38" spans="1:24" s="11" customFormat="1" ht="15">
      <c r="A38" s="250" t="s">
        <v>108</v>
      </c>
      <c r="B38" s="14"/>
      <c r="C38" s="37" t="s">
        <v>60</v>
      </c>
      <c r="D38" s="37"/>
      <c r="E38" s="29" t="s">
        <v>214</v>
      </c>
      <c r="F38" s="17">
        <f t="shared" si="3"/>
        <v>1824704.6242675781</v>
      </c>
      <c r="G38" s="17">
        <f t="shared" si="6"/>
        <v>848175.2397460938</v>
      </c>
      <c r="H38" s="263">
        <f t="shared" si="2"/>
        <v>976529.3845214844</v>
      </c>
      <c r="I38" s="32">
        <v>89451.03125</v>
      </c>
      <c r="J38" s="31">
        <v>134706.515625</v>
      </c>
      <c r="K38" s="31">
        <v>255609.0625</v>
      </c>
      <c r="L38" s="31">
        <v>212820.703125</v>
      </c>
      <c r="M38" s="31">
        <v>52432.44921875</v>
      </c>
      <c r="N38" s="31">
        <v>84258.4140625</v>
      </c>
      <c r="O38" s="31">
        <v>16231.099609375</v>
      </c>
      <c r="P38" s="85">
        <v>2665.96435546875</v>
      </c>
      <c r="Q38" s="32">
        <v>52261.0390625</v>
      </c>
      <c r="R38" s="31">
        <v>58960.4765625</v>
      </c>
      <c r="S38" s="31">
        <v>214792.984375</v>
      </c>
      <c r="T38" s="31">
        <v>429153.5</v>
      </c>
      <c r="U38" s="31">
        <v>138159.078125</v>
      </c>
      <c r="V38" s="31">
        <v>68527.03125</v>
      </c>
      <c r="W38" s="31">
        <v>11407.9541015625</v>
      </c>
      <c r="X38" s="85">
        <v>3267.321044921875</v>
      </c>
    </row>
    <row r="39" spans="1:24" s="11" customFormat="1" ht="15">
      <c r="A39" s="250" t="s">
        <v>106</v>
      </c>
      <c r="B39" s="14"/>
      <c r="C39" s="37" t="s">
        <v>61</v>
      </c>
      <c r="D39" s="86" t="s">
        <v>191</v>
      </c>
      <c r="E39" s="256"/>
      <c r="F39" s="17">
        <f t="shared" si="3"/>
        <v>1520259.3544921875</v>
      </c>
      <c r="G39" s="17">
        <f t="shared" si="6"/>
        <v>725196.4482421875</v>
      </c>
      <c r="H39" s="263">
        <f t="shared" si="2"/>
        <v>795062.90625</v>
      </c>
      <c r="I39" s="32">
        <v>11401.3037109375</v>
      </c>
      <c r="J39" s="31">
        <v>0</v>
      </c>
      <c r="K39" s="31">
        <v>304294</v>
      </c>
      <c r="L39" s="31">
        <v>166081.34375</v>
      </c>
      <c r="M39" s="31">
        <v>85735.875</v>
      </c>
      <c r="N39" s="31">
        <v>109415.46875</v>
      </c>
      <c r="O39" s="31">
        <v>48268.45703125</v>
      </c>
      <c r="P39" s="85">
        <v>0</v>
      </c>
      <c r="Q39" s="32">
        <v>0</v>
      </c>
      <c r="R39" s="31">
        <v>0</v>
      </c>
      <c r="S39" s="31">
        <v>365362.21875</v>
      </c>
      <c r="T39" s="31">
        <v>179704.0625</v>
      </c>
      <c r="U39" s="31">
        <v>79509.765625</v>
      </c>
      <c r="V39" s="31">
        <v>55190.4765625</v>
      </c>
      <c r="W39" s="31">
        <v>89549.0859375</v>
      </c>
      <c r="X39" s="85">
        <v>25747.296875</v>
      </c>
    </row>
    <row r="40" spans="1:24" s="11" customFormat="1" ht="15">
      <c r="A40" s="250" t="s">
        <v>109</v>
      </c>
      <c r="B40" s="14"/>
      <c r="C40" s="38" t="s">
        <v>62</v>
      </c>
      <c r="D40" s="86" t="s">
        <v>215</v>
      </c>
      <c r="E40" s="256"/>
      <c r="F40" s="17">
        <f t="shared" si="3"/>
        <v>201386.70654296875</v>
      </c>
      <c r="G40" s="17">
        <f t="shared" si="6"/>
        <v>18169.1806640625</v>
      </c>
      <c r="H40" s="263">
        <f t="shared" si="2"/>
        <v>183217.52587890625</v>
      </c>
      <c r="I40" s="32">
        <v>0</v>
      </c>
      <c r="J40" s="31">
        <v>0</v>
      </c>
      <c r="K40" s="31">
        <v>0</v>
      </c>
      <c r="L40" s="31">
        <v>0</v>
      </c>
      <c r="M40" s="31">
        <v>0</v>
      </c>
      <c r="N40" s="31">
        <v>6369.732421875</v>
      </c>
      <c r="O40" s="31">
        <v>10648.677734375</v>
      </c>
      <c r="P40" s="85">
        <v>1150.7705078125</v>
      </c>
      <c r="Q40" s="32">
        <v>0</v>
      </c>
      <c r="R40" s="31">
        <v>0</v>
      </c>
      <c r="S40" s="31">
        <v>0</v>
      </c>
      <c r="T40" s="31">
        <v>87562.2421875</v>
      </c>
      <c r="U40" s="31">
        <v>38390.26171875</v>
      </c>
      <c r="V40" s="31">
        <v>32838.66796875</v>
      </c>
      <c r="W40" s="31">
        <v>18096.751953125</v>
      </c>
      <c r="X40" s="85">
        <v>6329.60205078125</v>
      </c>
    </row>
    <row r="41" spans="1:24" s="77" customFormat="1" ht="15">
      <c r="A41" s="251"/>
      <c r="B41" s="253"/>
      <c r="C41" s="253"/>
      <c r="D41" s="109" t="s">
        <v>25</v>
      </c>
      <c r="E41" s="254"/>
      <c r="F41" s="78"/>
      <c r="G41" s="17"/>
      <c r="H41" s="264"/>
      <c r="I41" s="272"/>
      <c r="J41" s="253"/>
      <c r="K41" s="253"/>
      <c r="L41" s="253"/>
      <c r="M41" s="253"/>
      <c r="N41" s="253"/>
      <c r="O41" s="253"/>
      <c r="P41" s="254"/>
      <c r="Q41" s="102"/>
      <c r="R41" s="103"/>
      <c r="S41" s="103"/>
      <c r="T41" s="103"/>
      <c r="U41" s="103"/>
      <c r="V41" s="103"/>
      <c r="W41" s="103"/>
      <c r="X41" s="274"/>
    </row>
    <row r="42" spans="1:24" s="11" customFormat="1" ht="15">
      <c r="A42" s="250" t="s">
        <v>107</v>
      </c>
      <c r="B42" s="14"/>
      <c r="C42" s="38" t="s">
        <v>63</v>
      </c>
      <c r="D42" s="14"/>
      <c r="E42" s="29" t="s">
        <v>216</v>
      </c>
      <c r="F42" s="17">
        <f t="shared" si="3"/>
        <v>35957.80456542969</v>
      </c>
      <c r="G42" s="17">
        <f t="shared" si="6"/>
        <v>8519.416931152344</v>
      </c>
      <c r="H42" s="263">
        <f t="shared" si="2"/>
        <v>27438.387634277344</v>
      </c>
      <c r="I42" s="32">
        <v>0</v>
      </c>
      <c r="J42" s="31">
        <v>3029.701171875</v>
      </c>
      <c r="K42" s="31">
        <v>1807.2784423828125</v>
      </c>
      <c r="L42" s="31">
        <v>0</v>
      </c>
      <c r="M42" s="31">
        <v>2312.90234375</v>
      </c>
      <c r="N42" s="31">
        <v>846.4844970703125</v>
      </c>
      <c r="O42" s="31">
        <v>523.0504760742188</v>
      </c>
      <c r="P42" s="85">
        <v>0</v>
      </c>
      <c r="Q42" s="32">
        <v>0</v>
      </c>
      <c r="R42" s="31">
        <v>0</v>
      </c>
      <c r="S42" s="31">
        <v>4219.14892578125</v>
      </c>
      <c r="T42" s="31">
        <v>16416.69140625</v>
      </c>
      <c r="U42" s="31">
        <v>938.3842163085938</v>
      </c>
      <c r="V42" s="31">
        <v>5186.52587890625</v>
      </c>
      <c r="W42" s="31">
        <v>0</v>
      </c>
      <c r="X42" s="85">
        <v>677.63720703125</v>
      </c>
    </row>
    <row r="43" spans="1:24" s="11" customFormat="1" ht="15">
      <c r="A43" s="250" t="s">
        <v>110</v>
      </c>
      <c r="B43" s="14"/>
      <c r="C43" s="38" t="s">
        <v>64</v>
      </c>
      <c r="D43" s="14"/>
      <c r="E43" s="29" t="s">
        <v>217</v>
      </c>
      <c r="F43" s="17">
        <f t="shared" si="3"/>
        <v>669170.7257080078</v>
      </c>
      <c r="G43" s="17">
        <f t="shared" si="6"/>
        <v>386230.6495361328</v>
      </c>
      <c r="H43" s="263">
        <f t="shared" si="2"/>
        <v>282940.076171875</v>
      </c>
      <c r="I43" s="32">
        <v>2036.9500732421875</v>
      </c>
      <c r="J43" s="31">
        <v>2156.683837890625</v>
      </c>
      <c r="K43" s="31">
        <v>12119.095703125</v>
      </c>
      <c r="L43" s="31">
        <v>48317.046875</v>
      </c>
      <c r="M43" s="31">
        <v>84050.0546875</v>
      </c>
      <c r="N43" s="31">
        <v>120446.5078125</v>
      </c>
      <c r="O43" s="31">
        <v>100306</v>
      </c>
      <c r="P43" s="85">
        <v>16798.310546875</v>
      </c>
      <c r="Q43" s="32">
        <v>0</v>
      </c>
      <c r="R43" s="31">
        <v>0</v>
      </c>
      <c r="S43" s="31">
        <v>14827.6484375</v>
      </c>
      <c r="T43" s="31">
        <v>21790.09375</v>
      </c>
      <c r="U43" s="31">
        <v>59113.9140625</v>
      </c>
      <c r="V43" s="31">
        <v>87711.7734375</v>
      </c>
      <c r="W43" s="31">
        <v>79522.8359375</v>
      </c>
      <c r="X43" s="85">
        <v>19973.810546875</v>
      </c>
    </row>
    <row r="44" spans="1:24" s="11" customFormat="1" ht="15">
      <c r="A44" s="250" t="s">
        <v>111</v>
      </c>
      <c r="B44" s="14"/>
      <c r="C44" s="38" t="s">
        <v>65</v>
      </c>
      <c r="D44" s="14"/>
      <c r="E44" s="29" t="s">
        <v>218</v>
      </c>
      <c r="F44" s="17">
        <f t="shared" si="3"/>
        <v>4478416.406738281</v>
      </c>
      <c r="G44" s="17">
        <f t="shared" si="4"/>
        <v>3040607.203857422</v>
      </c>
      <c r="H44" s="263">
        <f t="shared" si="2"/>
        <v>1437809.2028808594</v>
      </c>
      <c r="I44" s="32">
        <v>6687.58349609375</v>
      </c>
      <c r="J44" s="31">
        <v>3121.534423828125</v>
      </c>
      <c r="K44" s="31">
        <v>110515.796875</v>
      </c>
      <c r="L44" s="31">
        <v>835797.75</v>
      </c>
      <c r="M44" s="31">
        <v>922912.375</v>
      </c>
      <c r="N44" s="31">
        <v>739630.6875</v>
      </c>
      <c r="O44" s="31">
        <v>364209.5625</v>
      </c>
      <c r="P44" s="85">
        <v>57731.9140625</v>
      </c>
      <c r="Q44" s="32">
        <v>2281.610107421875</v>
      </c>
      <c r="R44" s="31">
        <v>3876.7646484375</v>
      </c>
      <c r="S44" s="31">
        <v>34902.5625</v>
      </c>
      <c r="T44" s="31">
        <v>346241.84375</v>
      </c>
      <c r="U44" s="31">
        <v>365734.5625</v>
      </c>
      <c r="V44" s="31">
        <v>375389.0625</v>
      </c>
      <c r="W44" s="31">
        <v>253066.78125</v>
      </c>
      <c r="X44" s="85">
        <v>56316.015625</v>
      </c>
    </row>
    <row r="45" spans="1:24" s="11" customFormat="1" ht="15">
      <c r="A45" s="250" t="s">
        <v>112</v>
      </c>
      <c r="B45" s="14"/>
      <c r="C45" s="38" t="s">
        <v>66</v>
      </c>
      <c r="D45" s="86" t="s">
        <v>219</v>
      </c>
      <c r="E45" s="255"/>
      <c r="F45" s="17">
        <f t="shared" si="3"/>
        <v>1052329.890625</v>
      </c>
      <c r="G45" s="17">
        <f t="shared" si="4"/>
        <v>559794.025390625</v>
      </c>
      <c r="H45" s="263">
        <f t="shared" si="2"/>
        <v>492535.865234375</v>
      </c>
      <c r="I45" s="32">
        <v>27005.310546875</v>
      </c>
      <c r="J45" s="31">
        <v>28373.970703125</v>
      </c>
      <c r="K45" s="31">
        <v>14835.474609375</v>
      </c>
      <c r="L45" s="31">
        <v>84355.25</v>
      </c>
      <c r="M45" s="31">
        <v>118584.65625</v>
      </c>
      <c r="N45" s="31">
        <v>154502.65625</v>
      </c>
      <c r="O45" s="31">
        <v>116826.8359375</v>
      </c>
      <c r="P45" s="85">
        <v>15309.87109375</v>
      </c>
      <c r="Q45" s="32">
        <v>18085.0625</v>
      </c>
      <c r="R45" s="31">
        <v>0</v>
      </c>
      <c r="S45" s="31">
        <v>4077.16015625</v>
      </c>
      <c r="T45" s="31">
        <v>152627.3125</v>
      </c>
      <c r="U45" s="31">
        <v>96189.921875</v>
      </c>
      <c r="V45" s="31">
        <v>111691.96875</v>
      </c>
      <c r="W45" s="31">
        <v>92363.2109375</v>
      </c>
      <c r="X45" s="85">
        <v>17501.228515625</v>
      </c>
    </row>
    <row r="46" spans="1:24" s="77" customFormat="1" ht="15">
      <c r="A46" s="251"/>
      <c r="B46" s="253"/>
      <c r="C46" s="109"/>
      <c r="D46" s="109" t="s">
        <v>26</v>
      </c>
      <c r="E46" s="254"/>
      <c r="F46" s="78"/>
      <c r="G46" s="78"/>
      <c r="H46" s="264"/>
      <c r="I46" s="272">
        <v>0</v>
      </c>
      <c r="J46" s="253">
        <v>0</v>
      </c>
      <c r="K46" s="253">
        <v>0</v>
      </c>
      <c r="L46" s="253">
        <v>0</v>
      </c>
      <c r="M46" s="253">
        <v>0</v>
      </c>
      <c r="N46" s="253">
        <v>0</v>
      </c>
      <c r="O46" s="253">
        <v>0</v>
      </c>
      <c r="P46" s="254">
        <v>0</v>
      </c>
      <c r="Q46" s="102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v>0</v>
      </c>
      <c r="W46" s="103">
        <v>0</v>
      </c>
      <c r="X46" s="274">
        <v>0</v>
      </c>
    </row>
    <row r="47" spans="1:24" s="11" customFormat="1" ht="15">
      <c r="A47" s="250" t="s">
        <v>113</v>
      </c>
      <c r="B47" s="14"/>
      <c r="C47" s="38" t="s">
        <v>67</v>
      </c>
      <c r="D47" s="46"/>
      <c r="E47" s="29" t="s">
        <v>220</v>
      </c>
      <c r="F47" s="17">
        <f t="shared" si="3"/>
        <v>137211.64044189453</v>
      </c>
      <c r="G47" s="17">
        <f t="shared" si="4"/>
        <v>82376.4419555664</v>
      </c>
      <c r="H47" s="263">
        <f t="shared" si="2"/>
        <v>54835.198486328125</v>
      </c>
      <c r="I47" s="32">
        <v>0</v>
      </c>
      <c r="J47" s="31">
        <v>0</v>
      </c>
      <c r="K47" s="31">
        <v>0</v>
      </c>
      <c r="L47" s="31">
        <v>28913.298828125</v>
      </c>
      <c r="M47" s="31">
        <v>26082.5859375</v>
      </c>
      <c r="N47" s="31">
        <v>22780.61328125</v>
      </c>
      <c r="O47" s="31">
        <v>3818.555908203125</v>
      </c>
      <c r="P47" s="85">
        <v>781.3880004882812</v>
      </c>
      <c r="Q47" s="32">
        <v>2427.355712890625</v>
      </c>
      <c r="R47" s="31">
        <v>0</v>
      </c>
      <c r="S47" s="31">
        <v>8306.1435546875</v>
      </c>
      <c r="T47" s="31">
        <v>20011.80078125</v>
      </c>
      <c r="U47" s="31">
        <v>9034.2724609375</v>
      </c>
      <c r="V47" s="31">
        <v>6867.2197265625</v>
      </c>
      <c r="W47" s="31">
        <v>6814.0927734375</v>
      </c>
      <c r="X47" s="85">
        <v>1374.3134765625</v>
      </c>
    </row>
    <row r="48" spans="1:24" s="11" customFormat="1" ht="15">
      <c r="A48" s="250" t="s">
        <v>114</v>
      </c>
      <c r="B48" s="14"/>
      <c r="C48" s="38" t="s">
        <v>68</v>
      </c>
      <c r="D48" s="46"/>
      <c r="E48" s="29" t="s">
        <v>221</v>
      </c>
      <c r="F48" s="17">
        <f t="shared" si="3"/>
        <v>609903.1188964844</v>
      </c>
      <c r="G48" s="17">
        <f t="shared" si="4"/>
        <v>527770.0671386719</v>
      </c>
      <c r="H48" s="263">
        <f t="shared" si="2"/>
        <v>82133.0517578125</v>
      </c>
      <c r="I48" s="32">
        <v>18400.8046875</v>
      </c>
      <c r="J48" s="31">
        <v>2680.10791015625</v>
      </c>
      <c r="K48" s="31">
        <v>40125.625</v>
      </c>
      <c r="L48" s="31">
        <v>279083.6875</v>
      </c>
      <c r="M48" s="31">
        <v>110151.34375</v>
      </c>
      <c r="N48" s="31">
        <v>52022.3671875</v>
      </c>
      <c r="O48" s="31">
        <v>23508.490234375</v>
      </c>
      <c r="P48" s="85">
        <v>1797.640869140625</v>
      </c>
      <c r="Q48" s="32">
        <v>0</v>
      </c>
      <c r="R48" s="31">
        <v>3235.787109375</v>
      </c>
      <c r="S48" s="31">
        <v>20900.068359375</v>
      </c>
      <c r="T48" s="31">
        <v>15643.392578125</v>
      </c>
      <c r="U48" s="31">
        <v>17181.388671875</v>
      </c>
      <c r="V48" s="31">
        <v>20748.810546875</v>
      </c>
      <c r="W48" s="31">
        <v>4423.6044921875</v>
      </c>
      <c r="X48" s="85">
        <v>0</v>
      </c>
    </row>
    <row r="49" spans="1:24" s="11" customFormat="1" ht="15">
      <c r="A49" s="250" t="s">
        <v>115</v>
      </c>
      <c r="B49" s="14"/>
      <c r="C49" s="38" t="s">
        <v>69</v>
      </c>
      <c r="D49" s="46"/>
      <c r="E49" s="29" t="s">
        <v>222</v>
      </c>
      <c r="F49" s="17">
        <f t="shared" si="3"/>
        <v>128938.64453125</v>
      </c>
      <c r="G49" s="17">
        <f t="shared" si="4"/>
        <v>62857.74658203125</v>
      </c>
      <c r="H49" s="263">
        <f t="shared" si="2"/>
        <v>66080.89794921875</v>
      </c>
      <c r="I49" s="32">
        <v>4273.607421875</v>
      </c>
      <c r="J49" s="31">
        <v>2233.157958984375</v>
      </c>
      <c r="K49" s="31">
        <v>12325.8193359375</v>
      </c>
      <c r="L49" s="31">
        <v>13796.29296875</v>
      </c>
      <c r="M49" s="31">
        <v>6513.93798828125</v>
      </c>
      <c r="N49" s="31">
        <v>16950.083984375</v>
      </c>
      <c r="O49" s="31">
        <v>5888.86376953125</v>
      </c>
      <c r="P49" s="85">
        <v>875.983154296875</v>
      </c>
      <c r="Q49" s="32">
        <v>0</v>
      </c>
      <c r="R49" s="31">
        <v>3441.648193359375</v>
      </c>
      <c r="S49" s="31">
        <v>7571.23681640625</v>
      </c>
      <c r="T49" s="31">
        <v>14614.3447265625</v>
      </c>
      <c r="U49" s="31">
        <v>14346.5966796875</v>
      </c>
      <c r="V49" s="31">
        <v>15295.0869140625</v>
      </c>
      <c r="W49" s="31">
        <v>9251.0263671875</v>
      </c>
      <c r="X49" s="85">
        <v>1560.958251953125</v>
      </c>
    </row>
    <row r="50" spans="1:24" s="77" customFormat="1" ht="15">
      <c r="A50" s="251"/>
      <c r="B50" s="253"/>
      <c r="C50" s="109"/>
      <c r="D50" s="109" t="s">
        <v>27</v>
      </c>
      <c r="E50" s="254"/>
      <c r="F50" s="78"/>
      <c r="G50" s="78"/>
      <c r="H50" s="264"/>
      <c r="I50" s="272"/>
      <c r="J50" s="253"/>
      <c r="K50" s="253"/>
      <c r="L50" s="253"/>
      <c r="M50" s="253"/>
      <c r="N50" s="253"/>
      <c r="O50" s="253"/>
      <c r="P50" s="254"/>
      <c r="Q50" s="102"/>
      <c r="R50" s="103"/>
      <c r="S50" s="103"/>
      <c r="T50" s="103"/>
      <c r="U50" s="103"/>
      <c r="V50" s="103"/>
      <c r="W50" s="103"/>
      <c r="X50" s="274"/>
    </row>
    <row r="51" spans="1:24" s="11" customFormat="1" ht="15">
      <c r="A51" s="250" t="s">
        <v>116</v>
      </c>
      <c r="B51" s="14"/>
      <c r="C51" s="38" t="s">
        <v>70</v>
      </c>
      <c r="D51" s="46"/>
      <c r="E51" s="29" t="s">
        <v>223</v>
      </c>
      <c r="F51" s="17">
        <f t="shared" si="3"/>
        <v>826834.8657226562</v>
      </c>
      <c r="G51" s="17">
        <f t="shared" si="4"/>
        <v>510783.9423828125</v>
      </c>
      <c r="H51" s="263">
        <f t="shared" si="2"/>
        <v>316050.92333984375</v>
      </c>
      <c r="I51" s="32">
        <v>6618.50390625</v>
      </c>
      <c r="J51" s="31">
        <v>5861.294921875</v>
      </c>
      <c r="K51" s="31">
        <v>36085.41015625</v>
      </c>
      <c r="L51" s="31">
        <v>132313.453125</v>
      </c>
      <c r="M51" s="31">
        <v>122757.8359375</v>
      </c>
      <c r="N51" s="31">
        <v>126182</v>
      </c>
      <c r="O51" s="31">
        <v>71553.9140625</v>
      </c>
      <c r="P51" s="85">
        <v>9411.5302734375</v>
      </c>
      <c r="Q51" s="32">
        <v>4531.55078125</v>
      </c>
      <c r="R51" s="31">
        <v>16805.724609375</v>
      </c>
      <c r="S51" s="31">
        <v>19647.509765625</v>
      </c>
      <c r="T51" s="31">
        <v>98730.0546875</v>
      </c>
      <c r="U51" s="31">
        <v>67395.34375</v>
      </c>
      <c r="V51" s="31">
        <v>64433.65625</v>
      </c>
      <c r="W51" s="31">
        <v>39822.66796875</v>
      </c>
      <c r="X51" s="85">
        <v>4684.41552734375</v>
      </c>
    </row>
    <row r="52" spans="1:24" s="11" customFormat="1" ht="15">
      <c r="A52" s="250" t="s">
        <v>117</v>
      </c>
      <c r="B52" s="14"/>
      <c r="C52" s="37" t="s">
        <v>71</v>
      </c>
      <c r="D52" s="46"/>
      <c r="E52" s="28" t="s">
        <v>224</v>
      </c>
      <c r="F52" s="17">
        <f t="shared" si="3"/>
        <v>88551.6591796875</v>
      </c>
      <c r="G52" s="17">
        <f t="shared" si="4"/>
        <v>49135.074951171875</v>
      </c>
      <c r="H52" s="263">
        <f>SUM(Q52:X52)</f>
        <v>39416.584228515625</v>
      </c>
      <c r="I52" s="32">
        <v>0</v>
      </c>
      <c r="J52" s="31">
        <v>0</v>
      </c>
      <c r="K52" s="31">
        <v>0</v>
      </c>
      <c r="L52" s="31">
        <v>8336.3740234375</v>
      </c>
      <c r="M52" s="31">
        <v>23265.056640625</v>
      </c>
      <c r="N52" s="31">
        <v>13653.357421875</v>
      </c>
      <c r="O52" s="31">
        <v>2730.308349609375</v>
      </c>
      <c r="P52" s="85">
        <v>1149.978515625</v>
      </c>
      <c r="Q52" s="32">
        <v>4618.92724609375</v>
      </c>
      <c r="R52" s="31">
        <v>0</v>
      </c>
      <c r="S52" s="31">
        <v>0</v>
      </c>
      <c r="T52" s="31">
        <v>31119.1328125</v>
      </c>
      <c r="U52" s="31">
        <v>0</v>
      </c>
      <c r="V52" s="31">
        <v>1279.527099609375</v>
      </c>
      <c r="W52" s="31">
        <v>2398.9970703125</v>
      </c>
      <c r="X52" s="85">
        <v>0</v>
      </c>
    </row>
    <row r="53" spans="1:24" s="11" customFormat="1" ht="15">
      <c r="A53" s="250" t="s">
        <v>185</v>
      </c>
      <c r="B53" s="14"/>
      <c r="C53" s="37" t="s">
        <v>72</v>
      </c>
      <c r="D53" s="86" t="s">
        <v>183</v>
      </c>
      <c r="E53" s="256"/>
      <c r="F53" s="17">
        <f>SUM(G53:H53)</f>
        <v>772161.1030273438</v>
      </c>
      <c r="G53" s="17">
        <f>SUM(I53:P53)</f>
        <v>499399.02734375</v>
      </c>
      <c r="H53" s="263">
        <f>SUM(Q53:X53)</f>
        <v>272762.07568359375</v>
      </c>
      <c r="I53" s="32">
        <v>158683.28125</v>
      </c>
      <c r="J53" s="31">
        <v>30870.75</v>
      </c>
      <c r="K53" s="31">
        <v>46622.95703125</v>
      </c>
      <c r="L53" s="31">
        <v>232305.09375</v>
      </c>
      <c r="M53" s="31">
        <v>0</v>
      </c>
      <c r="N53" s="31">
        <v>30916.9453125</v>
      </c>
      <c r="O53" s="31">
        <v>0</v>
      </c>
      <c r="P53" s="85">
        <v>0</v>
      </c>
      <c r="Q53" s="32">
        <v>106614.5546875</v>
      </c>
      <c r="R53" s="31">
        <v>30341.1484375</v>
      </c>
      <c r="S53" s="31">
        <v>52560.9140625</v>
      </c>
      <c r="T53" s="31">
        <v>55857.1171875</v>
      </c>
      <c r="U53" s="31">
        <v>21116.880859375</v>
      </c>
      <c r="V53" s="31">
        <v>0</v>
      </c>
      <c r="W53" s="31">
        <v>6271.46044921875</v>
      </c>
      <c r="X53" s="85">
        <v>0</v>
      </c>
    </row>
    <row r="54" spans="1:24" s="16" customFormat="1" ht="15" customHeight="1">
      <c r="A54" s="249"/>
      <c r="B54" s="63" t="s">
        <v>57</v>
      </c>
      <c r="C54" s="63"/>
      <c r="D54" s="63"/>
      <c r="E54" s="64"/>
      <c r="F54" s="53">
        <f t="shared" si="3"/>
        <v>3800031.0141601562</v>
      </c>
      <c r="G54" s="54">
        <f>SUM(G55:G61)</f>
        <v>2417697.4063720703</v>
      </c>
      <c r="H54" s="261">
        <f>SUM(H55:H61)</f>
        <v>1382333.607788086</v>
      </c>
      <c r="I54" s="55">
        <f>SUM(I55:I61)</f>
        <v>52666.089111328125</v>
      </c>
      <c r="J54" s="56">
        <f aca="true" t="shared" si="7" ref="J54:X54">SUM(J55:J61)</f>
        <v>124197.60229492188</v>
      </c>
      <c r="K54" s="56">
        <f t="shared" si="7"/>
        <v>693055.16015625</v>
      </c>
      <c r="L54" s="56">
        <f t="shared" si="7"/>
        <v>866477.615234375</v>
      </c>
      <c r="M54" s="56">
        <f>SUM(M55:M61)</f>
        <v>291316.6953125</v>
      </c>
      <c r="N54" s="56">
        <f t="shared" si="7"/>
        <v>198948.4161376953</v>
      </c>
      <c r="O54" s="56">
        <f t="shared" si="7"/>
        <v>162408.900390625</v>
      </c>
      <c r="P54" s="271">
        <f>SUM(P55:P61)</f>
        <v>28626.927734375</v>
      </c>
      <c r="Q54" s="55">
        <f t="shared" si="7"/>
        <v>42739.946533203125</v>
      </c>
      <c r="R54" s="56">
        <f t="shared" si="7"/>
        <v>104318.6904296875</v>
      </c>
      <c r="S54" s="56">
        <f t="shared" si="7"/>
        <v>472996.9619140625</v>
      </c>
      <c r="T54" s="56">
        <f t="shared" si="7"/>
        <v>349309.3330078125</v>
      </c>
      <c r="U54" s="56">
        <f t="shared" si="7"/>
        <v>118836.42053222656</v>
      </c>
      <c r="V54" s="56">
        <f t="shared" si="7"/>
        <v>145005.12841796875</v>
      </c>
      <c r="W54" s="56">
        <f t="shared" si="7"/>
        <v>116549.58142089844</v>
      </c>
      <c r="X54" s="271">
        <f t="shared" si="7"/>
        <v>32577.545532226562</v>
      </c>
    </row>
    <row r="55" spans="1:24" ht="15">
      <c r="A55" s="250" t="s">
        <v>120</v>
      </c>
      <c r="B55" s="79"/>
      <c r="C55" s="38" t="s">
        <v>73</v>
      </c>
      <c r="D55" s="86" t="s">
        <v>227</v>
      </c>
      <c r="E55" s="257"/>
      <c r="F55" s="17">
        <f>SUM(G55:H55)</f>
        <v>1085843.2155761719</v>
      </c>
      <c r="G55" s="17">
        <f t="shared" si="4"/>
        <v>912772.0864257812</v>
      </c>
      <c r="H55" s="263">
        <f t="shared" si="2"/>
        <v>173071.12915039062</v>
      </c>
      <c r="I55" s="273">
        <v>16913.65625</v>
      </c>
      <c r="J55" s="33">
        <v>28655.642578125</v>
      </c>
      <c r="K55" s="33">
        <v>279902.5</v>
      </c>
      <c r="L55" s="33">
        <v>390925.4375</v>
      </c>
      <c r="M55" s="33">
        <v>97293.890625</v>
      </c>
      <c r="N55" s="33">
        <v>64492.359375</v>
      </c>
      <c r="O55" s="33">
        <v>28793.841796875</v>
      </c>
      <c r="P55" s="85">
        <v>5794.75830078125</v>
      </c>
      <c r="Q55" s="273">
        <v>4461.7490234375</v>
      </c>
      <c r="R55" s="33">
        <v>12608.490234375</v>
      </c>
      <c r="S55" s="33">
        <v>23648.03125</v>
      </c>
      <c r="T55" s="33">
        <v>74240.6875</v>
      </c>
      <c r="U55" s="33">
        <v>25849.71484375</v>
      </c>
      <c r="V55" s="33">
        <v>19872.638671875</v>
      </c>
      <c r="W55" s="33">
        <v>10832.994140625</v>
      </c>
      <c r="X55" s="275">
        <v>1556.823486328125</v>
      </c>
    </row>
    <row r="56" spans="1:24" ht="15">
      <c r="A56" s="250" t="s">
        <v>121</v>
      </c>
      <c r="B56" s="79"/>
      <c r="C56" s="38" t="s">
        <v>74</v>
      </c>
      <c r="D56" s="86" t="s">
        <v>28</v>
      </c>
      <c r="E56" s="257"/>
      <c r="F56" s="17">
        <f t="shared" si="3"/>
        <v>693182.5361328125</v>
      </c>
      <c r="G56" s="17">
        <f t="shared" si="4"/>
        <v>381622.9499511719</v>
      </c>
      <c r="H56" s="263">
        <f t="shared" si="2"/>
        <v>311559.5861816406</v>
      </c>
      <c r="I56" s="273">
        <v>2100.534912109375</v>
      </c>
      <c r="J56" s="33">
        <v>5176.2177734375</v>
      </c>
      <c r="K56" s="33">
        <v>28889.9375</v>
      </c>
      <c r="L56" s="33">
        <v>58862.42578125</v>
      </c>
      <c r="M56" s="33">
        <v>80542.421875</v>
      </c>
      <c r="N56" s="33">
        <v>82139.203125</v>
      </c>
      <c r="O56" s="33">
        <v>106036.7734375</v>
      </c>
      <c r="P56" s="85">
        <v>17875.435546875</v>
      </c>
      <c r="Q56" s="273">
        <v>2402.744384765625</v>
      </c>
      <c r="R56" s="33">
        <v>19699.0703125</v>
      </c>
      <c r="S56" s="33">
        <v>24854.966796875</v>
      </c>
      <c r="T56" s="33">
        <v>24859.47265625</v>
      </c>
      <c r="U56" s="33">
        <v>48148.5859375</v>
      </c>
      <c r="V56" s="33">
        <v>86018.171875</v>
      </c>
      <c r="W56" s="33">
        <v>78001.90625</v>
      </c>
      <c r="X56" s="275">
        <v>27574.66796875</v>
      </c>
    </row>
    <row r="57" spans="1:24" ht="15">
      <c r="A57" s="250" t="s">
        <v>122</v>
      </c>
      <c r="B57" s="79"/>
      <c r="C57" s="38" t="s">
        <v>75</v>
      </c>
      <c r="D57" s="86" t="s">
        <v>29</v>
      </c>
      <c r="E57" s="257"/>
      <c r="F57" s="17">
        <f t="shared" si="3"/>
        <v>189019.03662109375</v>
      </c>
      <c r="G57" s="17">
        <f t="shared" si="4"/>
        <v>141668.16479492188</v>
      </c>
      <c r="H57" s="263">
        <f t="shared" si="2"/>
        <v>47350.871826171875</v>
      </c>
      <c r="I57" s="273">
        <v>22788.869140625</v>
      </c>
      <c r="J57" s="33">
        <v>54425.59765625</v>
      </c>
      <c r="K57" s="33">
        <v>24749.734375</v>
      </c>
      <c r="L57" s="33">
        <v>24898.599609375</v>
      </c>
      <c r="M57" s="33">
        <v>6642.33642578125</v>
      </c>
      <c r="N57" s="33">
        <v>5848.95166015625</v>
      </c>
      <c r="O57" s="33">
        <v>1607.0916748046875</v>
      </c>
      <c r="P57" s="85">
        <v>706.9842529296875</v>
      </c>
      <c r="Q57" s="273">
        <v>16791.361328125</v>
      </c>
      <c r="R57" s="33">
        <v>14568.9208984375</v>
      </c>
      <c r="S57" s="33">
        <v>6011.3359375</v>
      </c>
      <c r="T57" s="33">
        <v>3525.029296875</v>
      </c>
      <c r="U57" s="33">
        <v>0</v>
      </c>
      <c r="V57" s="33">
        <v>3967.4462890625</v>
      </c>
      <c r="W57" s="33">
        <v>1829.6488037109375</v>
      </c>
      <c r="X57" s="275">
        <v>657.1292724609375</v>
      </c>
    </row>
    <row r="58" spans="1:24" ht="15">
      <c r="A58" s="250" t="s">
        <v>123</v>
      </c>
      <c r="B58" s="79"/>
      <c r="C58" s="38" t="s">
        <v>76</v>
      </c>
      <c r="D58" s="86" t="s">
        <v>118</v>
      </c>
      <c r="E58" s="257"/>
      <c r="F58" s="17">
        <f t="shared" si="3"/>
        <v>140991.33728027344</v>
      </c>
      <c r="G58" s="17">
        <f t="shared" si="4"/>
        <v>75422.00573730469</v>
      </c>
      <c r="H58" s="263">
        <f t="shared" si="2"/>
        <v>65569.33154296875</v>
      </c>
      <c r="I58" s="273">
        <v>4592.95263671875</v>
      </c>
      <c r="J58" s="33">
        <v>8580.103515625</v>
      </c>
      <c r="K58" s="33">
        <v>27440.23828125</v>
      </c>
      <c r="L58" s="33">
        <v>15794.650390625</v>
      </c>
      <c r="M58" s="33">
        <v>9866.072265625</v>
      </c>
      <c r="N58" s="33">
        <v>6804.1953125</v>
      </c>
      <c r="O58" s="33">
        <v>927.6575927734375</v>
      </c>
      <c r="P58" s="85">
        <v>1416.1357421875</v>
      </c>
      <c r="Q58" s="273">
        <v>0</v>
      </c>
      <c r="R58" s="33">
        <v>18546.248046875</v>
      </c>
      <c r="S58" s="33">
        <v>0</v>
      </c>
      <c r="T58" s="33">
        <v>26466.609375</v>
      </c>
      <c r="U58" s="33">
        <v>7334.2158203125</v>
      </c>
      <c r="V58" s="33">
        <v>7106.23291015625</v>
      </c>
      <c r="W58" s="33">
        <v>6116.025390625</v>
      </c>
      <c r="X58" s="275">
        <v>0</v>
      </c>
    </row>
    <row r="59" spans="1:24" ht="15">
      <c r="A59" s="250" t="s">
        <v>124</v>
      </c>
      <c r="B59" s="79"/>
      <c r="C59" s="38" t="s">
        <v>77</v>
      </c>
      <c r="D59" s="86" t="s">
        <v>225</v>
      </c>
      <c r="E59" s="257"/>
      <c r="F59" s="17">
        <f t="shared" si="3"/>
        <v>1338998.0474853516</v>
      </c>
      <c r="G59" s="17">
        <f t="shared" si="4"/>
        <v>676914.1125488281</v>
      </c>
      <c r="H59" s="263">
        <f t="shared" si="2"/>
        <v>662083.9349365234</v>
      </c>
      <c r="I59" s="273">
        <v>0</v>
      </c>
      <c r="J59" s="33">
        <v>8508.2958984375</v>
      </c>
      <c r="K59" s="33">
        <v>271142.09375</v>
      </c>
      <c r="L59" s="33">
        <v>290014.65625</v>
      </c>
      <c r="M59" s="33">
        <v>71769.7734375</v>
      </c>
      <c r="N59" s="33">
        <v>21202.24609375</v>
      </c>
      <c r="O59" s="33">
        <v>12469.416015625</v>
      </c>
      <c r="P59" s="85">
        <v>1807.631103515625</v>
      </c>
      <c r="Q59" s="273">
        <v>0</v>
      </c>
      <c r="R59" s="33">
        <v>17174.693359375</v>
      </c>
      <c r="S59" s="33">
        <v>392514.25</v>
      </c>
      <c r="T59" s="33">
        <v>196126.90625</v>
      </c>
      <c r="U59" s="33">
        <v>27891.05078125</v>
      </c>
      <c r="V59" s="33">
        <v>18559.99609375</v>
      </c>
      <c r="W59" s="33">
        <v>8440.634765625</v>
      </c>
      <c r="X59" s="275">
        <v>1376.4036865234375</v>
      </c>
    </row>
    <row r="60" spans="1:24" ht="15">
      <c r="A60" s="250" t="s">
        <v>125</v>
      </c>
      <c r="B60" s="79"/>
      <c r="C60" s="38" t="s">
        <v>78</v>
      </c>
      <c r="D60" s="86" t="s">
        <v>30</v>
      </c>
      <c r="E60" s="257"/>
      <c r="F60" s="17">
        <f t="shared" si="3"/>
        <v>87599.57958984375</v>
      </c>
      <c r="G60" s="17">
        <f t="shared" si="4"/>
        <v>73517.57312011719</v>
      </c>
      <c r="H60" s="263">
        <f t="shared" si="2"/>
        <v>14082.006469726562</v>
      </c>
      <c r="I60" s="273">
        <v>0</v>
      </c>
      <c r="J60" s="33">
        <v>16189.3701171875</v>
      </c>
      <c r="K60" s="33">
        <v>26816.21875</v>
      </c>
      <c r="L60" s="33">
        <v>21894.767578125</v>
      </c>
      <c r="M60" s="33">
        <v>5115.78076171875</v>
      </c>
      <c r="N60" s="33">
        <v>1926.6597900390625</v>
      </c>
      <c r="O60" s="33">
        <v>1574.776123046875</v>
      </c>
      <c r="P60" s="85">
        <v>0</v>
      </c>
      <c r="Q60" s="273">
        <v>0</v>
      </c>
      <c r="R60" s="33">
        <v>0</v>
      </c>
      <c r="S60" s="33">
        <v>3771.5654296875</v>
      </c>
      <c r="T60" s="33">
        <v>9049.017578125</v>
      </c>
      <c r="U60" s="33">
        <v>1261.4234619140625</v>
      </c>
      <c r="V60" s="33">
        <v>0</v>
      </c>
      <c r="W60" s="33">
        <v>0</v>
      </c>
      <c r="X60" s="275">
        <v>0</v>
      </c>
    </row>
    <row r="61" spans="1:24" ht="15">
      <c r="A61" s="250" t="s">
        <v>126</v>
      </c>
      <c r="B61" s="79"/>
      <c r="C61" s="38" t="s">
        <v>79</v>
      </c>
      <c r="D61" s="86" t="s">
        <v>119</v>
      </c>
      <c r="E61" s="257"/>
      <c r="F61" s="17">
        <f t="shared" si="3"/>
        <v>264397.2614746094</v>
      </c>
      <c r="G61" s="17">
        <f t="shared" si="4"/>
        <v>155780.5137939453</v>
      </c>
      <c r="H61" s="263">
        <f t="shared" si="2"/>
        <v>108616.74768066406</v>
      </c>
      <c r="I61" s="273">
        <v>6270.076171875</v>
      </c>
      <c r="J61" s="33">
        <v>2662.374755859375</v>
      </c>
      <c r="K61" s="33">
        <v>34114.4375</v>
      </c>
      <c r="L61" s="33">
        <v>64087.078125</v>
      </c>
      <c r="M61" s="33">
        <v>20086.419921875</v>
      </c>
      <c r="N61" s="33">
        <v>16534.80078125</v>
      </c>
      <c r="O61" s="33">
        <v>10999.34375</v>
      </c>
      <c r="P61" s="85">
        <v>1025.9827880859375</v>
      </c>
      <c r="Q61" s="273">
        <v>19084.091796875</v>
      </c>
      <c r="R61" s="33">
        <v>21721.267578125</v>
      </c>
      <c r="S61" s="33">
        <v>22196.8125</v>
      </c>
      <c r="T61" s="33">
        <v>15041.6103515625</v>
      </c>
      <c r="U61" s="33">
        <v>8351.4296875</v>
      </c>
      <c r="V61" s="33">
        <v>9480.642578125</v>
      </c>
      <c r="W61" s="33">
        <v>11328.3720703125</v>
      </c>
      <c r="X61" s="275">
        <v>1412.5211181640625</v>
      </c>
    </row>
    <row r="62" spans="1:24" s="99" customFormat="1" ht="15" customHeight="1" thickBot="1">
      <c r="A62" s="252" t="s">
        <v>81</v>
      </c>
      <c r="B62" s="93" t="s">
        <v>184</v>
      </c>
      <c r="C62" s="95" t="s">
        <v>80</v>
      </c>
      <c r="D62" s="98"/>
      <c r="E62" s="95"/>
      <c r="F62" s="96">
        <f t="shared" si="3"/>
        <v>2013421.033203125</v>
      </c>
      <c r="G62" s="97">
        <f t="shared" si="4"/>
        <v>906427.052734375</v>
      </c>
      <c r="H62" s="265">
        <f>SUM(Q62:X62)</f>
        <v>1106993.98046875</v>
      </c>
      <c r="I62" s="98">
        <v>14706.060546875</v>
      </c>
      <c r="J62" s="94">
        <v>0</v>
      </c>
      <c r="K62" s="94">
        <v>52216.6328125</v>
      </c>
      <c r="L62" s="94">
        <v>64457.2734375</v>
      </c>
      <c r="M62" s="94">
        <v>53526.6953125</v>
      </c>
      <c r="N62" s="94">
        <v>162010</v>
      </c>
      <c r="O62" s="94">
        <v>386673.03125</v>
      </c>
      <c r="P62" s="95">
        <v>172837.359375</v>
      </c>
      <c r="Q62" s="98">
        <v>13443.90234375</v>
      </c>
      <c r="R62" s="94">
        <v>33093.69140625</v>
      </c>
      <c r="S62" s="94">
        <v>53970.19140625</v>
      </c>
      <c r="T62" s="94">
        <v>87208.484375</v>
      </c>
      <c r="U62" s="94">
        <v>47734.3828125</v>
      </c>
      <c r="V62" s="94">
        <v>199993.421875</v>
      </c>
      <c r="W62" s="94">
        <v>454273.90625</v>
      </c>
      <c r="X62" s="95">
        <v>217276</v>
      </c>
    </row>
  </sheetData>
  <mergeCells count="3">
    <mergeCell ref="I4:P4"/>
    <mergeCell ref="Q4:X4"/>
    <mergeCell ref="F5:H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 topLeftCell="A1">
      <pane xSplit="5" ySplit="8" topLeftCell="F9" activePane="bottomRight" state="frozen"/>
      <selection pane="topLeft" activeCell="M13" sqref="M13"/>
      <selection pane="topRight" activeCell="M13" sqref="M13"/>
      <selection pane="bottomLeft" activeCell="M13" sqref="M13"/>
      <selection pane="bottomRight" activeCell="M13" sqref="M13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3.8515625" style="40" customWidth="1"/>
    <col min="5" max="5" width="33.7109375" style="6" customWidth="1"/>
    <col min="6" max="24" width="11.7109375" style="6" customWidth="1"/>
    <col min="25" max="16384" width="9.140625" style="6" customWidth="1"/>
  </cols>
  <sheetData>
    <row r="1" ht="15.6">
      <c r="A1" s="65" t="s">
        <v>226</v>
      </c>
    </row>
    <row r="2" ht="15.6">
      <c r="A2" s="110" t="s">
        <v>182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58" t="s">
        <v>33</v>
      </c>
      <c r="I4" s="297" t="s">
        <v>32</v>
      </c>
      <c r="J4" s="298"/>
      <c r="K4" s="298"/>
      <c r="L4" s="298"/>
      <c r="M4" s="298"/>
      <c r="N4" s="298"/>
      <c r="O4" s="298"/>
      <c r="P4" s="299"/>
      <c r="Q4" s="297" t="s">
        <v>33</v>
      </c>
      <c r="R4" s="298"/>
      <c r="S4" s="298"/>
      <c r="T4" s="298"/>
      <c r="U4" s="298"/>
      <c r="V4" s="298"/>
      <c r="W4" s="298"/>
      <c r="X4" s="299"/>
    </row>
    <row r="5" spans="1:24" s="8" customFormat="1" ht="13.8" thickBot="1">
      <c r="A5" s="68"/>
      <c r="B5" s="43"/>
      <c r="C5" s="43"/>
      <c r="D5" s="43"/>
      <c r="E5" s="21" t="s">
        <v>35</v>
      </c>
      <c r="F5" s="295" t="s">
        <v>53</v>
      </c>
      <c r="G5" s="296" t="s">
        <v>1</v>
      </c>
      <c r="H5" s="296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66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66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15815.596000000001</v>
      </c>
      <c r="G6" s="60">
        <f>SUM(I6:P6)</f>
        <v>8089.145999999999</v>
      </c>
      <c r="H6" s="259">
        <f>SUM(Q6:X6)</f>
        <v>7726.450000000002</v>
      </c>
      <c r="I6" s="61">
        <v>851.943</v>
      </c>
      <c r="J6" s="62">
        <v>1597.092</v>
      </c>
      <c r="K6" s="62">
        <v>2299.042</v>
      </c>
      <c r="L6" s="62">
        <v>2174.772</v>
      </c>
      <c r="M6" s="62">
        <v>654.31</v>
      </c>
      <c r="N6" s="62">
        <v>319.137</v>
      </c>
      <c r="O6" s="62">
        <v>137.285</v>
      </c>
      <c r="P6" s="267">
        <v>55.565</v>
      </c>
      <c r="Q6" s="61">
        <v>797.079</v>
      </c>
      <c r="R6" s="62">
        <v>1505.885</v>
      </c>
      <c r="S6" s="62">
        <v>2224.628</v>
      </c>
      <c r="T6" s="62">
        <v>2054.309</v>
      </c>
      <c r="U6" s="62">
        <v>614.957</v>
      </c>
      <c r="V6" s="62">
        <v>308.559</v>
      </c>
      <c r="W6" s="62">
        <v>155.786</v>
      </c>
      <c r="X6" s="267">
        <v>65.247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68"/>
      <c r="Q7" s="36"/>
      <c r="R7" s="35"/>
      <c r="S7" s="35"/>
      <c r="T7" s="35"/>
      <c r="U7" s="35"/>
      <c r="V7" s="35"/>
      <c r="W7" s="35"/>
      <c r="X7" s="268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69"/>
      <c r="Q8" s="12"/>
      <c r="R8" s="13"/>
      <c r="S8" s="13"/>
      <c r="T8" s="13"/>
      <c r="U8" s="13"/>
      <c r="V8" s="13"/>
      <c r="W8" s="13"/>
      <c r="X8" s="269"/>
    </row>
    <row r="9" spans="1:24" s="15" customFormat="1" ht="14.4" thickTop="1">
      <c r="A9" s="248"/>
      <c r="B9" s="47" t="s">
        <v>2</v>
      </c>
      <c r="C9" s="47"/>
      <c r="D9" s="47"/>
      <c r="E9" s="48"/>
      <c r="F9" s="49">
        <f>SUM(G9:H9)</f>
        <v>5217217.122467041</v>
      </c>
      <c r="G9" s="50">
        <f>SUM(I9:P9)</f>
        <v>2646284.3639144897</v>
      </c>
      <c r="H9" s="260">
        <f>SUM(Q9:X9)</f>
        <v>2570932.7585525513</v>
      </c>
      <c r="I9" s="51">
        <f aca="true" t="shared" si="0" ref="I9:X9">I10+I24+I54+I62</f>
        <v>706095.5139770508</v>
      </c>
      <c r="J9" s="52">
        <f t="shared" si="0"/>
        <v>129382.97137451172</v>
      </c>
      <c r="K9" s="52">
        <f t="shared" si="0"/>
        <v>356389.1343383789</v>
      </c>
      <c r="L9" s="52">
        <f t="shared" si="0"/>
        <v>650704.3658447266</v>
      </c>
      <c r="M9" s="52">
        <f t="shared" si="0"/>
        <v>336704.41833496094</v>
      </c>
      <c r="N9" s="52">
        <f t="shared" si="0"/>
        <v>257300.38577270508</v>
      </c>
      <c r="O9" s="52">
        <f t="shared" si="0"/>
        <v>166917.50776672363</v>
      </c>
      <c r="P9" s="270">
        <f t="shared" si="0"/>
        <v>42790.06650543213</v>
      </c>
      <c r="Q9" s="51">
        <f t="shared" si="0"/>
        <v>756379.8385620117</v>
      </c>
      <c r="R9" s="52">
        <f t="shared" si="0"/>
        <v>221525.0819091797</v>
      </c>
      <c r="S9" s="52">
        <f t="shared" si="0"/>
        <v>362338.7435455322</v>
      </c>
      <c r="T9" s="52">
        <f t="shared" si="0"/>
        <v>529733.0194091797</v>
      </c>
      <c r="U9" s="52">
        <f t="shared" si="0"/>
        <v>210967.01568603516</v>
      </c>
      <c r="V9" s="52">
        <f t="shared" si="0"/>
        <v>229330.6891784668</v>
      </c>
      <c r="W9" s="52">
        <f t="shared" si="0"/>
        <v>201812.57167053223</v>
      </c>
      <c r="X9" s="270">
        <f t="shared" si="0"/>
        <v>58845.79859161377</v>
      </c>
    </row>
    <row r="10" spans="1:24" s="16" customFormat="1" ht="15" customHeight="1">
      <c r="A10" s="249"/>
      <c r="B10" s="63" t="s">
        <v>202</v>
      </c>
      <c r="C10" s="63"/>
      <c r="D10" s="63"/>
      <c r="E10" s="64"/>
      <c r="F10" s="53">
        <f>SUM(G10:H10)</f>
        <v>2253385.5216789246</v>
      </c>
      <c r="G10" s="54">
        <f>SUM(I10:P10)</f>
        <v>1001327.6383056641</v>
      </c>
      <c r="H10" s="261">
        <f>SUM(Q10:X10)</f>
        <v>1252057.8833732605</v>
      </c>
      <c r="I10" s="55">
        <f>SUM(I11:I23)</f>
        <v>608765.2377929688</v>
      </c>
      <c r="J10" s="56">
        <f>SUM(J11:J23)</f>
        <v>66836.953125</v>
      </c>
      <c r="K10" s="56">
        <f>SUM(K11:K23)</f>
        <v>88324.22424316406</v>
      </c>
      <c r="L10" s="56">
        <f aca="true" t="shared" si="1" ref="L10:X10">SUM(L11:L23)</f>
        <v>102971.59106445312</v>
      </c>
      <c r="M10" s="56">
        <f t="shared" si="1"/>
        <v>58117.17510986328</v>
      </c>
      <c r="N10" s="56">
        <f t="shared" si="1"/>
        <v>40671.7353515625</v>
      </c>
      <c r="O10" s="56">
        <f t="shared" si="1"/>
        <v>26496.376342773438</v>
      </c>
      <c r="P10" s="271">
        <f t="shared" si="1"/>
        <v>9144.345275878906</v>
      </c>
      <c r="Q10" s="55">
        <f t="shared" si="1"/>
        <v>676206.8215332031</v>
      </c>
      <c r="R10" s="56">
        <f t="shared" si="1"/>
        <v>101414.55145263672</v>
      </c>
      <c r="S10" s="56">
        <f t="shared" si="1"/>
        <v>192316.06018066406</v>
      </c>
      <c r="T10" s="56">
        <f t="shared" si="1"/>
        <v>160343.9119873047</v>
      </c>
      <c r="U10" s="56">
        <f t="shared" si="1"/>
        <v>33594.63134765625</v>
      </c>
      <c r="V10" s="56">
        <f t="shared" si="1"/>
        <v>33032.710998535156</v>
      </c>
      <c r="W10" s="56">
        <f t="shared" si="1"/>
        <v>44035.32815551758</v>
      </c>
      <c r="X10" s="271">
        <f t="shared" si="1"/>
        <v>11113.86771774292</v>
      </c>
    </row>
    <row r="11" spans="1:24" s="11" customFormat="1" ht="15">
      <c r="A11" s="250" t="s">
        <v>82</v>
      </c>
      <c r="B11" s="14"/>
      <c r="C11" s="38" t="s">
        <v>3</v>
      </c>
      <c r="D11" s="86" t="s">
        <v>4</v>
      </c>
      <c r="E11" s="29"/>
      <c r="F11" s="246">
        <f>SUM(G11:H11)</f>
        <v>131715.26586914062</v>
      </c>
      <c r="G11" s="19">
        <f>SUM(I11:P11)</f>
        <v>77733.29943847656</v>
      </c>
      <c r="H11" s="262">
        <f aca="true" t="shared" si="2" ref="H11:H61">SUM(Q11:X11)</f>
        <v>53981.96643066406</v>
      </c>
      <c r="I11" s="18">
        <v>3132.119140625</v>
      </c>
      <c r="J11" s="31">
        <v>230.95556640625</v>
      </c>
      <c r="K11" s="31">
        <v>10206.3994140625</v>
      </c>
      <c r="L11" s="31">
        <v>21177.974609375</v>
      </c>
      <c r="M11" s="31">
        <v>21859.37109375</v>
      </c>
      <c r="N11" s="31">
        <v>13279.474609375</v>
      </c>
      <c r="O11" s="31">
        <v>6762.802734375</v>
      </c>
      <c r="P11" s="85">
        <v>1084.2022705078125</v>
      </c>
      <c r="Q11" s="32">
        <v>2178.85009765625</v>
      </c>
      <c r="R11" s="31">
        <v>3956.714111328125</v>
      </c>
      <c r="S11" s="31">
        <v>10731.3662109375</v>
      </c>
      <c r="T11" s="31">
        <v>11057.4892578125</v>
      </c>
      <c r="U11" s="31">
        <v>10470.3544921875</v>
      </c>
      <c r="V11" s="31">
        <v>8487.32421875</v>
      </c>
      <c r="W11" s="31">
        <v>6525.5556640625</v>
      </c>
      <c r="X11" s="85">
        <v>574.3123779296875</v>
      </c>
    </row>
    <row r="12" spans="1:24" s="11" customFormat="1" ht="15">
      <c r="A12" s="250" t="s">
        <v>83</v>
      </c>
      <c r="B12" s="14"/>
      <c r="C12" s="38" t="s">
        <v>5</v>
      </c>
      <c r="D12" s="86" t="s">
        <v>203</v>
      </c>
      <c r="E12" s="29"/>
      <c r="F12" s="246">
        <f aca="true" t="shared" si="3" ref="F12:F62">SUM(G12:H12)</f>
        <v>23454.135223388672</v>
      </c>
      <c r="G12" s="19">
        <f aca="true" t="shared" si="4" ref="G12:G62">SUM(I12:P12)</f>
        <v>17488.452606201172</v>
      </c>
      <c r="H12" s="262">
        <f t="shared" si="2"/>
        <v>5965.6826171875</v>
      </c>
      <c r="I12" s="18">
        <v>0</v>
      </c>
      <c r="J12" s="31">
        <v>0</v>
      </c>
      <c r="K12" s="31">
        <v>3229.67578125</v>
      </c>
      <c r="L12" s="31">
        <v>13030.1650390625</v>
      </c>
      <c r="M12" s="31">
        <v>245.17831420898438</v>
      </c>
      <c r="N12" s="31">
        <v>560.1771240234375</v>
      </c>
      <c r="O12" s="31">
        <v>423.25634765625</v>
      </c>
      <c r="P12" s="85">
        <v>0</v>
      </c>
      <c r="Q12" s="32">
        <v>2194.375244140625</v>
      </c>
      <c r="R12" s="31">
        <v>0</v>
      </c>
      <c r="S12" s="31">
        <v>746.8978271484375</v>
      </c>
      <c r="T12" s="31">
        <v>1862.435791015625</v>
      </c>
      <c r="U12" s="31">
        <v>875.7125244140625</v>
      </c>
      <c r="V12" s="31">
        <v>286.26123046875</v>
      </c>
      <c r="W12" s="31">
        <v>0</v>
      </c>
      <c r="X12" s="85">
        <v>0</v>
      </c>
    </row>
    <row r="13" spans="1:24" s="11" customFormat="1" ht="15">
      <c r="A13" s="250" t="s">
        <v>84</v>
      </c>
      <c r="B13" s="14"/>
      <c r="C13" s="37" t="s">
        <v>6</v>
      </c>
      <c r="D13" s="245" t="s">
        <v>204</v>
      </c>
      <c r="E13" s="29"/>
      <c r="F13" s="246">
        <f t="shared" si="3"/>
        <v>263974.9541015625</v>
      </c>
      <c r="G13" s="19">
        <f t="shared" si="4"/>
        <v>122662.3876953125</v>
      </c>
      <c r="H13" s="262">
        <f t="shared" si="2"/>
        <v>141312.56640625</v>
      </c>
      <c r="I13" s="18">
        <v>75583.921875</v>
      </c>
      <c r="J13" s="31">
        <v>11038.529296875</v>
      </c>
      <c r="K13" s="31">
        <v>8636.0458984375</v>
      </c>
      <c r="L13" s="31">
        <v>11344.796875</v>
      </c>
      <c r="M13" s="31">
        <v>6201.88525390625</v>
      </c>
      <c r="N13" s="31">
        <v>3875.39599609375</v>
      </c>
      <c r="O13" s="31">
        <v>4008.879150390625</v>
      </c>
      <c r="P13" s="85">
        <v>1972.933349609375</v>
      </c>
      <c r="Q13" s="32">
        <v>78344.6484375</v>
      </c>
      <c r="R13" s="31">
        <v>14014.3388671875</v>
      </c>
      <c r="S13" s="31">
        <v>15189.0166015625</v>
      </c>
      <c r="T13" s="31">
        <v>8194.947265625</v>
      </c>
      <c r="U13" s="31">
        <v>4861.79052734375</v>
      </c>
      <c r="V13" s="31">
        <v>5310.0185546875</v>
      </c>
      <c r="W13" s="31">
        <v>11534.818359375</v>
      </c>
      <c r="X13" s="85">
        <v>3862.98779296875</v>
      </c>
    </row>
    <row r="14" spans="1:24" s="11" customFormat="1" ht="15">
      <c r="A14" s="250" t="s">
        <v>85</v>
      </c>
      <c r="B14" s="14"/>
      <c r="C14" s="37" t="s">
        <v>7</v>
      </c>
      <c r="D14" s="245" t="s">
        <v>205</v>
      </c>
      <c r="E14" s="29"/>
      <c r="F14" s="246">
        <f t="shared" si="3"/>
        <v>12801.666473388672</v>
      </c>
      <c r="G14" s="19">
        <f t="shared" si="4"/>
        <v>7394.468292236328</v>
      </c>
      <c r="H14" s="262">
        <f t="shared" si="2"/>
        <v>5407.198181152344</v>
      </c>
      <c r="I14" s="18">
        <v>4320.16943359375</v>
      </c>
      <c r="J14" s="31">
        <v>2228.08984375</v>
      </c>
      <c r="K14" s="31">
        <v>484.2529296875</v>
      </c>
      <c r="L14" s="31">
        <v>0</v>
      </c>
      <c r="M14" s="31">
        <v>361.9560852050781</v>
      </c>
      <c r="N14" s="31">
        <v>0</v>
      </c>
      <c r="O14" s="31">
        <v>0</v>
      </c>
      <c r="P14" s="85">
        <v>0</v>
      </c>
      <c r="Q14" s="32">
        <v>4488.59814453125</v>
      </c>
      <c r="R14" s="31">
        <v>918.6000366210938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85">
        <v>0</v>
      </c>
    </row>
    <row r="15" spans="1:24" s="11" customFormat="1" ht="15">
      <c r="A15" s="250" t="s">
        <v>86</v>
      </c>
      <c r="B15" s="14"/>
      <c r="C15" s="37" t="s">
        <v>8</v>
      </c>
      <c r="D15" s="245" t="s">
        <v>54</v>
      </c>
      <c r="E15" s="29"/>
      <c r="F15" s="246">
        <f t="shared" si="3"/>
        <v>38384.820293426514</v>
      </c>
      <c r="G15" s="17">
        <f t="shared" si="4"/>
        <v>18244.212982177734</v>
      </c>
      <c r="H15" s="263">
        <f t="shared" si="2"/>
        <v>20140.60731124878</v>
      </c>
      <c r="I15" s="18">
        <v>5943.1328125</v>
      </c>
      <c r="J15" s="31">
        <v>2392.966796875</v>
      </c>
      <c r="K15" s="31">
        <v>6249.4248046875</v>
      </c>
      <c r="L15" s="31">
        <v>2533.403564453125</v>
      </c>
      <c r="M15" s="31">
        <v>539.0791625976562</v>
      </c>
      <c r="N15" s="31">
        <v>171.59445190429688</v>
      </c>
      <c r="O15" s="31">
        <v>414.61138916015625</v>
      </c>
      <c r="P15" s="85">
        <v>0</v>
      </c>
      <c r="Q15" s="32">
        <v>11529.52734375</v>
      </c>
      <c r="R15" s="31">
        <v>4496.380859375</v>
      </c>
      <c r="S15" s="31">
        <v>1354.944580078125</v>
      </c>
      <c r="T15" s="31">
        <v>2014.1256103515625</v>
      </c>
      <c r="U15" s="31">
        <v>694.4758911132812</v>
      </c>
      <c r="V15" s="31">
        <v>0</v>
      </c>
      <c r="W15" s="31">
        <v>0</v>
      </c>
      <c r="X15" s="85">
        <v>51.15302658081055</v>
      </c>
    </row>
    <row r="16" spans="1:24" s="11" customFormat="1" ht="15">
      <c r="A16" s="250" t="s">
        <v>87</v>
      </c>
      <c r="B16" s="14"/>
      <c r="C16" s="39" t="s">
        <v>9</v>
      </c>
      <c r="D16" s="245" t="s">
        <v>44</v>
      </c>
      <c r="E16" s="29"/>
      <c r="F16" s="246">
        <f t="shared" si="3"/>
        <v>96125.02917480469</v>
      </c>
      <c r="G16" s="17">
        <f t="shared" si="4"/>
        <v>46901.030517578125</v>
      </c>
      <c r="H16" s="263">
        <f t="shared" si="2"/>
        <v>49223.99865722656</v>
      </c>
      <c r="I16" s="18">
        <v>17115.8515625</v>
      </c>
      <c r="J16" s="31">
        <v>5850.52734375</v>
      </c>
      <c r="K16" s="31">
        <v>4607.9951171875</v>
      </c>
      <c r="L16" s="31">
        <v>10242.212890625</v>
      </c>
      <c r="M16" s="31">
        <v>7342.48193359375</v>
      </c>
      <c r="N16" s="31">
        <v>822.2489013671875</v>
      </c>
      <c r="O16" s="31">
        <v>705.9037475585938</v>
      </c>
      <c r="P16" s="85">
        <v>213.80902099609375</v>
      </c>
      <c r="Q16" s="32">
        <v>19504.54296875</v>
      </c>
      <c r="R16" s="31">
        <v>8750.0673828125</v>
      </c>
      <c r="S16" s="31">
        <v>7984.939453125</v>
      </c>
      <c r="T16" s="31">
        <v>9710.822265625</v>
      </c>
      <c r="U16" s="31">
        <v>676.0263061523438</v>
      </c>
      <c r="V16" s="31">
        <v>1815.7711181640625</v>
      </c>
      <c r="W16" s="31">
        <v>332.4259338378906</v>
      </c>
      <c r="X16" s="85">
        <v>449.4032287597656</v>
      </c>
    </row>
    <row r="17" spans="1:24" s="11" customFormat="1" ht="15">
      <c r="A17" s="250" t="s">
        <v>88</v>
      </c>
      <c r="B17" s="14"/>
      <c r="C17" s="39" t="s">
        <v>10</v>
      </c>
      <c r="D17" s="245" t="s">
        <v>14</v>
      </c>
      <c r="E17" s="29"/>
      <c r="F17" s="246">
        <f t="shared" si="3"/>
        <v>359438.961227417</v>
      </c>
      <c r="G17" s="17">
        <f t="shared" si="4"/>
        <v>171036.23944091797</v>
      </c>
      <c r="H17" s="263">
        <f t="shared" si="2"/>
        <v>188402.72178649902</v>
      </c>
      <c r="I17" s="18">
        <v>50102.37890625</v>
      </c>
      <c r="J17" s="31">
        <v>27716.818359375</v>
      </c>
      <c r="K17" s="31">
        <v>36416.70703125</v>
      </c>
      <c r="L17" s="31">
        <v>31431.232421875</v>
      </c>
      <c r="M17" s="31">
        <v>14805.5732421875</v>
      </c>
      <c r="N17" s="31">
        <v>7016.9052734375</v>
      </c>
      <c r="O17" s="31">
        <v>2777.802978515625</v>
      </c>
      <c r="P17" s="85">
        <v>768.8212280273438</v>
      </c>
      <c r="Q17" s="32">
        <v>64811.1015625</v>
      </c>
      <c r="R17" s="31">
        <v>22813.693359375</v>
      </c>
      <c r="S17" s="31">
        <v>54831.2109375</v>
      </c>
      <c r="T17" s="31">
        <v>27824.357421875</v>
      </c>
      <c r="U17" s="31">
        <v>8861.94921875</v>
      </c>
      <c r="V17" s="31">
        <v>5800.841796875</v>
      </c>
      <c r="W17" s="31">
        <v>3319.012939453125</v>
      </c>
      <c r="X17" s="85">
        <v>140.55455017089844</v>
      </c>
    </row>
    <row r="18" spans="1:24" s="11" customFormat="1" ht="15">
      <c r="A18" s="250" t="s">
        <v>89</v>
      </c>
      <c r="B18" s="14"/>
      <c r="C18" s="37" t="s">
        <v>11</v>
      </c>
      <c r="D18" s="245" t="s">
        <v>55</v>
      </c>
      <c r="E18" s="29"/>
      <c r="F18" s="246">
        <f>SUM(G18:H18)</f>
        <v>397423.25244140625</v>
      </c>
      <c r="G18" s="17">
        <f>SUM(I18:P18)</f>
        <v>181019.70166015625</v>
      </c>
      <c r="H18" s="263">
        <f t="shared" si="2"/>
        <v>216403.55078125</v>
      </c>
      <c r="I18" s="18">
        <v>149017.453125</v>
      </c>
      <c r="J18" s="31">
        <v>6520.513671875</v>
      </c>
      <c r="K18" s="31">
        <v>4810.1572265625</v>
      </c>
      <c r="L18" s="31">
        <v>2644.7255859375</v>
      </c>
      <c r="M18" s="31">
        <v>3672.466796875</v>
      </c>
      <c r="N18" s="31">
        <v>7285.380859375</v>
      </c>
      <c r="O18" s="31">
        <v>4448.57958984375</v>
      </c>
      <c r="P18" s="85">
        <v>2620.4248046875</v>
      </c>
      <c r="Q18" s="32">
        <v>176081.71875</v>
      </c>
      <c r="R18" s="31">
        <v>8715.416015625</v>
      </c>
      <c r="S18" s="31">
        <v>7083.1455078125</v>
      </c>
      <c r="T18" s="31">
        <v>3494.53271484375</v>
      </c>
      <c r="U18" s="31">
        <v>2876.462890625</v>
      </c>
      <c r="V18" s="31">
        <v>2725.42041015625</v>
      </c>
      <c r="W18" s="31">
        <v>12412.15234375</v>
      </c>
      <c r="X18" s="85">
        <v>3014.7021484375</v>
      </c>
    </row>
    <row r="19" spans="1:24" s="11" customFormat="1" ht="15">
      <c r="A19" s="250" t="s">
        <v>90</v>
      </c>
      <c r="B19" s="14"/>
      <c r="C19" s="38" t="s">
        <v>12</v>
      </c>
      <c r="D19" s="86" t="s">
        <v>206</v>
      </c>
      <c r="E19" s="29"/>
      <c r="F19" s="246">
        <f t="shared" si="3"/>
        <v>153926.06620788574</v>
      </c>
      <c r="G19" s="17">
        <f t="shared" si="4"/>
        <v>68117.24667358398</v>
      </c>
      <c r="H19" s="263">
        <f t="shared" si="2"/>
        <v>85808.81953430176</v>
      </c>
      <c r="I19" s="18">
        <v>48942.4609375</v>
      </c>
      <c r="J19" s="31">
        <v>9570.560546875</v>
      </c>
      <c r="K19" s="31">
        <v>924.5782470703125</v>
      </c>
      <c r="L19" s="31">
        <v>3590.560546875</v>
      </c>
      <c r="M19" s="31">
        <v>2000.1983642578125</v>
      </c>
      <c r="N19" s="31">
        <v>467.3799133300781</v>
      </c>
      <c r="O19" s="31">
        <v>2143.8759765625</v>
      </c>
      <c r="P19" s="85">
        <v>477.63214111328125</v>
      </c>
      <c r="Q19" s="32">
        <v>66762.3125</v>
      </c>
      <c r="R19" s="31">
        <v>6758.04296875</v>
      </c>
      <c r="S19" s="31">
        <v>4810.859375</v>
      </c>
      <c r="T19" s="31">
        <v>4044.84033203125</v>
      </c>
      <c r="U19" s="31">
        <v>878.2430419921875</v>
      </c>
      <c r="V19" s="31">
        <v>631.6384887695312</v>
      </c>
      <c r="W19" s="31">
        <v>1694.0386962890625</v>
      </c>
      <c r="X19" s="85">
        <v>228.84413146972656</v>
      </c>
    </row>
    <row r="20" spans="1:24" s="11" customFormat="1" ht="15">
      <c r="A20" s="250" t="s">
        <v>91</v>
      </c>
      <c r="B20" s="14"/>
      <c r="C20" s="38" t="s">
        <v>13</v>
      </c>
      <c r="D20" s="86" t="s">
        <v>208</v>
      </c>
      <c r="E20" s="29"/>
      <c r="F20" s="246">
        <f t="shared" si="3"/>
        <v>33456.541015625</v>
      </c>
      <c r="G20" s="17">
        <f t="shared" si="4"/>
        <v>0</v>
      </c>
      <c r="H20" s="263">
        <f t="shared" si="2"/>
        <v>33456.541015625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27225.1875</v>
      </c>
      <c r="T20" s="31">
        <v>6231.353515625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0" t="s">
        <v>92</v>
      </c>
      <c r="B21" s="14"/>
      <c r="C21" s="38" t="s">
        <v>15</v>
      </c>
      <c r="D21" s="86" t="s">
        <v>209</v>
      </c>
      <c r="E21" s="29"/>
      <c r="F21" s="246">
        <f t="shared" si="3"/>
        <v>399327.859375</v>
      </c>
      <c r="G21" s="17">
        <f t="shared" si="4"/>
        <v>204536.265625</v>
      </c>
      <c r="H21" s="263">
        <f t="shared" si="2"/>
        <v>194791.59375</v>
      </c>
      <c r="I21" s="18">
        <v>204536.265625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194791.59375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0" t="s">
        <v>93</v>
      </c>
      <c r="B22" s="14"/>
      <c r="C22" s="37" t="s">
        <v>16</v>
      </c>
      <c r="D22" s="245" t="s">
        <v>210</v>
      </c>
      <c r="E22" s="29"/>
      <c r="F22" s="246">
        <f t="shared" si="3"/>
        <v>226789.98736572266</v>
      </c>
      <c r="G22" s="17">
        <f t="shared" si="4"/>
        <v>37596.66784667969</v>
      </c>
      <c r="H22" s="263">
        <f t="shared" si="2"/>
        <v>189193.31951904297</v>
      </c>
      <c r="I22" s="18">
        <v>24514.669921875</v>
      </c>
      <c r="J22" s="31">
        <v>0</v>
      </c>
      <c r="K22" s="31">
        <v>8266.1962890625</v>
      </c>
      <c r="L22" s="31">
        <v>0</v>
      </c>
      <c r="M22" s="31">
        <v>0</v>
      </c>
      <c r="N22" s="31">
        <v>3957.75146484375</v>
      </c>
      <c r="O22" s="31">
        <v>858.0501708984375</v>
      </c>
      <c r="P22" s="85">
        <v>0</v>
      </c>
      <c r="Q22" s="32">
        <v>25368.484375</v>
      </c>
      <c r="R22" s="31">
        <v>26796.263671875</v>
      </c>
      <c r="S22" s="31">
        <v>58305.82421875</v>
      </c>
      <c r="T22" s="31">
        <v>74736.75</v>
      </c>
      <c r="U22" s="31">
        <v>2072.1796875</v>
      </c>
      <c r="V22" s="31">
        <v>1432.7955322265625</v>
      </c>
      <c r="W22" s="31">
        <v>0</v>
      </c>
      <c r="X22" s="85">
        <v>481.02203369140625</v>
      </c>
    </row>
    <row r="23" spans="1:24" s="11" customFormat="1" ht="15">
      <c r="A23" s="250" t="s">
        <v>94</v>
      </c>
      <c r="B23" s="14"/>
      <c r="C23" s="37" t="s">
        <v>20</v>
      </c>
      <c r="D23" s="245" t="s">
        <v>56</v>
      </c>
      <c r="E23" s="29"/>
      <c r="F23" s="246">
        <f t="shared" si="3"/>
        <v>116566.98291015625</v>
      </c>
      <c r="G23" s="17">
        <f>SUM(I23:P23)</f>
        <v>48597.66552734375</v>
      </c>
      <c r="H23" s="263">
        <f t="shared" si="2"/>
        <v>67969.3173828125</v>
      </c>
      <c r="I23" s="18">
        <v>25556.814453125</v>
      </c>
      <c r="J23" s="31">
        <v>1287.99169921875</v>
      </c>
      <c r="K23" s="31">
        <v>4492.79150390625</v>
      </c>
      <c r="L23" s="31">
        <v>6976.51953125</v>
      </c>
      <c r="M23" s="31">
        <v>1088.98486328125</v>
      </c>
      <c r="N23" s="31">
        <v>3235.4267578125</v>
      </c>
      <c r="O23" s="31">
        <v>3952.6142578125</v>
      </c>
      <c r="P23" s="85">
        <v>2006.5224609375</v>
      </c>
      <c r="Q23" s="32">
        <v>30151.068359375</v>
      </c>
      <c r="R23" s="31">
        <v>4195.0341796875</v>
      </c>
      <c r="S23" s="31">
        <v>4052.66796875</v>
      </c>
      <c r="T23" s="31">
        <v>11172.2578125</v>
      </c>
      <c r="U23" s="31">
        <v>1327.436767578125</v>
      </c>
      <c r="V23" s="31">
        <v>6542.6396484375</v>
      </c>
      <c r="W23" s="31">
        <v>8217.32421875</v>
      </c>
      <c r="X23" s="85">
        <v>2310.888427734375</v>
      </c>
    </row>
    <row r="24" spans="1:24" s="16" customFormat="1" ht="15" customHeight="1">
      <c r="A24" s="249"/>
      <c r="B24" s="63" t="s">
        <v>211</v>
      </c>
      <c r="C24" s="63"/>
      <c r="D24" s="63"/>
      <c r="E24" s="64"/>
      <c r="F24" s="53">
        <f>SUM(G24:H24)</f>
        <v>2158603.2972068787</v>
      </c>
      <c r="G24" s="54">
        <f>SUM(I24:P24)</f>
        <v>1161021.5409469604</v>
      </c>
      <c r="H24" s="261">
        <f>SUM(Q24:X24)</f>
        <v>997581.7562599182</v>
      </c>
      <c r="I24" s="55">
        <f>SUM(I25:I53)</f>
        <v>56928.80059814453</v>
      </c>
      <c r="J24" s="56">
        <f aca="true" t="shared" si="5" ref="J24:X24">SUM(J25:J53)</f>
        <v>22473.6240234375</v>
      </c>
      <c r="K24" s="56">
        <f t="shared" si="5"/>
        <v>110475.59002685547</v>
      </c>
      <c r="L24" s="56">
        <f t="shared" si="5"/>
        <v>413698.7755126953</v>
      </c>
      <c r="M24" s="56">
        <f t="shared" si="5"/>
        <v>246681.46215820312</v>
      </c>
      <c r="N24" s="56">
        <f t="shared" si="5"/>
        <v>195184.37716674805</v>
      </c>
      <c r="O24" s="56">
        <f t="shared" si="5"/>
        <v>97558.16693115234</v>
      </c>
      <c r="P24" s="271">
        <f t="shared" si="5"/>
        <v>18020.74452972412</v>
      </c>
      <c r="Q24" s="55">
        <f t="shared" si="5"/>
        <v>36800.48846435547</v>
      </c>
      <c r="R24" s="56">
        <f t="shared" si="5"/>
        <v>85074.04168701172</v>
      </c>
      <c r="S24" s="56">
        <f>SUM(S25:S53)</f>
        <v>96744.51890563965</v>
      </c>
      <c r="T24" s="56">
        <f t="shared" si="5"/>
        <v>313172.9571533203</v>
      </c>
      <c r="U24" s="56">
        <f t="shared" si="5"/>
        <v>164443.70043945312</v>
      </c>
      <c r="V24" s="56">
        <f t="shared" si="5"/>
        <v>168879.37100219727</v>
      </c>
      <c r="W24" s="56">
        <f t="shared" si="5"/>
        <v>110516.3625793457</v>
      </c>
      <c r="X24" s="271">
        <f t="shared" si="5"/>
        <v>21950.31602859497</v>
      </c>
    </row>
    <row r="25" spans="1:24" s="77" customFormat="1" ht="15">
      <c r="A25" s="251"/>
      <c r="B25" s="253"/>
      <c r="C25" s="253"/>
      <c r="D25" s="101" t="s">
        <v>189</v>
      </c>
      <c r="E25" s="254"/>
      <c r="F25" s="78"/>
      <c r="G25" s="78"/>
      <c r="H25" s="264"/>
      <c r="I25" s="272"/>
      <c r="J25" s="253"/>
      <c r="K25" s="253"/>
      <c r="L25" s="253"/>
      <c r="M25" s="253"/>
      <c r="N25" s="253"/>
      <c r="O25" s="253"/>
      <c r="P25" s="254"/>
      <c r="Q25" s="102"/>
      <c r="R25" s="103"/>
      <c r="S25" s="103"/>
      <c r="T25" s="103"/>
      <c r="U25" s="103"/>
      <c r="V25" s="103"/>
      <c r="W25" s="103"/>
      <c r="X25" s="274"/>
    </row>
    <row r="26" spans="1:24" s="11" customFormat="1" ht="15">
      <c r="A26" s="250" t="s">
        <v>95</v>
      </c>
      <c r="B26" s="14"/>
      <c r="C26" s="38" t="s">
        <v>21</v>
      </c>
      <c r="D26" s="38"/>
      <c r="E26" s="29" t="s">
        <v>190</v>
      </c>
      <c r="F26" s="17">
        <f>SUM(G26:H26)</f>
        <v>73279.35943603516</v>
      </c>
      <c r="G26" s="17">
        <f>SUM(I26:P26)</f>
        <v>51375.47689819336</v>
      </c>
      <c r="H26" s="263">
        <f t="shared" si="2"/>
        <v>21903.882537841797</v>
      </c>
      <c r="I26" s="32">
        <v>0</v>
      </c>
      <c r="J26" s="31">
        <v>0</v>
      </c>
      <c r="K26" s="31">
        <v>1826.8177490234375</v>
      </c>
      <c r="L26" s="31">
        <v>19680.091796875</v>
      </c>
      <c r="M26" s="31">
        <v>16741.779296875</v>
      </c>
      <c r="N26" s="31">
        <v>8407.439453125</v>
      </c>
      <c r="O26" s="31">
        <v>4341.1845703125</v>
      </c>
      <c r="P26" s="85">
        <v>378.1640319824219</v>
      </c>
      <c r="Q26" s="32">
        <v>0</v>
      </c>
      <c r="R26" s="31">
        <v>0</v>
      </c>
      <c r="S26" s="31">
        <v>732.736083984375</v>
      </c>
      <c r="T26" s="31">
        <v>4635.44287109375</v>
      </c>
      <c r="U26" s="31">
        <v>7751.66552734375</v>
      </c>
      <c r="V26" s="31">
        <v>6507.8173828125</v>
      </c>
      <c r="W26" s="31">
        <v>1999.99609375</v>
      </c>
      <c r="X26" s="85">
        <v>276.2245788574219</v>
      </c>
    </row>
    <row r="27" spans="1:24" s="11" customFormat="1" ht="15">
      <c r="A27" s="250" t="s">
        <v>96</v>
      </c>
      <c r="B27" s="14"/>
      <c r="C27" s="38" t="s">
        <v>22</v>
      </c>
      <c r="D27" s="38"/>
      <c r="E27" s="29" t="s">
        <v>192</v>
      </c>
      <c r="F27" s="17">
        <f t="shared" si="3"/>
        <v>19308.424423217773</v>
      </c>
      <c r="G27" s="17">
        <f aca="true" t="shared" si="6" ref="G27:G43">SUM(I27:P27)</f>
        <v>12640.683456420898</v>
      </c>
      <c r="H27" s="263">
        <f t="shared" si="2"/>
        <v>6667.740966796875</v>
      </c>
      <c r="I27" s="32">
        <v>0</v>
      </c>
      <c r="J27" s="31">
        <v>0</v>
      </c>
      <c r="K27" s="31">
        <v>1365.1209716796875</v>
      </c>
      <c r="L27" s="31">
        <v>2353.62744140625</v>
      </c>
      <c r="M27" s="31">
        <v>3057.616943359375</v>
      </c>
      <c r="N27" s="31">
        <v>3296.15283203125</v>
      </c>
      <c r="O27" s="31">
        <v>2471.2314453125</v>
      </c>
      <c r="P27" s="85">
        <v>96.93382263183594</v>
      </c>
      <c r="Q27" s="32">
        <v>0</v>
      </c>
      <c r="R27" s="31">
        <v>0</v>
      </c>
      <c r="S27" s="31">
        <v>0</v>
      </c>
      <c r="T27" s="31">
        <v>0</v>
      </c>
      <c r="U27" s="31">
        <v>2389.60791015625</v>
      </c>
      <c r="V27" s="31">
        <v>2734.5556640625</v>
      </c>
      <c r="W27" s="31">
        <v>1543.577392578125</v>
      </c>
      <c r="X27" s="85">
        <v>0</v>
      </c>
    </row>
    <row r="28" spans="1:24" s="11" customFormat="1" ht="15">
      <c r="A28" s="250" t="s">
        <v>97</v>
      </c>
      <c r="B28" s="14"/>
      <c r="C28" s="37" t="s">
        <v>23</v>
      </c>
      <c r="D28" s="37"/>
      <c r="E28" s="29" t="s">
        <v>17</v>
      </c>
      <c r="F28" s="17">
        <f t="shared" si="3"/>
        <v>47350.08053970337</v>
      </c>
      <c r="G28" s="17">
        <f t="shared" si="6"/>
        <v>31840.73910522461</v>
      </c>
      <c r="H28" s="263">
        <f t="shared" si="2"/>
        <v>15509.34143447876</v>
      </c>
      <c r="I28" s="32">
        <v>0</v>
      </c>
      <c r="J28" s="31">
        <v>0</v>
      </c>
      <c r="K28" s="31">
        <v>3913.190673828125</v>
      </c>
      <c r="L28" s="31">
        <v>8326.9404296875</v>
      </c>
      <c r="M28" s="31">
        <v>8143.44482421875</v>
      </c>
      <c r="N28" s="31">
        <v>7497.4248046875</v>
      </c>
      <c r="O28" s="31">
        <v>3482.674560546875</v>
      </c>
      <c r="P28" s="85">
        <v>477.0638122558594</v>
      </c>
      <c r="Q28" s="32">
        <v>0</v>
      </c>
      <c r="R28" s="31">
        <v>0</v>
      </c>
      <c r="S28" s="31">
        <v>1331.8455810546875</v>
      </c>
      <c r="T28" s="31">
        <v>4839.4658203125</v>
      </c>
      <c r="U28" s="31">
        <v>2689.56689453125</v>
      </c>
      <c r="V28" s="31">
        <v>3336.862548828125</v>
      </c>
      <c r="W28" s="31">
        <v>3266.337890625</v>
      </c>
      <c r="X28" s="85">
        <v>45.262699127197266</v>
      </c>
    </row>
    <row r="29" spans="1:24" s="11" customFormat="1" ht="15">
      <c r="A29" s="250" t="s">
        <v>98</v>
      </c>
      <c r="B29" s="14"/>
      <c r="C29" s="37" t="s">
        <v>45</v>
      </c>
      <c r="D29" s="37"/>
      <c r="E29" s="29" t="s">
        <v>18</v>
      </c>
      <c r="F29" s="17">
        <f t="shared" si="3"/>
        <v>22722.547912597656</v>
      </c>
      <c r="G29" s="17">
        <f t="shared" si="6"/>
        <v>14327.655090332031</v>
      </c>
      <c r="H29" s="263">
        <f t="shared" si="2"/>
        <v>8394.892822265625</v>
      </c>
      <c r="I29" s="32">
        <v>0</v>
      </c>
      <c r="J29" s="31">
        <v>0</v>
      </c>
      <c r="K29" s="31">
        <v>2206.068115234375</v>
      </c>
      <c r="L29" s="31">
        <v>6114.578125</v>
      </c>
      <c r="M29" s="31">
        <v>3192.62353515625</v>
      </c>
      <c r="N29" s="31">
        <v>1870.483154296875</v>
      </c>
      <c r="O29" s="31">
        <v>943.9021606445312</v>
      </c>
      <c r="P29" s="85">
        <v>0</v>
      </c>
      <c r="Q29" s="32">
        <v>0</v>
      </c>
      <c r="R29" s="31">
        <v>0</v>
      </c>
      <c r="S29" s="31">
        <v>0</v>
      </c>
      <c r="T29" s="31">
        <v>2043.5914306640625</v>
      </c>
      <c r="U29" s="31">
        <v>3679.79833984375</v>
      </c>
      <c r="V29" s="31">
        <v>2041.1585693359375</v>
      </c>
      <c r="W29" s="31">
        <v>630.344482421875</v>
      </c>
      <c r="X29" s="85">
        <v>0</v>
      </c>
    </row>
    <row r="30" spans="1:24" s="11" customFormat="1" ht="15">
      <c r="A30" s="250" t="s">
        <v>99</v>
      </c>
      <c r="B30" s="14"/>
      <c r="C30" s="37" t="s">
        <v>46</v>
      </c>
      <c r="D30" s="37"/>
      <c r="E30" s="29" t="s">
        <v>58</v>
      </c>
      <c r="F30" s="17">
        <f t="shared" si="3"/>
        <v>24546.97145843506</v>
      </c>
      <c r="G30" s="17">
        <f t="shared" si="6"/>
        <v>11831.88614654541</v>
      </c>
      <c r="H30" s="263">
        <f t="shared" si="2"/>
        <v>12715.085311889648</v>
      </c>
      <c r="I30" s="32">
        <v>0</v>
      </c>
      <c r="J30" s="31">
        <v>0</v>
      </c>
      <c r="K30" s="31">
        <v>546.5328369140625</v>
      </c>
      <c r="L30" s="31">
        <v>3947.568359375</v>
      </c>
      <c r="M30" s="31">
        <v>2952.86376953125</v>
      </c>
      <c r="N30" s="31">
        <v>2306.48583984375</v>
      </c>
      <c r="O30" s="31">
        <v>2046.4908447265625</v>
      </c>
      <c r="P30" s="85">
        <v>31.944496154785156</v>
      </c>
      <c r="Q30" s="32">
        <v>0</v>
      </c>
      <c r="R30" s="31">
        <v>0</v>
      </c>
      <c r="S30" s="31">
        <v>741.5589599609375</v>
      </c>
      <c r="T30" s="31">
        <v>5644.68505859375</v>
      </c>
      <c r="U30" s="31">
        <v>2678.49658203125</v>
      </c>
      <c r="V30" s="31">
        <v>2424.044189453125</v>
      </c>
      <c r="W30" s="31">
        <v>1029.5888671875</v>
      </c>
      <c r="X30" s="85">
        <v>196.71165466308594</v>
      </c>
    </row>
    <row r="31" spans="1:24" s="11" customFormat="1" ht="15">
      <c r="A31" s="250" t="s">
        <v>100</v>
      </c>
      <c r="B31" s="14"/>
      <c r="C31" s="39" t="s">
        <v>47</v>
      </c>
      <c r="D31" s="39"/>
      <c r="E31" s="29" t="s">
        <v>19</v>
      </c>
      <c r="F31" s="17">
        <f t="shared" si="3"/>
        <v>7430.869186401367</v>
      </c>
      <c r="G31" s="17">
        <f t="shared" si="6"/>
        <v>1161.2618408203125</v>
      </c>
      <c r="H31" s="263">
        <f t="shared" si="2"/>
        <v>6269.607345581055</v>
      </c>
      <c r="I31" s="32">
        <v>0</v>
      </c>
      <c r="J31" s="31">
        <v>0</v>
      </c>
      <c r="K31" s="31">
        <v>0</v>
      </c>
      <c r="L31" s="31">
        <v>1161.2618408203125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140.20799255371094</v>
      </c>
      <c r="T31" s="31">
        <v>2137.837646484375</v>
      </c>
      <c r="U31" s="31">
        <v>947.6707153320312</v>
      </c>
      <c r="V31" s="31">
        <v>1559.6226806640625</v>
      </c>
      <c r="W31" s="31">
        <v>1484.268310546875</v>
      </c>
      <c r="X31" s="85">
        <v>0</v>
      </c>
    </row>
    <row r="32" spans="1:24" s="11" customFormat="1" ht="15">
      <c r="A32" s="250" t="s">
        <v>101</v>
      </c>
      <c r="B32" s="14"/>
      <c r="C32" s="39" t="s">
        <v>48</v>
      </c>
      <c r="D32" s="39"/>
      <c r="E32" s="29" t="s">
        <v>194</v>
      </c>
      <c r="F32" s="17">
        <f t="shared" si="3"/>
        <v>22318.55051422119</v>
      </c>
      <c r="G32" s="17">
        <f t="shared" si="6"/>
        <v>0</v>
      </c>
      <c r="H32" s="263">
        <f t="shared" si="2"/>
        <v>22318.55051422119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1584.5467529296875</v>
      </c>
      <c r="T32" s="31">
        <v>9851.73046875</v>
      </c>
      <c r="U32" s="31">
        <v>6983.28271484375</v>
      </c>
      <c r="V32" s="31">
        <v>3181.37548828125</v>
      </c>
      <c r="W32" s="31">
        <v>624.6390991210938</v>
      </c>
      <c r="X32" s="85">
        <v>92.97599029541016</v>
      </c>
    </row>
    <row r="33" spans="1:24" s="11" customFormat="1" ht="15">
      <c r="A33" s="250" t="s">
        <v>102</v>
      </c>
      <c r="B33" s="14"/>
      <c r="C33" s="37" t="s">
        <v>49</v>
      </c>
      <c r="D33" s="37"/>
      <c r="E33" s="29" t="s">
        <v>212</v>
      </c>
      <c r="F33" s="17">
        <f t="shared" si="3"/>
        <v>24648.013916015625</v>
      </c>
      <c r="G33" s="17">
        <f t="shared" si="6"/>
        <v>10266.51187133789</v>
      </c>
      <c r="H33" s="263">
        <f>SUM(Q33:X33)</f>
        <v>14381.502044677734</v>
      </c>
      <c r="I33" s="32">
        <v>0</v>
      </c>
      <c r="J33" s="31">
        <v>3347.29150390625</v>
      </c>
      <c r="K33" s="31">
        <v>0</v>
      </c>
      <c r="L33" s="31">
        <v>3860.73291015625</v>
      </c>
      <c r="M33" s="31">
        <v>1613.549072265625</v>
      </c>
      <c r="N33" s="31">
        <v>451.5857849121094</v>
      </c>
      <c r="O33" s="31">
        <v>993.3526000976562</v>
      </c>
      <c r="P33" s="85">
        <v>0</v>
      </c>
      <c r="Q33" s="32">
        <v>0</v>
      </c>
      <c r="R33" s="31">
        <v>0</v>
      </c>
      <c r="S33" s="31">
        <v>5218.20068359375</v>
      </c>
      <c r="T33" s="31">
        <v>4576.90673828125</v>
      </c>
      <c r="U33" s="31">
        <v>3695.009521484375</v>
      </c>
      <c r="V33" s="31">
        <v>477.9365539550781</v>
      </c>
      <c r="W33" s="31">
        <v>413.44854736328125</v>
      </c>
      <c r="X33" s="85">
        <v>0</v>
      </c>
    </row>
    <row r="34" spans="1:24" s="11" customFormat="1" ht="15">
      <c r="A34" s="250" t="s">
        <v>103</v>
      </c>
      <c r="B34" s="14"/>
      <c r="C34" s="38" t="s">
        <v>50</v>
      </c>
      <c r="D34" s="86" t="s">
        <v>59</v>
      </c>
      <c r="E34" s="255"/>
      <c r="F34" s="17">
        <f t="shared" si="3"/>
        <v>53444.76225280762</v>
      </c>
      <c r="G34" s="17">
        <f t="shared" si="6"/>
        <v>31397.840255737305</v>
      </c>
      <c r="H34" s="263">
        <f t="shared" si="2"/>
        <v>22046.921997070312</v>
      </c>
      <c r="I34" s="32">
        <v>12741.697265625</v>
      </c>
      <c r="J34" s="31">
        <v>782.1011352539062</v>
      </c>
      <c r="K34" s="31">
        <v>4365.37548828125</v>
      </c>
      <c r="L34" s="31">
        <v>4496.86767578125</v>
      </c>
      <c r="M34" s="31">
        <v>3656.359375</v>
      </c>
      <c r="N34" s="31">
        <v>4281.9462890625</v>
      </c>
      <c r="O34" s="31">
        <v>821.9481201171875</v>
      </c>
      <c r="P34" s="85">
        <v>251.54490661621094</v>
      </c>
      <c r="Q34" s="32">
        <v>800.9242553710938</v>
      </c>
      <c r="R34" s="31">
        <v>891.9442749023438</v>
      </c>
      <c r="S34" s="31">
        <v>5580.10009765625</v>
      </c>
      <c r="T34" s="31">
        <v>6789.1708984375</v>
      </c>
      <c r="U34" s="31">
        <v>3805.94580078125</v>
      </c>
      <c r="V34" s="31">
        <v>3337.073486328125</v>
      </c>
      <c r="W34" s="31">
        <v>530.7115478515625</v>
      </c>
      <c r="X34" s="85">
        <v>311.0516357421875</v>
      </c>
    </row>
    <row r="35" spans="1:24" s="11" customFormat="1" ht="15">
      <c r="A35" s="250" t="s">
        <v>104</v>
      </c>
      <c r="B35" s="14"/>
      <c r="C35" s="38" t="s">
        <v>51</v>
      </c>
      <c r="D35" s="86" t="s">
        <v>213</v>
      </c>
      <c r="E35" s="255"/>
      <c r="F35" s="17">
        <f t="shared" si="3"/>
        <v>105407.71575927734</v>
      </c>
      <c r="G35" s="17">
        <f t="shared" si="6"/>
        <v>47836.34735107422</v>
      </c>
      <c r="H35" s="263">
        <f t="shared" si="2"/>
        <v>57571.368408203125</v>
      </c>
      <c r="I35" s="32">
        <v>0</v>
      </c>
      <c r="J35" s="31">
        <v>0</v>
      </c>
      <c r="K35" s="31">
        <v>0</v>
      </c>
      <c r="L35" s="31">
        <v>8497.63671875</v>
      </c>
      <c r="M35" s="31">
        <v>16894.89453125</v>
      </c>
      <c r="N35" s="31">
        <v>14514.1533203125</v>
      </c>
      <c r="O35" s="31">
        <v>7089.6689453125</v>
      </c>
      <c r="P35" s="85">
        <v>839.9938354492188</v>
      </c>
      <c r="Q35" s="32">
        <v>0</v>
      </c>
      <c r="R35" s="31">
        <v>0</v>
      </c>
      <c r="S35" s="31">
        <v>8076.8017578125</v>
      </c>
      <c r="T35" s="31">
        <v>13272.7421875</v>
      </c>
      <c r="U35" s="31">
        <v>12398.826171875</v>
      </c>
      <c r="V35" s="31">
        <v>15705.380859375</v>
      </c>
      <c r="W35" s="31">
        <v>7168.04052734375</v>
      </c>
      <c r="X35" s="85">
        <v>949.576904296875</v>
      </c>
    </row>
    <row r="36" spans="1:24" s="77" customFormat="1" ht="15">
      <c r="A36" s="251"/>
      <c r="B36" s="253"/>
      <c r="C36" s="101"/>
      <c r="D36" s="101" t="s">
        <v>193</v>
      </c>
      <c r="E36" s="254"/>
      <c r="F36" s="78"/>
      <c r="G36" s="17"/>
      <c r="H36" s="264"/>
      <c r="I36" s="272"/>
      <c r="J36" s="253"/>
      <c r="K36" s="253"/>
      <c r="L36" s="253"/>
      <c r="M36" s="253"/>
      <c r="N36" s="253"/>
      <c r="O36" s="253"/>
      <c r="P36" s="254"/>
      <c r="Q36" s="102"/>
      <c r="R36" s="103"/>
      <c r="S36" s="103"/>
      <c r="T36" s="103"/>
      <c r="U36" s="103"/>
      <c r="V36" s="103"/>
      <c r="W36" s="103"/>
      <c r="X36" s="274"/>
    </row>
    <row r="37" spans="1:24" s="11" customFormat="1" ht="15">
      <c r="A37" s="250" t="s">
        <v>105</v>
      </c>
      <c r="B37" s="14"/>
      <c r="C37" s="38" t="s">
        <v>52</v>
      </c>
      <c r="D37" s="38"/>
      <c r="E37" s="29" t="s">
        <v>24</v>
      </c>
      <c r="F37" s="17">
        <f t="shared" si="3"/>
        <v>20476.281799316406</v>
      </c>
      <c r="G37" s="17">
        <f t="shared" si="6"/>
        <v>19124.651123046875</v>
      </c>
      <c r="H37" s="263">
        <f t="shared" si="2"/>
        <v>1351.6306762695312</v>
      </c>
      <c r="I37" s="32">
        <v>3020.13720703125</v>
      </c>
      <c r="J37" s="31">
        <v>0</v>
      </c>
      <c r="K37" s="31">
        <v>8581.6953125</v>
      </c>
      <c r="L37" s="31">
        <v>4123.56396484375</v>
      </c>
      <c r="M37" s="31">
        <v>1505.065185546875</v>
      </c>
      <c r="N37" s="31">
        <v>1894.189453125</v>
      </c>
      <c r="O37" s="31">
        <v>0</v>
      </c>
      <c r="P37" s="85">
        <v>0</v>
      </c>
      <c r="Q37" s="32">
        <v>0</v>
      </c>
      <c r="R37" s="31">
        <v>0</v>
      </c>
      <c r="S37" s="31">
        <v>0</v>
      </c>
      <c r="T37" s="31">
        <v>0</v>
      </c>
      <c r="U37" s="31">
        <v>729.9735717773438</v>
      </c>
      <c r="V37" s="31">
        <v>621.6571044921875</v>
      </c>
      <c r="W37" s="31">
        <v>0</v>
      </c>
      <c r="X37" s="85">
        <v>0</v>
      </c>
    </row>
    <row r="38" spans="1:24" s="11" customFormat="1" ht="15">
      <c r="A38" s="250" t="s">
        <v>108</v>
      </c>
      <c r="B38" s="14"/>
      <c r="C38" s="37" t="s">
        <v>60</v>
      </c>
      <c r="D38" s="37"/>
      <c r="E38" s="29" t="s">
        <v>214</v>
      </c>
      <c r="F38" s="17">
        <f t="shared" si="3"/>
        <v>257517.6182861328</v>
      </c>
      <c r="G38" s="17">
        <f t="shared" si="6"/>
        <v>127035.57678222656</v>
      </c>
      <c r="H38" s="263">
        <f t="shared" si="2"/>
        <v>130482.04150390625</v>
      </c>
      <c r="I38" s="32">
        <v>1867.4962158203125</v>
      </c>
      <c r="J38" s="31">
        <v>8026.48779296875</v>
      </c>
      <c r="K38" s="31">
        <v>15851.7255859375</v>
      </c>
      <c r="L38" s="31">
        <v>85920.8984375</v>
      </c>
      <c r="M38" s="31">
        <v>7498.6201171875</v>
      </c>
      <c r="N38" s="31">
        <v>6596.0703125</v>
      </c>
      <c r="O38" s="31">
        <v>1274.2783203125</v>
      </c>
      <c r="P38" s="85">
        <v>0</v>
      </c>
      <c r="Q38" s="32">
        <v>0</v>
      </c>
      <c r="R38" s="31">
        <v>71069.203125</v>
      </c>
      <c r="S38" s="31">
        <v>2557.972900390625</v>
      </c>
      <c r="T38" s="31">
        <v>7399.53759765625</v>
      </c>
      <c r="U38" s="31">
        <v>23835.201171875</v>
      </c>
      <c r="V38" s="31">
        <v>24322.423828125</v>
      </c>
      <c r="W38" s="31">
        <v>1297.702880859375</v>
      </c>
      <c r="X38" s="85">
        <v>0</v>
      </c>
    </row>
    <row r="39" spans="1:24" s="11" customFormat="1" ht="15">
      <c r="A39" s="250" t="s">
        <v>106</v>
      </c>
      <c r="B39" s="14"/>
      <c r="C39" s="37" t="s">
        <v>61</v>
      </c>
      <c r="D39" s="86" t="s">
        <v>191</v>
      </c>
      <c r="E39" s="256"/>
      <c r="F39" s="17">
        <f t="shared" si="3"/>
        <v>107854.513671875</v>
      </c>
      <c r="G39" s="17">
        <f t="shared" si="6"/>
        <v>12097.716796875</v>
      </c>
      <c r="H39" s="263">
        <f t="shared" si="2"/>
        <v>95756.796875</v>
      </c>
      <c r="I39" s="32">
        <v>5031.9765625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7065.740234375</v>
      </c>
      <c r="P39" s="85">
        <v>0</v>
      </c>
      <c r="Q39" s="32">
        <v>6311.9375</v>
      </c>
      <c r="R39" s="31">
        <v>0</v>
      </c>
      <c r="S39" s="31">
        <v>0</v>
      </c>
      <c r="T39" s="31">
        <v>71881.625</v>
      </c>
      <c r="U39" s="31">
        <v>0</v>
      </c>
      <c r="V39" s="31">
        <v>0</v>
      </c>
      <c r="W39" s="31">
        <v>17563.234375</v>
      </c>
      <c r="X39" s="85">
        <v>0</v>
      </c>
    </row>
    <row r="40" spans="1:24" s="11" customFormat="1" ht="15">
      <c r="A40" s="250" t="s">
        <v>109</v>
      </c>
      <c r="B40" s="14"/>
      <c r="C40" s="38" t="s">
        <v>62</v>
      </c>
      <c r="D40" s="86" t="s">
        <v>215</v>
      </c>
      <c r="E40" s="256"/>
      <c r="F40" s="17">
        <f t="shared" si="3"/>
        <v>107913.15002441406</v>
      </c>
      <c r="G40" s="17">
        <f t="shared" si="6"/>
        <v>11642.536376953125</v>
      </c>
      <c r="H40" s="263">
        <f t="shared" si="2"/>
        <v>96270.61364746094</v>
      </c>
      <c r="I40" s="32">
        <v>0</v>
      </c>
      <c r="J40" s="31">
        <v>0</v>
      </c>
      <c r="K40" s="31">
        <v>0</v>
      </c>
      <c r="L40" s="31">
        <v>6608.62890625</v>
      </c>
      <c r="M40" s="31">
        <v>0</v>
      </c>
      <c r="N40" s="31">
        <v>2648.371826171875</v>
      </c>
      <c r="O40" s="31">
        <v>1382.1697998046875</v>
      </c>
      <c r="P40" s="85">
        <v>1003.3658447265625</v>
      </c>
      <c r="Q40" s="32">
        <v>0</v>
      </c>
      <c r="R40" s="31">
        <v>0</v>
      </c>
      <c r="S40" s="31">
        <v>0</v>
      </c>
      <c r="T40" s="31">
        <v>81917.734375</v>
      </c>
      <c r="U40" s="31">
        <v>0</v>
      </c>
      <c r="V40" s="31">
        <v>6951.11181640625</v>
      </c>
      <c r="W40" s="31">
        <v>5661.455078125</v>
      </c>
      <c r="X40" s="85">
        <v>1740.3123779296875</v>
      </c>
    </row>
    <row r="41" spans="1:24" s="77" customFormat="1" ht="15">
      <c r="A41" s="251"/>
      <c r="B41" s="253"/>
      <c r="C41" s="253"/>
      <c r="D41" s="109" t="s">
        <v>25</v>
      </c>
      <c r="E41" s="254"/>
      <c r="F41" s="78"/>
      <c r="G41" s="17"/>
      <c r="H41" s="264"/>
      <c r="I41" s="272"/>
      <c r="J41" s="253"/>
      <c r="K41" s="253"/>
      <c r="L41" s="253"/>
      <c r="M41" s="253"/>
      <c r="N41" s="253"/>
      <c r="O41" s="253"/>
      <c r="P41" s="254"/>
      <c r="Q41" s="102"/>
      <c r="R41" s="103"/>
      <c r="S41" s="103"/>
      <c r="T41" s="103"/>
      <c r="U41" s="103"/>
      <c r="V41" s="103"/>
      <c r="W41" s="103"/>
      <c r="X41" s="274"/>
    </row>
    <row r="42" spans="1:24" s="11" customFormat="1" ht="15">
      <c r="A42" s="250" t="s">
        <v>107</v>
      </c>
      <c r="B42" s="14"/>
      <c r="C42" s="38" t="s">
        <v>63</v>
      </c>
      <c r="D42" s="14"/>
      <c r="E42" s="29" t="s">
        <v>216</v>
      </c>
      <c r="F42" s="17">
        <f t="shared" si="3"/>
        <v>784.1247177124023</v>
      </c>
      <c r="G42" s="17">
        <f t="shared" si="6"/>
        <v>663.1821899414062</v>
      </c>
      <c r="H42" s="263">
        <f t="shared" si="2"/>
        <v>120.9425277709961</v>
      </c>
      <c r="I42" s="32">
        <v>0</v>
      </c>
      <c r="J42" s="31">
        <v>0</v>
      </c>
      <c r="K42" s="31">
        <v>663.1821899414062</v>
      </c>
      <c r="L42" s="31">
        <v>0</v>
      </c>
      <c r="M42" s="31">
        <v>0</v>
      </c>
      <c r="N42" s="31">
        <v>0</v>
      </c>
      <c r="O42" s="31">
        <v>0</v>
      </c>
      <c r="P42" s="85">
        <v>0</v>
      </c>
      <c r="Q42" s="32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85">
        <v>120.9425277709961</v>
      </c>
    </row>
    <row r="43" spans="1:24" s="11" customFormat="1" ht="15">
      <c r="A43" s="250" t="s">
        <v>110</v>
      </c>
      <c r="B43" s="14"/>
      <c r="C43" s="38" t="s">
        <v>64</v>
      </c>
      <c r="D43" s="14"/>
      <c r="E43" s="29" t="s">
        <v>217</v>
      </c>
      <c r="F43" s="17">
        <f t="shared" si="3"/>
        <v>295798.7629394531</v>
      </c>
      <c r="G43" s="17">
        <f t="shared" si="6"/>
        <v>170718.984375</v>
      </c>
      <c r="H43" s="263">
        <f t="shared" si="2"/>
        <v>125079.77856445312</v>
      </c>
      <c r="I43" s="32">
        <v>0</v>
      </c>
      <c r="J43" s="31">
        <v>2398.373291015625</v>
      </c>
      <c r="K43" s="31">
        <v>4348.337890625</v>
      </c>
      <c r="L43" s="31">
        <v>54336.0859375</v>
      </c>
      <c r="M43" s="31">
        <v>40646.51953125</v>
      </c>
      <c r="N43" s="31">
        <v>45641.88671875</v>
      </c>
      <c r="O43" s="31">
        <v>19558.65625</v>
      </c>
      <c r="P43" s="85">
        <v>3789.124755859375</v>
      </c>
      <c r="Q43" s="32">
        <v>0</v>
      </c>
      <c r="R43" s="31">
        <v>0</v>
      </c>
      <c r="S43" s="31">
        <v>3409.741455078125</v>
      </c>
      <c r="T43" s="31">
        <v>28113.203125</v>
      </c>
      <c r="U43" s="31">
        <v>34863.859375</v>
      </c>
      <c r="V43" s="31">
        <v>29616.57421875</v>
      </c>
      <c r="W43" s="31">
        <v>24359.951171875</v>
      </c>
      <c r="X43" s="85">
        <v>4716.44921875</v>
      </c>
    </row>
    <row r="44" spans="1:24" s="11" customFormat="1" ht="15">
      <c r="A44" s="250" t="s">
        <v>111</v>
      </c>
      <c r="B44" s="14"/>
      <c r="C44" s="38" t="s">
        <v>65</v>
      </c>
      <c r="D44" s="14"/>
      <c r="E44" s="29" t="s">
        <v>218</v>
      </c>
      <c r="F44" s="17">
        <f t="shared" si="3"/>
        <v>211822.7120361328</v>
      </c>
      <c r="G44" s="17">
        <f t="shared" si="4"/>
        <v>124865.93103027344</v>
      </c>
      <c r="H44" s="263">
        <f t="shared" si="2"/>
        <v>86956.78100585938</v>
      </c>
      <c r="I44" s="32">
        <v>1443.0413818359375</v>
      </c>
      <c r="J44" s="31">
        <v>0</v>
      </c>
      <c r="K44" s="31">
        <v>8519.12109375</v>
      </c>
      <c r="L44" s="31">
        <v>28878.607421875</v>
      </c>
      <c r="M44" s="31">
        <v>31964.27734375</v>
      </c>
      <c r="N44" s="31">
        <v>31003.630859375</v>
      </c>
      <c r="O44" s="31">
        <v>18554.4375</v>
      </c>
      <c r="P44" s="85">
        <v>4502.8154296875</v>
      </c>
      <c r="Q44" s="32">
        <v>1367.488525390625</v>
      </c>
      <c r="R44" s="31">
        <v>0</v>
      </c>
      <c r="S44" s="31">
        <v>8246.2822265625</v>
      </c>
      <c r="T44" s="31">
        <v>16576.990234375</v>
      </c>
      <c r="U44" s="31">
        <v>13502.822265625</v>
      </c>
      <c r="V44" s="31">
        <v>22785.890625</v>
      </c>
      <c r="W44" s="31">
        <v>18353.47265625</v>
      </c>
      <c r="X44" s="85">
        <v>6123.83447265625</v>
      </c>
    </row>
    <row r="45" spans="1:24" s="11" customFormat="1" ht="15">
      <c r="A45" s="250" t="s">
        <v>112</v>
      </c>
      <c r="B45" s="14"/>
      <c r="C45" s="38" t="s">
        <v>66</v>
      </c>
      <c r="D45" s="86" t="s">
        <v>219</v>
      </c>
      <c r="E45" s="255"/>
      <c r="F45" s="17">
        <f t="shared" si="3"/>
        <v>188292.99047851562</v>
      </c>
      <c r="G45" s="17">
        <f t="shared" si="4"/>
        <v>107585.96264648438</v>
      </c>
      <c r="H45" s="263">
        <f t="shared" si="2"/>
        <v>80707.02783203125</v>
      </c>
      <c r="I45" s="32">
        <v>6576.5810546875</v>
      </c>
      <c r="J45" s="31">
        <v>3003.084228515625</v>
      </c>
      <c r="K45" s="31">
        <v>13624.677734375</v>
      </c>
      <c r="L45" s="31">
        <v>14490.755859375</v>
      </c>
      <c r="M45" s="31">
        <v>19779.802734375</v>
      </c>
      <c r="N45" s="31">
        <v>27013.91796875</v>
      </c>
      <c r="O45" s="31">
        <v>18230.75390625</v>
      </c>
      <c r="P45" s="85">
        <v>4866.38916015625</v>
      </c>
      <c r="Q45" s="32">
        <v>5774.75830078125</v>
      </c>
      <c r="R45" s="31">
        <v>0</v>
      </c>
      <c r="S45" s="31">
        <v>5841.1875</v>
      </c>
      <c r="T45" s="31">
        <v>16096.3564453125</v>
      </c>
      <c r="U45" s="31">
        <v>13226.041015625</v>
      </c>
      <c r="V45" s="31">
        <v>19092.16015625</v>
      </c>
      <c r="W45" s="31">
        <v>15858.7548828125</v>
      </c>
      <c r="X45" s="85">
        <v>4817.76953125</v>
      </c>
    </row>
    <row r="46" spans="1:24" s="77" customFormat="1" ht="15">
      <c r="A46" s="251"/>
      <c r="B46" s="253"/>
      <c r="C46" s="109"/>
      <c r="D46" s="109" t="s">
        <v>26</v>
      </c>
      <c r="E46" s="254"/>
      <c r="F46" s="78"/>
      <c r="G46" s="78"/>
      <c r="H46" s="264"/>
      <c r="I46" s="272">
        <v>0</v>
      </c>
      <c r="J46" s="253">
        <v>0</v>
      </c>
      <c r="K46" s="253">
        <v>0</v>
      </c>
      <c r="L46" s="253">
        <v>0</v>
      </c>
      <c r="M46" s="253">
        <v>0</v>
      </c>
      <c r="N46" s="253">
        <v>0</v>
      </c>
      <c r="O46" s="253">
        <v>0</v>
      </c>
      <c r="P46" s="254">
        <v>0</v>
      </c>
      <c r="Q46" s="102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v>0</v>
      </c>
      <c r="W46" s="103">
        <v>0</v>
      </c>
      <c r="X46" s="274">
        <v>0</v>
      </c>
    </row>
    <row r="47" spans="1:24" s="11" customFormat="1" ht="15">
      <c r="A47" s="250" t="s">
        <v>113</v>
      </c>
      <c r="B47" s="14"/>
      <c r="C47" s="38" t="s">
        <v>67</v>
      </c>
      <c r="D47" s="46"/>
      <c r="E47" s="29" t="s">
        <v>220</v>
      </c>
      <c r="F47" s="17">
        <f t="shared" si="3"/>
        <v>49196.8932800293</v>
      </c>
      <c r="G47" s="17">
        <f t="shared" si="4"/>
        <v>30732.480590820312</v>
      </c>
      <c r="H47" s="263">
        <f t="shared" si="2"/>
        <v>18464.412689208984</v>
      </c>
      <c r="I47" s="32">
        <v>0</v>
      </c>
      <c r="J47" s="31">
        <v>0</v>
      </c>
      <c r="K47" s="31">
        <v>2753.458740234375</v>
      </c>
      <c r="L47" s="31">
        <v>13208.8701171875</v>
      </c>
      <c r="M47" s="31">
        <v>7873.64013671875</v>
      </c>
      <c r="N47" s="31">
        <v>5075.32666015625</v>
      </c>
      <c r="O47" s="31">
        <v>1259.1927490234375</v>
      </c>
      <c r="P47" s="85">
        <v>561.9921875</v>
      </c>
      <c r="Q47" s="32">
        <v>0</v>
      </c>
      <c r="R47" s="31">
        <v>1724.33203125</v>
      </c>
      <c r="S47" s="31">
        <v>4755.06689453125</v>
      </c>
      <c r="T47" s="31">
        <v>5109.44140625</v>
      </c>
      <c r="U47" s="31">
        <v>2948.9697265625</v>
      </c>
      <c r="V47" s="31">
        <v>2249.875244140625</v>
      </c>
      <c r="W47" s="31">
        <v>1559.1016845703125</v>
      </c>
      <c r="X47" s="85">
        <v>117.62570190429688</v>
      </c>
    </row>
    <row r="48" spans="1:24" s="11" customFormat="1" ht="15">
      <c r="A48" s="250" t="s">
        <v>114</v>
      </c>
      <c r="B48" s="14"/>
      <c r="C48" s="38" t="s">
        <v>68</v>
      </c>
      <c r="D48" s="46"/>
      <c r="E48" s="29" t="s">
        <v>221</v>
      </c>
      <c r="F48" s="17">
        <f t="shared" si="3"/>
        <v>272404.43438720703</v>
      </c>
      <c r="G48" s="17">
        <f t="shared" si="4"/>
        <v>235524.31817626953</v>
      </c>
      <c r="H48" s="263">
        <f t="shared" si="2"/>
        <v>36880.1162109375</v>
      </c>
      <c r="I48" s="32">
        <v>10716.126953125</v>
      </c>
      <c r="J48" s="31">
        <v>1534.6634521484375</v>
      </c>
      <c r="K48" s="31">
        <v>24647.80859375</v>
      </c>
      <c r="L48" s="31">
        <v>122185.9296875</v>
      </c>
      <c r="M48" s="31">
        <v>54599.7734375</v>
      </c>
      <c r="N48" s="31">
        <v>16864.716796875</v>
      </c>
      <c r="O48" s="31">
        <v>4461.2021484375</v>
      </c>
      <c r="P48" s="85">
        <v>514.0971069335938</v>
      </c>
      <c r="Q48" s="32">
        <v>0</v>
      </c>
      <c r="R48" s="31">
        <v>0</v>
      </c>
      <c r="S48" s="31">
        <v>10261.4833984375</v>
      </c>
      <c r="T48" s="31">
        <v>13699.650390625</v>
      </c>
      <c r="U48" s="31">
        <v>7334.56884765625</v>
      </c>
      <c r="V48" s="31">
        <v>4571.40673828125</v>
      </c>
      <c r="W48" s="31">
        <v>883.947509765625</v>
      </c>
      <c r="X48" s="85">
        <v>129.059326171875</v>
      </c>
    </row>
    <row r="49" spans="1:24" s="11" customFormat="1" ht="15">
      <c r="A49" s="250" t="s">
        <v>115</v>
      </c>
      <c r="B49" s="14"/>
      <c r="C49" s="38" t="s">
        <v>69</v>
      </c>
      <c r="D49" s="46"/>
      <c r="E49" s="29" t="s">
        <v>222</v>
      </c>
      <c r="F49" s="17">
        <f t="shared" si="3"/>
        <v>61424.958099365234</v>
      </c>
      <c r="G49" s="17">
        <f t="shared" si="4"/>
        <v>29243.92446899414</v>
      </c>
      <c r="H49" s="263">
        <f t="shared" si="2"/>
        <v>32181.033630371094</v>
      </c>
      <c r="I49" s="32">
        <v>7888.0869140625</v>
      </c>
      <c r="J49" s="31">
        <v>2690.528564453125</v>
      </c>
      <c r="K49" s="31">
        <v>4448.37548828125</v>
      </c>
      <c r="L49" s="31">
        <v>6770.39208984375</v>
      </c>
      <c r="M49" s="31">
        <v>3234.5126953125</v>
      </c>
      <c r="N49" s="31">
        <v>2966.6640625</v>
      </c>
      <c r="O49" s="31">
        <v>955.1511840820312</v>
      </c>
      <c r="P49" s="85">
        <v>290.2134704589844</v>
      </c>
      <c r="Q49" s="32">
        <v>7275.1796875</v>
      </c>
      <c r="R49" s="31">
        <v>3740.115966796875</v>
      </c>
      <c r="S49" s="31">
        <v>4686.07568359375</v>
      </c>
      <c r="T49" s="31">
        <v>7028.41259765625</v>
      </c>
      <c r="U49" s="31">
        <v>1132.311279296875</v>
      </c>
      <c r="V49" s="31">
        <v>5108.4716796875</v>
      </c>
      <c r="W49" s="31">
        <v>2438.515380859375</v>
      </c>
      <c r="X49" s="85">
        <v>771.9513549804688</v>
      </c>
    </row>
    <row r="50" spans="1:24" s="77" customFormat="1" ht="15">
      <c r="A50" s="251"/>
      <c r="B50" s="253"/>
      <c r="C50" s="109"/>
      <c r="D50" s="109" t="s">
        <v>27</v>
      </c>
      <c r="E50" s="254"/>
      <c r="F50" s="78"/>
      <c r="G50" s="78"/>
      <c r="H50" s="264"/>
      <c r="I50" s="272"/>
      <c r="J50" s="253"/>
      <c r="K50" s="253"/>
      <c r="L50" s="253"/>
      <c r="M50" s="253"/>
      <c r="N50" s="253"/>
      <c r="O50" s="253"/>
      <c r="P50" s="254"/>
      <c r="Q50" s="102"/>
      <c r="R50" s="103"/>
      <c r="S50" s="103"/>
      <c r="T50" s="103"/>
      <c r="U50" s="103"/>
      <c r="V50" s="103"/>
      <c r="W50" s="103"/>
      <c r="X50" s="274"/>
    </row>
    <row r="51" spans="1:24" s="11" customFormat="1" ht="15">
      <c r="A51" s="250" t="s">
        <v>116</v>
      </c>
      <c r="B51" s="14"/>
      <c r="C51" s="38" t="s">
        <v>70</v>
      </c>
      <c r="D51" s="46"/>
      <c r="E51" s="29" t="s">
        <v>223</v>
      </c>
      <c r="F51" s="17">
        <f t="shared" si="3"/>
        <v>92296.86962890625</v>
      </c>
      <c r="G51" s="17">
        <f t="shared" si="4"/>
        <v>50095.54626464844</v>
      </c>
      <c r="H51" s="263">
        <f t="shared" si="2"/>
        <v>42201.32336425781</v>
      </c>
      <c r="I51" s="32">
        <v>892.1234130859375</v>
      </c>
      <c r="J51" s="31">
        <v>691.0940551757812</v>
      </c>
      <c r="K51" s="31">
        <v>5591.0625</v>
      </c>
      <c r="L51" s="31">
        <v>18049.212890625</v>
      </c>
      <c r="M51" s="31">
        <v>13628.380859375</v>
      </c>
      <c r="N51" s="31">
        <v>9195.4306640625</v>
      </c>
      <c r="O51" s="31">
        <v>1713.630126953125</v>
      </c>
      <c r="P51" s="85">
        <v>334.61175537109375</v>
      </c>
      <c r="Q51" s="32">
        <v>0</v>
      </c>
      <c r="R51" s="31">
        <v>0</v>
      </c>
      <c r="S51" s="31">
        <v>6282.12109375</v>
      </c>
      <c r="T51" s="31">
        <v>9003.556640625</v>
      </c>
      <c r="U51" s="31">
        <v>11464.8271484375</v>
      </c>
      <c r="V51" s="31">
        <v>10946.17578125</v>
      </c>
      <c r="W51" s="31">
        <v>3465.554931640625</v>
      </c>
      <c r="X51" s="85">
        <v>1039.0877685546875</v>
      </c>
    </row>
    <row r="52" spans="1:24" s="11" customFormat="1" ht="15">
      <c r="A52" s="250" t="s">
        <v>117</v>
      </c>
      <c r="B52" s="14"/>
      <c r="C52" s="37" t="s">
        <v>71</v>
      </c>
      <c r="D52" s="46"/>
      <c r="E52" s="28" t="s">
        <v>224</v>
      </c>
      <c r="F52" s="17">
        <f t="shared" si="3"/>
        <v>45064.153884887695</v>
      </c>
      <c r="G52" s="17">
        <f t="shared" si="4"/>
        <v>11889.880599975586</v>
      </c>
      <c r="H52" s="263">
        <f>SUM(Q52:X52)</f>
        <v>33174.27328491211</v>
      </c>
      <c r="I52" s="32">
        <v>909.1420288085938</v>
      </c>
      <c r="J52" s="31">
        <v>0</v>
      </c>
      <c r="K52" s="31">
        <v>3380.056640625</v>
      </c>
      <c r="L52" s="31">
        <v>686.52490234375</v>
      </c>
      <c r="M52" s="31">
        <v>4057.00927734375</v>
      </c>
      <c r="N52" s="31">
        <v>1862.1563720703125</v>
      </c>
      <c r="O52" s="31">
        <v>912.50146484375</v>
      </c>
      <c r="P52" s="85">
        <v>82.48991394042969</v>
      </c>
      <c r="Q52" s="32">
        <v>0</v>
      </c>
      <c r="R52" s="31">
        <v>0</v>
      </c>
      <c r="S52" s="31">
        <v>22596.021484375</v>
      </c>
      <c r="T52" s="31">
        <v>0</v>
      </c>
      <c r="U52" s="31">
        <v>8385.255859375</v>
      </c>
      <c r="V52" s="31">
        <v>1307.79638671875</v>
      </c>
      <c r="W52" s="31">
        <v>383.7192687988281</v>
      </c>
      <c r="X52" s="85">
        <v>501.48028564453125</v>
      </c>
    </row>
    <row r="53" spans="1:24" s="11" customFormat="1" ht="15">
      <c r="A53" s="250" t="s">
        <v>185</v>
      </c>
      <c r="B53" s="14"/>
      <c r="C53" s="37" t="s">
        <v>72</v>
      </c>
      <c r="D53" s="86" t="s">
        <v>183</v>
      </c>
      <c r="E53" s="256"/>
      <c r="F53" s="17">
        <f>SUM(G53:H53)</f>
        <v>47298.53857421875</v>
      </c>
      <c r="G53" s="17">
        <f>SUM(I53:P53)</f>
        <v>17122.447509765625</v>
      </c>
      <c r="H53" s="263">
        <f>SUM(Q53:X53)</f>
        <v>30176.091064453125</v>
      </c>
      <c r="I53" s="32">
        <v>5842.3916015625</v>
      </c>
      <c r="J53" s="31">
        <v>0</v>
      </c>
      <c r="K53" s="31">
        <v>3842.982421875</v>
      </c>
      <c r="L53" s="31">
        <v>0</v>
      </c>
      <c r="M53" s="31">
        <v>5640.7294921875</v>
      </c>
      <c r="N53" s="31">
        <v>1796.343994140625</v>
      </c>
      <c r="O53" s="31">
        <v>0</v>
      </c>
      <c r="P53" s="85">
        <v>0</v>
      </c>
      <c r="Q53" s="32">
        <v>15270.2001953125</v>
      </c>
      <c r="R53" s="31">
        <v>7648.4462890625</v>
      </c>
      <c r="S53" s="31">
        <v>4702.568359375</v>
      </c>
      <c r="T53" s="31">
        <v>2554.876220703125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49"/>
      <c r="B54" s="63" t="s">
        <v>57</v>
      </c>
      <c r="C54" s="63"/>
      <c r="D54" s="63"/>
      <c r="E54" s="64"/>
      <c r="F54" s="53">
        <f t="shared" si="3"/>
        <v>547497.6336593628</v>
      </c>
      <c r="G54" s="54">
        <f>SUM(G55:G61)</f>
        <v>360677.80087280273</v>
      </c>
      <c r="H54" s="261">
        <f>SUM(H55:H61)</f>
        <v>186819.83278656006</v>
      </c>
      <c r="I54" s="55">
        <f>SUM(I55:I61)</f>
        <v>31355.1298828125</v>
      </c>
      <c r="J54" s="56">
        <f aca="true" t="shared" si="7" ref="J54:X54">SUM(J55:J61)</f>
        <v>35165.52166748047</v>
      </c>
      <c r="K54" s="56">
        <f t="shared" si="7"/>
        <v>135937.35522460938</v>
      </c>
      <c r="L54" s="56">
        <f t="shared" si="7"/>
        <v>113059.27661132812</v>
      </c>
      <c r="M54" s="56">
        <f>SUM(M55:M61)</f>
        <v>26970.07647705078</v>
      </c>
      <c r="N54" s="56">
        <f t="shared" si="7"/>
        <v>10195.653137207031</v>
      </c>
      <c r="O54" s="56">
        <f t="shared" si="7"/>
        <v>6828.499649047852</v>
      </c>
      <c r="P54" s="271">
        <f>SUM(P55:P61)</f>
        <v>1166.2882232666016</v>
      </c>
      <c r="Q54" s="55">
        <f t="shared" si="7"/>
        <v>39418.5</v>
      </c>
      <c r="R54" s="56">
        <f t="shared" si="7"/>
        <v>31339.447509765625</v>
      </c>
      <c r="S54" s="56">
        <f t="shared" si="7"/>
        <v>52631.353912353516</v>
      </c>
      <c r="T54" s="56">
        <f t="shared" si="7"/>
        <v>45046.85729980469</v>
      </c>
      <c r="U54" s="56">
        <f t="shared" si="7"/>
        <v>7258.182434082031</v>
      </c>
      <c r="V54" s="56">
        <f t="shared" si="7"/>
        <v>7965.327880859375</v>
      </c>
      <c r="W54" s="56">
        <f t="shared" si="7"/>
        <v>1348.5059356689453</v>
      </c>
      <c r="X54" s="271">
        <f t="shared" si="7"/>
        <v>1811.657814025879</v>
      </c>
    </row>
    <row r="55" spans="1:24" ht="15">
      <c r="A55" s="250" t="s">
        <v>120</v>
      </c>
      <c r="B55" s="79"/>
      <c r="C55" s="38" t="s">
        <v>73</v>
      </c>
      <c r="D55" s="86" t="s">
        <v>227</v>
      </c>
      <c r="E55" s="257"/>
      <c r="F55" s="17">
        <f>SUM(G55:H55)</f>
        <v>161059.08074951172</v>
      </c>
      <c r="G55" s="17">
        <f t="shared" si="4"/>
        <v>118853.61819458008</v>
      </c>
      <c r="H55" s="263">
        <f t="shared" si="2"/>
        <v>42205.46255493164</v>
      </c>
      <c r="I55" s="273">
        <v>3221.090087890625</v>
      </c>
      <c r="J55" s="33">
        <v>13832.8349609375</v>
      </c>
      <c r="K55" s="33">
        <v>42158.18359375</v>
      </c>
      <c r="L55" s="33">
        <v>40324.6171875</v>
      </c>
      <c r="M55" s="33">
        <v>13515.701171875</v>
      </c>
      <c r="N55" s="33">
        <v>3155.432861328125</v>
      </c>
      <c r="O55" s="33">
        <v>2347.921875</v>
      </c>
      <c r="P55" s="85">
        <v>297.8364562988281</v>
      </c>
      <c r="Q55" s="273">
        <v>6687.6572265625</v>
      </c>
      <c r="R55" s="33">
        <v>4070.726318359375</v>
      </c>
      <c r="S55" s="33">
        <v>7489.92919921875</v>
      </c>
      <c r="T55" s="33">
        <v>16081.505859375</v>
      </c>
      <c r="U55" s="33">
        <v>3474.813232421875</v>
      </c>
      <c r="V55" s="33">
        <v>3997.01513671875</v>
      </c>
      <c r="W55" s="33">
        <v>218.55718994140625</v>
      </c>
      <c r="X55" s="275">
        <v>185.25839233398438</v>
      </c>
    </row>
    <row r="56" spans="1:24" ht="15">
      <c r="A56" s="250" t="s">
        <v>121</v>
      </c>
      <c r="B56" s="79"/>
      <c r="C56" s="38" t="s">
        <v>74</v>
      </c>
      <c r="D56" s="86" t="s">
        <v>28</v>
      </c>
      <c r="E56" s="257"/>
      <c r="F56" s="17">
        <f t="shared" si="3"/>
        <v>55782.20167541504</v>
      </c>
      <c r="G56" s="17">
        <f t="shared" si="4"/>
        <v>35207.09100341797</v>
      </c>
      <c r="H56" s="263">
        <f t="shared" si="2"/>
        <v>20575.11067199707</v>
      </c>
      <c r="I56" s="273">
        <v>1903.999267578125</v>
      </c>
      <c r="J56" s="33">
        <v>1721.0113525390625</v>
      </c>
      <c r="K56" s="33">
        <v>10532.8359375</v>
      </c>
      <c r="L56" s="33">
        <v>12554.3388671875</v>
      </c>
      <c r="M56" s="33">
        <v>3749.3017578125</v>
      </c>
      <c r="N56" s="33">
        <v>1567.9384765625</v>
      </c>
      <c r="O56" s="33">
        <v>2545.407958984375</v>
      </c>
      <c r="P56" s="85">
        <v>632.2573852539062</v>
      </c>
      <c r="Q56" s="273">
        <v>6128.89453125</v>
      </c>
      <c r="R56" s="33">
        <v>4535.70654296875</v>
      </c>
      <c r="S56" s="33">
        <v>2023.216796875</v>
      </c>
      <c r="T56" s="33">
        <v>4942.1552734375</v>
      </c>
      <c r="U56" s="33">
        <v>321.92803955078125</v>
      </c>
      <c r="V56" s="33">
        <v>1018.071044921875</v>
      </c>
      <c r="W56" s="33">
        <v>156.90455627441406</v>
      </c>
      <c r="X56" s="275">
        <v>1448.23388671875</v>
      </c>
    </row>
    <row r="57" spans="1:24" ht="15">
      <c r="A57" s="250" t="s">
        <v>122</v>
      </c>
      <c r="B57" s="79"/>
      <c r="C57" s="38" t="s">
        <v>75</v>
      </c>
      <c r="D57" s="86" t="s">
        <v>29</v>
      </c>
      <c r="E57" s="257"/>
      <c r="F57" s="17">
        <f t="shared" si="3"/>
        <v>70318.07684326172</v>
      </c>
      <c r="G57" s="17">
        <f t="shared" si="4"/>
        <v>45100.694885253906</v>
      </c>
      <c r="H57" s="263">
        <f t="shared" si="2"/>
        <v>25217.381958007812</v>
      </c>
      <c r="I57" s="273">
        <v>17195.220703125</v>
      </c>
      <c r="J57" s="33">
        <v>11126.8837890625</v>
      </c>
      <c r="K57" s="33">
        <v>11718.4833984375</v>
      </c>
      <c r="L57" s="33">
        <v>3638.461669921875</v>
      </c>
      <c r="M57" s="33">
        <v>478.44781494140625</v>
      </c>
      <c r="N57" s="33">
        <v>577.0127563476562</v>
      </c>
      <c r="O57" s="33">
        <v>366.18475341796875</v>
      </c>
      <c r="P57" s="85">
        <v>0</v>
      </c>
      <c r="Q57" s="273">
        <v>14897.537109375</v>
      </c>
      <c r="R57" s="33">
        <v>8474.1650390625</v>
      </c>
      <c r="S57" s="33">
        <v>677.9097900390625</v>
      </c>
      <c r="T57" s="33">
        <v>781.4593505859375</v>
      </c>
      <c r="U57" s="33">
        <v>333.6532897949219</v>
      </c>
      <c r="V57" s="33">
        <v>0</v>
      </c>
      <c r="W57" s="33">
        <v>0</v>
      </c>
      <c r="X57" s="275">
        <v>52.657379150390625</v>
      </c>
    </row>
    <row r="58" spans="1:24" ht="15">
      <c r="A58" s="250" t="s">
        <v>123</v>
      </c>
      <c r="B58" s="79"/>
      <c r="C58" s="38" t="s">
        <v>76</v>
      </c>
      <c r="D58" s="86" t="s">
        <v>118</v>
      </c>
      <c r="E58" s="257"/>
      <c r="F58" s="17">
        <f t="shared" si="3"/>
        <v>11498.006759643555</v>
      </c>
      <c r="G58" s="17">
        <f t="shared" si="4"/>
        <v>5822.59049987793</v>
      </c>
      <c r="H58" s="263">
        <f t="shared" si="2"/>
        <v>5675.416259765625</v>
      </c>
      <c r="I58" s="273">
        <v>1239.66748046875</v>
      </c>
      <c r="J58" s="33">
        <v>258.05645751953125</v>
      </c>
      <c r="K58" s="33">
        <v>4228.4208984375</v>
      </c>
      <c r="L58" s="33">
        <v>0</v>
      </c>
      <c r="M58" s="33">
        <v>0</v>
      </c>
      <c r="N58" s="33">
        <v>0</v>
      </c>
      <c r="O58" s="33">
        <v>0</v>
      </c>
      <c r="P58" s="85">
        <v>96.44566345214844</v>
      </c>
      <c r="Q58" s="273">
        <v>0</v>
      </c>
      <c r="R58" s="33">
        <v>2913.107421875</v>
      </c>
      <c r="S58" s="33">
        <v>0</v>
      </c>
      <c r="T58" s="33">
        <v>2592.51171875</v>
      </c>
      <c r="U58" s="33">
        <v>0</v>
      </c>
      <c r="V58" s="33">
        <v>0</v>
      </c>
      <c r="W58" s="33">
        <v>169.797119140625</v>
      </c>
      <c r="X58" s="275">
        <v>0</v>
      </c>
    </row>
    <row r="59" spans="1:24" ht="15">
      <c r="A59" s="250" t="s">
        <v>124</v>
      </c>
      <c r="B59" s="79"/>
      <c r="C59" s="38" t="s">
        <v>77</v>
      </c>
      <c r="D59" s="86" t="s">
        <v>225</v>
      </c>
      <c r="E59" s="257"/>
      <c r="F59" s="17">
        <f t="shared" si="3"/>
        <v>128855.25321960449</v>
      </c>
      <c r="G59" s="17">
        <f t="shared" si="4"/>
        <v>78128.18486022949</v>
      </c>
      <c r="H59" s="263">
        <f t="shared" si="2"/>
        <v>50727.068359375</v>
      </c>
      <c r="I59" s="273">
        <v>0</v>
      </c>
      <c r="J59" s="33">
        <v>2139.251220703125</v>
      </c>
      <c r="K59" s="33">
        <v>40456.890625</v>
      </c>
      <c r="L59" s="33">
        <v>28178.05078125</v>
      </c>
      <c r="M59" s="33">
        <v>5342.11181640625</v>
      </c>
      <c r="N59" s="33">
        <v>1871.593994140625</v>
      </c>
      <c r="O59" s="33">
        <v>140.2864227294922</v>
      </c>
      <c r="P59" s="85">
        <v>0</v>
      </c>
      <c r="Q59" s="273">
        <v>0</v>
      </c>
      <c r="R59" s="33">
        <v>3944.830078125</v>
      </c>
      <c r="S59" s="33">
        <v>35264.8046875</v>
      </c>
      <c r="T59" s="33">
        <v>8672.1142578125</v>
      </c>
      <c r="U59" s="33">
        <v>1205.86279296875</v>
      </c>
      <c r="V59" s="33">
        <v>1518.6090087890625</v>
      </c>
      <c r="W59" s="33">
        <v>120.8475341796875</v>
      </c>
      <c r="X59" s="275">
        <v>0</v>
      </c>
    </row>
    <row r="60" spans="1:24" ht="15">
      <c r="A60" s="250" t="s">
        <v>125</v>
      </c>
      <c r="B60" s="79"/>
      <c r="C60" s="38" t="s">
        <v>78</v>
      </c>
      <c r="D60" s="86" t="s">
        <v>30</v>
      </c>
      <c r="E60" s="257"/>
      <c r="F60" s="17">
        <f t="shared" si="3"/>
        <v>18152.546966552734</v>
      </c>
      <c r="G60" s="17">
        <f t="shared" si="4"/>
        <v>12864.550323486328</v>
      </c>
      <c r="H60" s="263">
        <f t="shared" si="2"/>
        <v>5287.996643066406</v>
      </c>
      <c r="I60" s="273">
        <v>0</v>
      </c>
      <c r="J60" s="33">
        <v>0</v>
      </c>
      <c r="K60" s="33">
        <v>2799.943115234375</v>
      </c>
      <c r="L60" s="33">
        <v>6757.31201171875</v>
      </c>
      <c r="M60" s="33">
        <v>2145.82470703125</v>
      </c>
      <c r="N60" s="33">
        <v>769.42626953125</v>
      </c>
      <c r="O60" s="33">
        <v>392.0442199707031</v>
      </c>
      <c r="P60" s="85">
        <v>0</v>
      </c>
      <c r="Q60" s="273">
        <v>0</v>
      </c>
      <c r="R60" s="33">
        <v>0</v>
      </c>
      <c r="S60" s="33">
        <v>201.97879028320312</v>
      </c>
      <c r="T60" s="33">
        <v>4680.06689453125</v>
      </c>
      <c r="U60" s="33">
        <v>405.9509582519531</v>
      </c>
      <c r="V60" s="33">
        <v>0</v>
      </c>
      <c r="W60" s="33">
        <v>0</v>
      </c>
      <c r="X60" s="275">
        <v>0</v>
      </c>
    </row>
    <row r="61" spans="1:24" ht="15">
      <c r="A61" s="250" t="s">
        <v>126</v>
      </c>
      <c r="B61" s="79"/>
      <c r="C61" s="38" t="s">
        <v>79</v>
      </c>
      <c r="D61" s="86" t="s">
        <v>119</v>
      </c>
      <c r="E61" s="257"/>
      <c r="F61" s="17">
        <f t="shared" si="3"/>
        <v>101832.46744537354</v>
      </c>
      <c r="G61" s="17">
        <f t="shared" si="4"/>
        <v>64701.07110595703</v>
      </c>
      <c r="H61" s="263">
        <f t="shared" si="2"/>
        <v>37131.396339416504</v>
      </c>
      <c r="I61" s="273">
        <v>7795.15234375</v>
      </c>
      <c r="J61" s="33">
        <v>6087.48388671875</v>
      </c>
      <c r="K61" s="33">
        <v>24042.59765625</v>
      </c>
      <c r="L61" s="33">
        <v>21606.49609375</v>
      </c>
      <c r="M61" s="33">
        <v>1738.689208984375</v>
      </c>
      <c r="N61" s="33">
        <v>2254.248779296875</v>
      </c>
      <c r="O61" s="33">
        <v>1036.6544189453125</v>
      </c>
      <c r="P61" s="85">
        <v>139.74871826171875</v>
      </c>
      <c r="Q61" s="273">
        <v>11704.4111328125</v>
      </c>
      <c r="R61" s="33">
        <v>7400.912109375</v>
      </c>
      <c r="S61" s="33">
        <v>6973.5146484375</v>
      </c>
      <c r="T61" s="33">
        <v>7297.0439453125</v>
      </c>
      <c r="U61" s="33">
        <v>1515.97412109375</v>
      </c>
      <c r="V61" s="33">
        <v>1431.6326904296875</v>
      </c>
      <c r="W61" s="33">
        <v>682.3995361328125</v>
      </c>
      <c r="X61" s="275">
        <v>125.5081558227539</v>
      </c>
    </row>
    <row r="62" spans="1:24" s="99" customFormat="1" ht="15" customHeight="1" thickBot="1">
      <c r="A62" s="252" t="s">
        <v>81</v>
      </c>
      <c r="B62" s="93" t="s">
        <v>184</v>
      </c>
      <c r="C62" s="95" t="s">
        <v>80</v>
      </c>
      <c r="D62" s="98"/>
      <c r="E62" s="95"/>
      <c r="F62" s="96">
        <f t="shared" si="3"/>
        <v>257730.669921875</v>
      </c>
      <c r="G62" s="97">
        <f t="shared" si="4"/>
        <v>123257.3837890625</v>
      </c>
      <c r="H62" s="265">
        <f>SUM(Q62:X62)</f>
        <v>134473.2861328125</v>
      </c>
      <c r="I62" s="98">
        <v>9046.345703125</v>
      </c>
      <c r="J62" s="94">
        <v>4906.87255859375</v>
      </c>
      <c r="K62" s="94">
        <v>21651.96484375</v>
      </c>
      <c r="L62" s="94">
        <v>20974.72265625</v>
      </c>
      <c r="M62" s="94">
        <v>4935.70458984375</v>
      </c>
      <c r="N62" s="94">
        <v>11248.6201171875</v>
      </c>
      <c r="O62" s="94">
        <v>36034.46484375</v>
      </c>
      <c r="P62" s="95">
        <v>14458.6884765625</v>
      </c>
      <c r="Q62" s="98">
        <v>3954.028564453125</v>
      </c>
      <c r="R62" s="94">
        <v>3697.041259765625</v>
      </c>
      <c r="S62" s="94">
        <v>20646.810546875</v>
      </c>
      <c r="T62" s="94">
        <v>11169.29296875</v>
      </c>
      <c r="U62" s="94">
        <v>5670.50146484375</v>
      </c>
      <c r="V62" s="94">
        <v>19453.279296875</v>
      </c>
      <c r="W62" s="94">
        <v>45912.375</v>
      </c>
      <c r="X62" s="95">
        <v>23969.95703125</v>
      </c>
    </row>
  </sheetData>
  <mergeCells count="3">
    <mergeCell ref="I4:P4"/>
    <mergeCell ref="Q4:X4"/>
    <mergeCell ref="F5:H5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 topLeftCell="A1">
      <selection activeCell="M13" sqref="M13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3.8515625" style="40" customWidth="1"/>
    <col min="5" max="5" width="33.7109375" style="6" customWidth="1"/>
    <col min="6" max="24" width="11.7109375" style="6" customWidth="1"/>
    <col min="25" max="16384" width="9.140625" style="6" customWidth="1"/>
  </cols>
  <sheetData>
    <row r="1" ht="15.6">
      <c r="A1" s="65" t="s">
        <v>226</v>
      </c>
    </row>
    <row r="2" ht="15.6">
      <c r="A2" s="110" t="s">
        <v>186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58" t="s">
        <v>33</v>
      </c>
      <c r="I4" s="297" t="s">
        <v>32</v>
      </c>
      <c r="J4" s="298"/>
      <c r="K4" s="298"/>
      <c r="L4" s="298"/>
      <c r="M4" s="298"/>
      <c r="N4" s="298"/>
      <c r="O4" s="298"/>
      <c r="P4" s="299"/>
      <c r="Q4" s="297" t="s">
        <v>33</v>
      </c>
      <c r="R4" s="298"/>
      <c r="S4" s="298"/>
      <c r="T4" s="298"/>
      <c r="U4" s="298"/>
      <c r="V4" s="298"/>
      <c r="W4" s="298"/>
      <c r="X4" s="299"/>
    </row>
    <row r="5" spans="1:24" s="8" customFormat="1" ht="13.8" thickBot="1">
      <c r="A5" s="68"/>
      <c r="B5" s="43"/>
      <c r="C5" s="43"/>
      <c r="D5" s="43"/>
      <c r="E5" s="21" t="s">
        <v>35</v>
      </c>
      <c r="F5" s="295" t="s">
        <v>53</v>
      </c>
      <c r="G5" s="296" t="s">
        <v>1</v>
      </c>
      <c r="H5" s="296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66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66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24151.84</v>
      </c>
      <c r="G6" s="60">
        <f>SUM(I6:P6)</f>
        <v>12466.448</v>
      </c>
      <c r="H6" s="259">
        <f>SUM(Q6:X6)</f>
        <v>11685.392</v>
      </c>
      <c r="I6" s="61">
        <v>1019.088</v>
      </c>
      <c r="J6" s="62">
        <v>2164.1</v>
      </c>
      <c r="K6" s="62">
        <v>3392.109</v>
      </c>
      <c r="L6" s="62">
        <v>3576.684</v>
      </c>
      <c r="M6" s="62">
        <v>1153.198</v>
      </c>
      <c r="N6" s="62">
        <v>723.313</v>
      </c>
      <c r="O6" s="62">
        <v>316.178</v>
      </c>
      <c r="P6" s="267">
        <v>121.778</v>
      </c>
      <c r="Q6" s="61">
        <v>906.823</v>
      </c>
      <c r="R6" s="62">
        <v>1864.706</v>
      </c>
      <c r="S6" s="62">
        <v>3102.556</v>
      </c>
      <c r="T6" s="62">
        <v>3358.879</v>
      </c>
      <c r="U6" s="62">
        <v>1172.082</v>
      </c>
      <c r="V6" s="62">
        <v>727.481</v>
      </c>
      <c r="W6" s="62">
        <v>387.232</v>
      </c>
      <c r="X6" s="267">
        <v>165.633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68"/>
      <c r="Q7" s="36"/>
      <c r="R7" s="35"/>
      <c r="S7" s="35"/>
      <c r="T7" s="35"/>
      <c r="U7" s="35"/>
      <c r="V7" s="35"/>
      <c r="W7" s="35"/>
      <c r="X7" s="268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69"/>
      <c r="Q8" s="12"/>
      <c r="R8" s="13"/>
      <c r="S8" s="13"/>
      <c r="T8" s="13"/>
      <c r="U8" s="13"/>
      <c r="V8" s="13"/>
      <c r="W8" s="13"/>
      <c r="X8" s="269"/>
    </row>
    <row r="9" spans="1:24" s="15" customFormat="1" ht="14.4" thickTop="1">
      <c r="A9" s="248"/>
      <c r="B9" s="47" t="s">
        <v>2</v>
      </c>
      <c r="C9" s="47"/>
      <c r="D9" s="47"/>
      <c r="E9" s="48"/>
      <c r="F9" s="49">
        <f>SUM(G9:H9)</f>
        <v>8639704.818226814</v>
      </c>
      <c r="G9" s="50">
        <f>SUM(I9:P9)</f>
        <v>4664064.954105377</v>
      </c>
      <c r="H9" s="260">
        <f>SUM(Q9:X9)</f>
        <v>3975639.864121437</v>
      </c>
      <c r="I9" s="51">
        <f aca="true" t="shared" si="0" ref="I9:X9">I10+I24+I54+I62</f>
        <v>896785.8153381348</v>
      </c>
      <c r="J9" s="52">
        <f t="shared" si="0"/>
        <v>151476.39431762695</v>
      </c>
      <c r="K9" s="52">
        <f t="shared" si="0"/>
        <v>509055.0631790161</v>
      </c>
      <c r="L9" s="52">
        <f t="shared" si="0"/>
        <v>1122056.9177246094</v>
      </c>
      <c r="M9" s="52">
        <f t="shared" si="0"/>
        <v>756586.6581077576</v>
      </c>
      <c r="N9" s="52">
        <f t="shared" si="0"/>
        <v>669045.9924621582</v>
      </c>
      <c r="O9" s="52">
        <f t="shared" si="0"/>
        <v>426640.0847091675</v>
      </c>
      <c r="P9" s="270">
        <f t="shared" si="0"/>
        <v>132418.02826690674</v>
      </c>
      <c r="Q9" s="51">
        <f t="shared" si="0"/>
        <v>823359.0598144531</v>
      </c>
      <c r="R9" s="52">
        <f t="shared" si="0"/>
        <v>300948.41972351074</v>
      </c>
      <c r="S9" s="52">
        <f t="shared" si="0"/>
        <v>465371.4048194885</v>
      </c>
      <c r="T9" s="52">
        <f t="shared" si="0"/>
        <v>864750.2262573242</v>
      </c>
      <c r="U9" s="52">
        <f t="shared" si="0"/>
        <v>450043.41943359375</v>
      </c>
      <c r="V9" s="52">
        <f t="shared" si="0"/>
        <v>516226.5981750488</v>
      </c>
      <c r="W9" s="52">
        <f t="shared" si="0"/>
        <v>399779.1522626877</v>
      </c>
      <c r="X9" s="270">
        <f t="shared" si="0"/>
        <v>155161.5836353302</v>
      </c>
    </row>
    <row r="10" spans="1:24" s="16" customFormat="1" ht="15" customHeight="1">
      <c r="A10" s="249"/>
      <c r="B10" s="63" t="s">
        <v>202</v>
      </c>
      <c r="C10" s="63"/>
      <c r="D10" s="63"/>
      <c r="E10" s="64"/>
      <c r="F10" s="53">
        <f>SUM(G10:H10)</f>
        <v>2788062.8085365295</v>
      </c>
      <c r="G10" s="54">
        <f>SUM(I10:P10)</f>
        <v>1323205.9982185364</v>
      </c>
      <c r="H10" s="261">
        <f>SUM(Q10:X10)</f>
        <v>1464856.8103179932</v>
      </c>
      <c r="I10" s="55">
        <f>SUM(I11:I23)</f>
        <v>757224.2957763672</v>
      </c>
      <c r="J10" s="56">
        <f>SUM(J11:J23)</f>
        <v>56714.17370605469</v>
      </c>
      <c r="K10" s="56">
        <f>SUM(K11:K23)</f>
        <v>50868.705390930176</v>
      </c>
      <c r="L10" s="56">
        <f aca="true" t="shared" si="1" ref="L10:X10">SUM(L11:L23)</f>
        <v>166258.16247558594</v>
      </c>
      <c r="M10" s="56">
        <f t="shared" si="1"/>
        <v>88721.00658798218</v>
      </c>
      <c r="N10" s="56">
        <f t="shared" si="1"/>
        <v>108541.37133789062</v>
      </c>
      <c r="O10" s="56">
        <f t="shared" si="1"/>
        <v>66863.57806396484</v>
      </c>
      <c r="P10" s="271">
        <f t="shared" si="1"/>
        <v>28014.704879760742</v>
      </c>
      <c r="Q10" s="55">
        <f t="shared" si="1"/>
        <v>704386.6196289062</v>
      </c>
      <c r="R10" s="56">
        <f t="shared" si="1"/>
        <v>211768.05395507812</v>
      </c>
      <c r="S10" s="56">
        <f t="shared" si="1"/>
        <v>133401.39030456543</v>
      </c>
      <c r="T10" s="56">
        <f t="shared" si="1"/>
        <v>138654.5421142578</v>
      </c>
      <c r="U10" s="56">
        <f t="shared" si="1"/>
        <v>70875.7055053711</v>
      </c>
      <c r="V10" s="56">
        <f t="shared" si="1"/>
        <v>78179.58972167969</v>
      </c>
      <c r="W10" s="56">
        <f t="shared" si="1"/>
        <v>90472.8359375</v>
      </c>
      <c r="X10" s="271">
        <f t="shared" si="1"/>
        <v>37118.073150634766</v>
      </c>
    </row>
    <row r="11" spans="1:24" s="11" customFormat="1" ht="15">
      <c r="A11" s="250" t="s">
        <v>82</v>
      </c>
      <c r="B11" s="14"/>
      <c r="C11" s="38" t="s">
        <v>3</v>
      </c>
      <c r="D11" s="86" t="s">
        <v>4</v>
      </c>
      <c r="E11" s="29"/>
      <c r="F11" s="246">
        <f>SUM(G11:H11)</f>
        <v>341949.52770996094</v>
      </c>
      <c r="G11" s="19">
        <f>SUM(I11:P11)</f>
        <v>228985.1163330078</v>
      </c>
      <c r="H11" s="262">
        <f aca="true" t="shared" si="2" ref="H11:H61">SUM(Q11:X11)</f>
        <v>112964.41137695312</v>
      </c>
      <c r="I11" s="18">
        <v>2031.6956787109375</v>
      </c>
      <c r="J11" s="31">
        <v>6606.56787109375</v>
      </c>
      <c r="K11" s="31">
        <v>9900.548828125</v>
      </c>
      <c r="L11" s="31">
        <v>84130.078125</v>
      </c>
      <c r="M11" s="31">
        <v>51802.6875</v>
      </c>
      <c r="N11" s="31">
        <v>54570.46875</v>
      </c>
      <c r="O11" s="31">
        <v>17211.19921875</v>
      </c>
      <c r="P11" s="85">
        <v>2731.870361328125</v>
      </c>
      <c r="Q11" s="32">
        <v>0</v>
      </c>
      <c r="R11" s="31">
        <v>0</v>
      </c>
      <c r="S11" s="31">
        <v>11885.7421875</v>
      </c>
      <c r="T11" s="31">
        <v>40613.96875</v>
      </c>
      <c r="U11" s="31">
        <v>27104.017578125</v>
      </c>
      <c r="V11" s="31">
        <v>18185.87890625</v>
      </c>
      <c r="W11" s="31">
        <v>11890.6455078125</v>
      </c>
      <c r="X11" s="85">
        <v>3284.158447265625</v>
      </c>
    </row>
    <row r="12" spans="1:24" s="11" customFormat="1" ht="15">
      <c r="A12" s="250" t="s">
        <v>83</v>
      </c>
      <c r="B12" s="14"/>
      <c r="C12" s="38" t="s">
        <v>5</v>
      </c>
      <c r="D12" s="86" t="s">
        <v>203</v>
      </c>
      <c r="E12" s="29"/>
      <c r="F12" s="246">
        <f aca="true" t="shared" si="3" ref="F12:F62">SUM(G12:H12)</f>
        <v>10776.475212097168</v>
      </c>
      <c r="G12" s="19">
        <f aca="true" t="shared" si="4" ref="G12:G62">SUM(I12:P12)</f>
        <v>3453.0046005249023</v>
      </c>
      <c r="H12" s="262">
        <f t="shared" si="2"/>
        <v>7323.470611572266</v>
      </c>
      <c r="I12" s="18">
        <v>0</v>
      </c>
      <c r="J12" s="31">
        <v>0</v>
      </c>
      <c r="K12" s="31">
        <v>37.091514587402344</v>
      </c>
      <c r="L12" s="31">
        <v>2374.6953125</v>
      </c>
      <c r="M12" s="31">
        <v>1041.2177734375</v>
      </c>
      <c r="N12" s="31">
        <v>0</v>
      </c>
      <c r="O12" s="31">
        <v>0</v>
      </c>
      <c r="P12" s="85">
        <v>0</v>
      </c>
      <c r="Q12" s="32">
        <v>0</v>
      </c>
      <c r="R12" s="31">
        <v>0</v>
      </c>
      <c r="S12" s="31">
        <v>0</v>
      </c>
      <c r="T12" s="31">
        <v>3881.84375</v>
      </c>
      <c r="U12" s="31">
        <v>0</v>
      </c>
      <c r="V12" s="31">
        <v>2115.2861328125</v>
      </c>
      <c r="W12" s="31">
        <v>1078.7559814453125</v>
      </c>
      <c r="X12" s="85">
        <v>247.58474731445312</v>
      </c>
    </row>
    <row r="13" spans="1:24" s="11" customFormat="1" ht="15">
      <c r="A13" s="250" t="s">
        <v>84</v>
      </c>
      <c r="B13" s="14"/>
      <c r="C13" s="37" t="s">
        <v>6</v>
      </c>
      <c r="D13" s="245" t="s">
        <v>204</v>
      </c>
      <c r="E13" s="29"/>
      <c r="F13" s="246">
        <f t="shared" si="3"/>
        <v>396071.927734375</v>
      </c>
      <c r="G13" s="19">
        <f t="shared" si="4"/>
        <v>175500.3359375</v>
      </c>
      <c r="H13" s="262">
        <f t="shared" si="2"/>
        <v>220571.591796875</v>
      </c>
      <c r="I13" s="18">
        <v>94754.8515625</v>
      </c>
      <c r="J13" s="31">
        <v>12932.876953125</v>
      </c>
      <c r="K13" s="31">
        <v>6593.552734375</v>
      </c>
      <c r="L13" s="31">
        <v>20792.251953125</v>
      </c>
      <c r="M13" s="31">
        <v>9621.4951171875</v>
      </c>
      <c r="N13" s="31">
        <v>11082.033203125</v>
      </c>
      <c r="O13" s="31">
        <v>14451.29296875</v>
      </c>
      <c r="P13" s="85">
        <v>5271.9814453125</v>
      </c>
      <c r="Q13" s="32">
        <v>106787.671875</v>
      </c>
      <c r="R13" s="31">
        <v>23123.89453125</v>
      </c>
      <c r="S13" s="31">
        <v>21050.03515625</v>
      </c>
      <c r="T13" s="31">
        <v>15559.017578125</v>
      </c>
      <c r="U13" s="31">
        <v>6228.7763671875</v>
      </c>
      <c r="V13" s="31">
        <v>20143.720703125</v>
      </c>
      <c r="W13" s="31">
        <v>19292.78125</v>
      </c>
      <c r="X13" s="85">
        <v>8385.6943359375</v>
      </c>
    </row>
    <row r="14" spans="1:24" s="11" customFormat="1" ht="15">
      <c r="A14" s="250" t="s">
        <v>85</v>
      </c>
      <c r="B14" s="14"/>
      <c r="C14" s="37" t="s">
        <v>7</v>
      </c>
      <c r="D14" s="245" t="s">
        <v>205</v>
      </c>
      <c r="E14" s="29"/>
      <c r="F14" s="246">
        <f t="shared" si="3"/>
        <v>28512.055099487305</v>
      </c>
      <c r="G14" s="19">
        <f t="shared" si="4"/>
        <v>8942.425415039062</v>
      </c>
      <c r="H14" s="262">
        <f t="shared" si="2"/>
        <v>19569.629684448242</v>
      </c>
      <c r="I14" s="18">
        <v>5304.51171875</v>
      </c>
      <c r="J14" s="31">
        <v>122.7669677734375</v>
      </c>
      <c r="K14" s="31">
        <v>1559.88134765625</v>
      </c>
      <c r="L14" s="31">
        <v>1244.4942626953125</v>
      </c>
      <c r="M14" s="31">
        <v>0</v>
      </c>
      <c r="N14" s="31">
        <v>710.7711181640625</v>
      </c>
      <c r="O14" s="31">
        <v>0</v>
      </c>
      <c r="P14" s="85">
        <v>0</v>
      </c>
      <c r="Q14" s="32">
        <v>13037.0400390625</v>
      </c>
      <c r="R14" s="31">
        <v>4442.28564453125</v>
      </c>
      <c r="S14" s="31">
        <v>101.75285339355469</v>
      </c>
      <c r="T14" s="31">
        <v>1988.5511474609375</v>
      </c>
      <c r="U14" s="31">
        <v>0</v>
      </c>
      <c r="V14" s="31">
        <v>0</v>
      </c>
      <c r="W14" s="31">
        <v>0</v>
      </c>
      <c r="X14" s="85">
        <v>0</v>
      </c>
    </row>
    <row r="15" spans="1:24" s="11" customFormat="1" ht="15">
      <c r="A15" s="250" t="s">
        <v>86</v>
      </c>
      <c r="B15" s="14"/>
      <c r="C15" s="37" t="s">
        <v>8</v>
      </c>
      <c r="D15" s="245" t="s">
        <v>54</v>
      </c>
      <c r="E15" s="29"/>
      <c r="F15" s="246">
        <f t="shared" si="3"/>
        <v>58385.1708984375</v>
      </c>
      <c r="G15" s="17">
        <f t="shared" si="4"/>
        <v>23367.421508789062</v>
      </c>
      <c r="H15" s="263">
        <f t="shared" si="2"/>
        <v>35017.74938964844</v>
      </c>
      <c r="I15" s="18">
        <v>9477.2392578125</v>
      </c>
      <c r="J15" s="31">
        <v>3831.7578125</v>
      </c>
      <c r="K15" s="31">
        <v>0</v>
      </c>
      <c r="L15" s="31">
        <v>7036.3388671875</v>
      </c>
      <c r="M15" s="31">
        <v>1304.56103515625</v>
      </c>
      <c r="N15" s="31">
        <v>1717.5245361328125</v>
      </c>
      <c r="O15" s="31">
        <v>0</v>
      </c>
      <c r="P15" s="85">
        <v>0</v>
      </c>
      <c r="Q15" s="32">
        <v>11337.1533203125</v>
      </c>
      <c r="R15" s="31">
        <v>8060.0380859375</v>
      </c>
      <c r="S15" s="31">
        <v>9237.5673828125</v>
      </c>
      <c r="T15" s="31">
        <v>2302.979736328125</v>
      </c>
      <c r="U15" s="31">
        <v>3124.31640625</v>
      </c>
      <c r="V15" s="31">
        <v>955.6944580078125</v>
      </c>
      <c r="W15" s="31">
        <v>0</v>
      </c>
      <c r="X15" s="85">
        <v>0</v>
      </c>
    </row>
    <row r="16" spans="1:24" s="11" customFormat="1" ht="15">
      <c r="A16" s="250" t="s">
        <v>87</v>
      </c>
      <c r="B16" s="14"/>
      <c r="C16" s="39" t="s">
        <v>9</v>
      </c>
      <c r="D16" s="245" t="s">
        <v>44</v>
      </c>
      <c r="E16" s="29"/>
      <c r="F16" s="246">
        <f t="shared" si="3"/>
        <v>92247.1800994873</v>
      </c>
      <c r="G16" s="17">
        <f t="shared" si="4"/>
        <v>56250.02995300293</v>
      </c>
      <c r="H16" s="263">
        <f t="shared" si="2"/>
        <v>35997.150146484375</v>
      </c>
      <c r="I16" s="18">
        <v>21621.91015625</v>
      </c>
      <c r="J16" s="31">
        <v>1322.6328125</v>
      </c>
      <c r="K16" s="31">
        <v>12934.9453125</v>
      </c>
      <c r="L16" s="31">
        <v>10695.814453125</v>
      </c>
      <c r="M16" s="31">
        <v>4283.373046875</v>
      </c>
      <c r="N16" s="31">
        <v>3822.270751953125</v>
      </c>
      <c r="O16" s="31">
        <v>1427.1358642578125</v>
      </c>
      <c r="P16" s="85">
        <v>141.9475555419922</v>
      </c>
      <c r="Q16" s="32">
        <v>1957.01513671875</v>
      </c>
      <c r="R16" s="31">
        <v>3328.7568359375</v>
      </c>
      <c r="S16" s="31">
        <v>3398.212158203125</v>
      </c>
      <c r="T16" s="31">
        <v>11547.5888671875</v>
      </c>
      <c r="U16" s="31">
        <v>10320.5439453125</v>
      </c>
      <c r="V16" s="31">
        <v>2568.111083984375</v>
      </c>
      <c r="W16" s="31">
        <v>1078.808837890625</v>
      </c>
      <c r="X16" s="85">
        <v>1798.11328125</v>
      </c>
    </row>
    <row r="17" spans="1:24" s="11" customFormat="1" ht="15">
      <c r="A17" s="250" t="s">
        <v>88</v>
      </c>
      <c r="B17" s="14"/>
      <c r="C17" s="39" t="s">
        <v>10</v>
      </c>
      <c r="D17" s="245" t="s">
        <v>14</v>
      </c>
      <c r="E17" s="29"/>
      <c r="F17" s="246">
        <f t="shared" si="3"/>
        <v>80426.78247070312</v>
      </c>
      <c r="G17" s="17">
        <f t="shared" si="4"/>
        <v>31107.020751953125</v>
      </c>
      <c r="H17" s="263">
        <f t="shared" si="2"/>
        <v>49319.76171875</v>
      </c>
      <c r="I17" s="18">
        <v>2570.60888671875</v>
      </c>
      <c r="J17" s="31">
        <v>3478.206298828125</v>
      </c>
      <c r="K17" s="31">
        <v>3772.19140625</v>
      </c>
      <c r="L17" s="31">
        <v>2498.712158203125</v>
      </c>
      <c r="M17" s="31">
        <v>4158.30419921875</v>
      </c>
      <c r="N17" s="31">
        <v>5134.77978515625</v>
      </c>
      <c r="O17" s="31">
        <v>6978.34228515625</v>
      </c>
      <c r="P17" s="85">
        <v>2515.875732421875</v>
      </c>
      <c r="Q17" s="32">
        <v>6618.69677734375</v>
      </c>
      <c r="R17" s="31">
        <v>11320.544921875</v>
      </c>
      <c r="S17" s="31">
        <v>5676.47412109375</v>
      </c>
      <c r="T17" s="31">
        <v>6244.17529296875</v>
      </c>
      <c r="U17" s="31">
        <v>8729.8369140625</v>
      </c>
      <c r="V17" s="31">
        <v>2435.376953125</v>
      </c>
      <c r="W17" s="31">
        <v>6757.3369140625</v>
      </c>
      <c r="X17" s="85">
        <v>1537.31982421875</v>
      </c>
    </row>
    <row r="18" spans="1:24" s="11" customFormat="1" ht="15">
      <c r="A18" s="250" t="s">
        <v>89</v>
      </c>
      <c r="B18" s="14"/>
      <c r="C18" s="37" t="s">
        <v>11</v>
      </c>
      <c r="D18" s="245" t="s">
        <v>55</v>
      </c>
      <c r="E18" s="29"/>
      <c r="F18" s="246">
        <f>SUM(G18:H18)</f>
        <v>503871.4387207031</v>
      </c>
      <c r="G18" s="17">
        <f>SUM(I18:P18)</f>
        <v>254835.36083984375</v>
      </c>
      <c r="H18" s="263">
        <f t="shared" si="2"/>
        <v>249036.07788085938</v>
      </c>
      <c r="I18" s="18">
        <v>185378.140625</v>
      </c>
      <c r="J18" s="31">
        <v>15190.7275390625</v>
      </c>
      <c r="K18" s="31">
        <v>6558.29296875</v>
      </c>
      <c r="L18" s="31">
        <v>12518.2099609375</v>
      </c>
      <c r="M18" s="31">
        <v>6511.00732421875</v>
      </c>
      <c r="N18" s="31">
        <v>8559.9638671875</v>
      </c>
      <c r="O18" s="31">
        <v>11329.0029296875</v>
      </c>
      <c r="P18" s="85">
        <v>8790.015625</v>
      </c>
      <c r="Q18" s="32">
        <v>192923.53125</v>
      </c>
      <c r="R18" s="31">
        <v>9218.6123046875</v>
      </c>
      <c r="S18" s="31">
        <v>7719.1552734375</v>
      </c>
      <c r="T18" s="31">
        <v>2513.9326171875</v>
      </c>
      <c r="U18" s="31">
        <v>3169.487060546875</v>
      </c>
      <c r="V18" s="31">
        <v>11426.3984375</v>
      </c>
      <c r="W18" s="31">
        <v>15544.2109375</v>
      </c>
      <c r="X18" s="85">
        <v>6520.75</v>
      </c>
    </row>
    <row r="19" spans="1:24" s="11" customFormat="1" ht="15">
      <c r="A19" s="250" t="s">
        <v>90</v>
      </c>
      <c r="B19" s="14"/>
      <c r="C19" s="38" t="s">
        <v>12</v>
      </c>
      <c r="D19" s="86" t="s">
        <v>206</v>
      </c>
      <c r="E19" s="29"/>
      <c r="F19" s="246">
        <f t="shared" si="3"/>
        <v>148537.92961120605</v>
      </c>
      <c r="G19" s="17">
        <f t="shared" si="4"/>
        <v>74525.76530456543</v>
      </c>
      <c r="H19" s="263">
        <f t="shared" si="2"/>
        <v>74012.16430664062</v>
      </c>
      <c r="I19" s="18">
        <v>38548.24609375</v>
      </c>
      <c r="J19" s="31">
        <v>10824.53515625</v>
      </c>
      <c r="K19" s="31">
        <v>241.76768493652344</v>
      </c>
      <c r="L19" s="31">
        <v>15196.880859375</v>
      </c>
      <c r="M19" s="31">
        <v>4239.73193359375</v>
      </c>
      <c r="N19" s="31">
        <v>3098.2060546875</v>
      </c>
      <c r="O19" s="31">
        <v>891.8674926757812</v>
      </c>
      <c r="P19" s="85">
        <v>1484.530029296875</v>
      </c>
      <c r="Q19" s="32">
        <v>30585.78125</v>
      </c>
      <c r="R19" s="31">
        <v>3235.855712890625</v>
      </c>
      <c r="S19" s="31">
        <v>11978.2119140625</v>
      </c>
      <c r="T19" s="31">
        <v>11891.9169921875</v>
      </c>
      <c r="U19" s="31">
        <v>3901.100830078125</v>
      </c>
      <c r="V19" s="31">
        <v>2438.55126953125</v>
      </c>
      <c r="W19" s="31">
        <v>7360.82275390625</v>
      </c>
      <c r="X19" s="85">
        <v>2619.923583984375</v>
      </c>
    </row>
    <row r="20" spans="1:24" s="11" customFormat="1" ht="15">
      <c r="A20" s="250" t="s">
        <v>91</v>
      </c>
      <c r="B20" s="14"/>
      <c r="C20" s="38" t="s">
        <v>13</v>
      </c>
      <c r="D20" s="86" t="s">
        <v>208</v>
      </c>
      <c r="E20" s="29"/>
      <c r="F20" s="246">
        <f t="shared" si="3"/>
        <v>28928.5419921875</v>
      </c>
      <c r="G20" s="17">
        <f t="shared" si="4"/>
        <v>0</v>
      </c>
      <c r="H20" s="263">
        <f t="shared" si="2"/>
        <v>28928.5419921875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18656.564453125</v>
      </c>
      <c r="T20" s="31">
        <v>10271.9775390625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0" t="s">
        <v>92</v>
      </c>
      <c r="B21" s="14"/>
      <c r="C21" s="38" t="s">
        <v>15</v>
      </c>
      <c r="D21" s="86" t="s">
        <v>209</v>
      </c>
      <c r="E21" s="29"/>
      <c r="F21" s="246">
        <f t="shared" si="3"/>
        <v>642041.71875</v>
      </c>
      <c r="G21" s="17">
        <f t="shared" si="4"/>
        <v>359901.03125</v>
      </c>
      <c r="H21" s="263">
        <f t="shared" si="2"/>
        <v>282140.6875</v>
      </c>
      <c r="I21" s="18">
        <v>359901.03125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282140.6875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0" t="s">
        <v>93</v>
      </c>
      <c r="B22" s="14"/>
      <c r="C22" s="37" t="s">
        <v>16</v>
      </c>
      <c r="D22" s="245" t="s">
        <v>210</v>
      </c>
      <c r="E22" s="29"/>
      <c r="F22" s="246">
        <f t="shared" si="3"/>
        <v>277031.6683921814</v>
      </c>
      <c r="G22" s="17">
        <f t="shared" si="4"/>
        <v>30521.281002044678</v>
      </c>
      <c r="H22" s="263">
        <f t="shared" si="2"/>
        <v>246510.38739013672</v>
      </c>
      <c r="I22" s="18">
        <v>27099.267578125</v>
      </c>
      <c r="J22" s="31">
        <v>0</v>
      </c>
      <c r="K22" s="31">
        <v>0</v>
      </c>
      <c r="L22" s="31">
        <v>0</v>
      </c>
      <c r="M22" s="31">
        <v>62.464107513427734</v>
      </c>
      <c r="N22" s="31">
        <v>1997.634521484375</v>
      </c>
      <c r="O22" s="31">
        <v>775.5517578125</v>
      </c>
      <c r="P22" s="85">
        <v>586.363037109375</v>
      </c>
      <c r="Q22" s="32">
        <v>51565.01171875</v>
      </c>
      <c r="R22" s="31">
        <v>144997.75</v>
      </c>
      <c r="S22" s="31">
        <v>27850.58984375</v>
      </c>
      <c r="T22" s="31">
        <v>17739.5078125</v>
      </c>
      <c r="U22" s="31">
        <v>646.4281616210938</v>
      </c>
      <c r="V22" s="31">
        <v>2642.48095703125</v>
      </c>
      <c r="W22" s="31">
        <v>746.6124267578125</v>
      </c>
      <c r="X22" s="85">
        <v>322.0064697265625</v>
      </c>
    </row>
    <row r="23" spans="1:24" s="11" customFormat="1" ht="15">
      <c r="A23" s="250" t="s">
        <v>94</v>
      </c>
      <c r="B23" s="14"/>
      <c r="C23" s="37" t="s">
        <v>20</v>
      </c>
      <c r="D23" s="245" t="s">
        <v>56</v>
      </c>
      <c r="E23" s="29"/>
      <c r="F23" s="246">
        <f t="shared" si="3"/>
        <v>179282.39184570312</v>
      </c>
      <c r="G23" s="17">
        <f>SUM(I23:P23)</f>
        <v>75817.20532226562</v>
      </c>
      <c r="H23" s="263">
        <f t="shared" si="2"/>
        <v>103465.1865234375</v>
      </c>
      <c r="I23" s="18">
        <v>10536.79296875</v>
      </c>
      <c r="J23" s="31">
        <v>2404.102294921875</v>
      </c>
      <c r="K23" s="31">
        <v>9270.43359375</v>
      </c>
      <c r="L23" s="31">
        <v>9770.6865234375</v>
      </c>
      <c r="M23" s="31">
        <v>5696.16455078125</v>
      </c>
      <c r="N23" s="31">
        <v>17847.71875</v>
      </c>
      <c r="O23" s="31">
        <v>13799.185546875</v>
      </c>
      <c r="P23" s="85">
        <v>6492.12109375</v>
      </c>
      <c r="Q23" s="32">
        <v>7434.03076171875</v>
      </c>
      <c r="R23" s="31">
        <v>4040.31591796875</v>
      </c>
      <c r="S23" s="31">
        <v>15847.0849609375</v>
      </c>
      <c r="T23" s="31">
        <v>14099.08203125</v>
      </c>
      <c r="U23" s="31">
        <v>7651.1982421875</v>
      </c>
      <c r="V23" s="31">
        <v>15268.0908203125</v>
      </c>
      <c r="W23" s="31">
        <v>26722.861328125</v>
      </c>
      <c r="X23" s="85">
        <v>12402.5224609375</v>
      </c>
    </row>
    <row r="24" spans="1:24" s="16" customFormat="1" ht="15" customHeight="1">
      <c r="A24" s="249"/>
      <c r="B24" s="63" t="s">
        <v>211</v>
      </c>
      <c r="C24" s="63"/>
      <c r="D24" s="63"/>
      <c r="E24" s="64"/>
      <c r="F24" s="53">
        <f>SUM(G24:H24)</f>
        <v>4371132.30119133</v>
      </c>
      <c r="G24" s="54">
        <f>SUM(I24:P24)</f>
        <v>2467933.6823501587</v>
      </c>
      <c r="H24" s="261">
        <f>SUM(Q24:X24)</f>
        <v>1903198.6188411713</v>
      </c>
      <c r="I24" s="55">
        <f>SUM(I25:I53)</f>
        <v>90668.81964111328</v>
      </c>
      <c r="J24" s="56">
        <f aca="true" t="shared" si="5" ref="J24:X24">SUM(J25:J53)</f>
        <v>37165.03872680664</v>
      </c>
      <c r="K24" s="56">
        <f t="shared" si="5"/>
        <v>217144.9803466797</v>
      </c>
      <c r="L24" s="56">
        <f t="shared" si="5"/>
        <v>652031.8996582031</v>
      </c>
      <c r="M24" s="56">
        <f t="shared" si="5"/>
        <v>578653.2507324219</v>
      </c>
      <c r="N24" s="56">
        <f t="shared" si="5"/>
        <v>507210.99087524414</v>
      </c>
      <c r="O24" s="56">
        <f t="shared" si="5"/>
        <v>306602.5847167969</v>
      </c>
      <c r="P24" s="271">
        <f t="shared" si="5"/>
        <v>78456.11765289307</v>
      </c>
      <c r="Q24" s="55">
        <f t="shared" si="5"/>
        <v>81414.29345703125</v>
      </c>
      <c r="R24" s="56">
        <f t="shared" si="5"/>
        <v>48844.064697265625</v>
      </c>
      <c r="S24" s="56">
        <f>SUM(S25:S53)</f>
        <v>164606.66395950317</v>
      </c>
      <c r="T24" s="56">
        <f t="shared" si="5"/>
        <v>568626.7365722656</v>
      </c>
      <c r="U24" s="56">
        <f t="shared" si="5"/>
        <v>338748.5639038086</v>
      </c>
      <c r="V24" s="56">
        <f t="shared" si="5"/>
        <v>384679.24560546875</v>
      </c>
      <c r="W24" s="56">
        <f t="shared" si="5"/>
        <v>238762.4287109375</v>
      </c>
      <c r="X24" s="271">
        <f t="shared" si="5"/>
        <v>77516.62193489075</v>
      </c>
    </row>
    <row r="25" spans="1:24" s="77" customFormat="1" ht="15">
      <c r="A25" s="251"/>
      <c r="B25" s="253"/>
      <c r="C25" s="253"/>
      <c r="D25" s="101" t="s">
        <v>189</v>
      </c>
      <c r="E25" s="254"/>
      <c r="F25" s="78"/>
      <c r="G25" s="78"/>
      <c r="H25" s="264"/>
      <c r="I25" s="272"/>
      <c r="J25" s="253"/>
      <c r="K25" s="253"/>
      <c r="L25" s="253"/>
      <c r="M25" s="253"/>
      <c r="N25" s="253"/>
      <c r="O25" s="253"/>
      <c r="P25" s="254"/>
      <c r="Q25" s="102"/>
      <c r="R25" s="103"/>
      <c r="S25" s="103"/>
      <c r="T25" s="103"/>
      <c r="U25" s="103"/>
      <c r="V25" s="103"/>
      <c r="W25" s="103"/>
      <c r="X25" s="274"/>
    </row>
    <row r="26" spans="1:24" s="11" customFormat="1" ht="15">
      <c r="A26" s="250" t="s">
        <v>95</v>
      </c>
      <c r="B26" s="14"/>
      <c r="C26" s="38" t="s">
        <v>21</v>
      </c>
      <c r="D26" s="38"/>
      <c r="E26" s="29" t="s">
        <v>190</v>
      </c>
      <c r="F26" s="17">
        <f>SUM(G26:H26)</f>
        <v>106391.28155517578</v>
      </c>
      <c r="G26" s="17">
        <f>SUM(I26:P26)</f>
        <v>73557.68756103516</v>
      </c>
      <c r="H26" s="263">
        <f t="shared" si="2"/>
        <v>32833.593994140625</v>
      </c>
      <c r="I26" s="32">
        <v>0</v>
      </c>
      <c r="J26" s="31">
        <v>0</v>
      </c>
      <c r="K26" s="31">
        <v>2521.5712890625</v>
      </c>
      <c r="L26" s="31">
        <v>13437.7431640625</v>
      </c>
      <c r="M26" s="31">
        <v>22865.357421875</v>
      </c>
      <c r="N26" s="31">
        <v>24772.708984375</v>
      </c>
      <c r="O26" s="31">
        <v>8974.0615234375</v>
      </c>
      <c r="P26" s="85">
        <v>986.2451782226562</v>
      </c>
      <c r="Q26" s="32">
        <v>0</v>
      </c>
      <c r="R26" s="31">
        <v>0</v>
      </c>
      <c r="S26" s="31">
        <v>322.6536865234375</v>
      </c>
      <c r="T26" s="31">
        <v>10519.791015625</v>
      </c>
      <c r="U26" s="31">
        <v>5054.7783203125</v>
      </c>
      <c r="V26" s="31">
        <v>13794.4189453125</v>
      </c>
      <c r="W26" s="31">
        <v>2295.232666015625</v>
      </c>
      <c r="X26" s="85">
        <v>846.7193603515625</v>
      </c>
    </row>
    <row r="27" spans="1:24" s="11" customFormat="1" ht="15">
      <c r="A27" s="250" t="s">
        <v>96</v>
      </c>
      <c r="B27" s="14"/>
      <c r="C27" s="38" t="s">
        <v>22</v>
      </c>
      <c r="D27" s="38"/>
      <c r="E27" s="29" t="s">
        <v>192</v>
      </c>
      <c r="F27" s="17">
        <f t="shared" si="3"/>
        <v>35677.50245285034</v>
      </c>
      <c r="G27" s="17">
        <f aca="true" t="shared" si="6" ref="G27:G43">SUM(I27:P27)</f>
        <v>23858.981719970703</v>
      </c>
      <c r="H27" s="263">
        <f t="shared" si="2"/>
        <v>11818.520732879639</v>
      </c>
      <c r="I27" s="32">
        <v>0</v>
      </c>
      <c r="J27" s="31">
        <v>0</v>
      </c>
      <c r="K27" s="31">
        <v>1231.36669921875</v>
      </c>
      <c r="L27" s="31">
        <v>3855.419921875</v>
      </c>
      <c r="M27" s="31">
        <v>8636.90234375</v>
      </c>
      <c r="N27" s="31">
        <v>6330.02490234375</v>
      </c>
      <c r="O27" s="31">
        <v>3322.831787109375</v>
      </c>
      <c r="P27" s="85">
        <v>482.4360656738281</v>
      </c>
      <c r="Q27" s="32">
        <v>0</v>
      </c>
      <c r="R27" s="31">
        <v>0</v>
      </c>
      <c r="S27" s="31">
        <v>0</v>
      </c>
      <c r="T27" s="31">
        <v>3658.094970703125</v>
      </c>
      <c r="U27" s="31">
        <v>1835.7276611328125</v>
      </c>
      <c r="V27" s="31">
        <v>3412.51708984375</v>
      </c>
      <c r="W27" s="31">
        <v>2868.1259765625</v>
      </c>
      <c r="X27" s="85">
        <v>44.05503463745117</v>
      </c>
    </row>
    <row r="28" spans="1:24" s="11" customFormat="1" ht="15">
      <c r="A28" s="250" t="s">
        <v>97</v>
      </c>
      <c r="B28" s="14"/>
      <c r="C28" s="37" t="s">
        <v>23</v>
      </c>
      <c r="D28" s="37"/>
      <c r="E28" s="29" t="s">
        <v>17</v>
      </c>
      <c r="F28" s="17">
        <f t="shared" si="3"/>
        <v>41805.046447753906</v>
      </c>
      <c r="G28" s="17">
        <f t="shared" si="6"/>
        <v>17810.145538330078</v>
      </c>
      <c r="H28" s="263">
        <f t="shared" si="2"/>
        <v>23994.900909423828</v>
      </c>
      <c r="I28" s="32">
        <v>0</v>
      </c>
      <c r="J28" s="31">
        <v>117.02999877929688</v>
      </c>
      <c r="K28" s="31">
        <v>0</v>
      </c>
      <c r="L28" s="31">
        <v>7800.44287109375</v>
      </c>
      <c r="M28" s="31">
        <v>4111.3134765625</v>
      </c>
      <c r="N28" s="31">
        <v>4818.3935546875</v>
      </c>
      <c r="O28" s="31">
        <v>962.9656372070312</v>
      </c>
      <c r="P28" s="85">
        <v>0</v>
      </c>
      <c r="Q28" s="32">
        <v>0</v>
      </c>
      <c r="R28" s="31">
        <v>0</v>
      </c>
      <c r="S28" s="31">
        <v>1661.822998046875</v>
      </c>
      <c r="T28" s="31">
        <v>4852.82470703125</v>
      </c>
      <c r="U28" s="31">
        <v>6810.4599609375</v>
      </c>
      <c r="V28" s="31">
        <v>7328.74951171875</v>
      </c>
      <c r="W28" s="31">
        <v>3182.53076171875</v>
      </c>
      <c r="X28" s="85">
        <v>158.51296997070312</v>
      </c>
    </row>
    <row r="29" spans="1:24" s="11" customFormat="1" ht="15">
      <c r="A29" s="250" t="s">
        <v>98</v>
      </c>
      <c r="B29" s="14"/>
      <c r="C29" s="37" t="s">
        <v>45</v>
      </c>
      <c r="D29" s="37"/>
      <c r="E29" s="29" t="s">
        <v>18</v>
      </c>
      <c r="F29" s="17">
        <f t="shared" si="3"/>
        <v>21759.00790977478</v>
      </c>
      <c r="G29" s="17">
        <f t="shared" si="6"/>
        <v>11087.447875976562</v>
      </c>
      <c r="H29" s="263">
        <f t="shared" si="2"/>
        <v>10671.560033798218</v>
      </c>
      <c r="I29" s="32">
        <v>139.5</v>
      </c>
      <c r="J29" s="31">
        <v>0</v>
      </c>
      <c r="K29" s="31">
        <v>0</v>
      </c>
      <c r="L29" s="31">
        <v>4831.12939453125</v>
      </c>
      <c r="M29" s="31">
        <v>841.982421875</v>
      </c>
      <c r="N29" s="31">
        <v>3432.5341796875</v>
      </c>
      <c r="O29" s="31">
        <v>1842.3018798828125</v>
      </c>
      <c r="P29" s="85">
        <v>0</v>
      </c>
      <c r="Q29" s="32">
        <v>0</v>
      </c>
      <c r="R29" s="31">
        <v>0</v>
      </c>
      <c r="S29" s="31">
        <v>1159.98681640625</v>
      </c>
      <c r="T29" s="31">
        <v>3806.84716796875</v>
      </c>
      <c r="U29" s="31">
        <v>161.0771484375</v>
      </c>
      <c r="V29" s="31">
        <v>3871.8623046875</v>
      </c>
      <c r="W29" s="31">
        <v>1648.22412109375</v>
      </c>
      <c r="X29" s="85">
        <v>23.562475204467773</v>
      </c>
    </row>
    <row r="30" spans="1:24" s="11" customFormat="1" ht="15">
      <c r="A30" s="250" t="s">
        <v>99</v>
      </c>
      <c r="B30" s="14"/>
      <c r="C30" s="37" t="s">
        <v>46</v>
      </c>
      <c r="D30" s="37"/>
      <c r="E30" s="29" t="s">
        <v>58</v>
      </c>
      <c r="F30" s="17">
        <f t="shared" si="3"/>
        <v>42583.868560791016</v>
      </c>
      <c r="G30" s="17">
        <f t="shared" si="6"/>
        <v>20034.745666503906</v>
      </c>
      <c r="H30" s="263">
        <f t="shared" si="2"/>
        <v>22549.12289428711</v>
      </c>
      <c r="I30" s="32">
        <v>0</v>
      </c>
      <c r="J30" s="31">
        <v>2927.39990234375</v>
      </c>
      <c r="K30" s="31">
        <v>0</v>
      </c>
      <c r="L30" s="31">
        <v>7675.0498046875</v>
      </c>
      <c r="M30" s="31">
        <v>1315.7725830078125</v>
      </c>
      <c r="N30" s="31">
        <v>5654.21337890625</v>
      </c>
      <c r="O30" s="31">
        <v>1604.886474609375</v>
      </c>
      <c r="P30" s="85">
        <v>857.4235229492188</v>
      </c>
      <c r="Q30" s="32">
        <v>0</v>
      </c>
      <c r="R30" s="31">
        <v>0</v>
      </c>
      <c r="S30" s="31">
        <v>327.9432067871094</v>
      </c>
      <c r="T30" s="31">
        <v>10557.1318359375</v>
      </c>
      <c r="U30" s="31">
        <v>6045.7080078125</v>
      </c>
      <c r="V30" s="31">
        <v>2356.671630859375</v>
      </c>
      <c r="W30" s="31">
        <v>1914.2833251953125</v>
      </c>
      <c r="X30" s="85">
        <v>1347.3848876953125</v>
      </c>
    </row>
    <row r="31" spans="1:24" s="11" customFormat="1" ht="15">
      <c r="A31" s="250" t="s">
        <v>100</v>
      </c>
      <c r="B31" s="14"/>
      <c r="C31" s="39" t="s">
        <v>47</v>
      </c>
      <c r="D31" s="39"/>
      <c r="E31" s="29" t="s">
        <v>19</v>
      </c>
      <c r="F31" s="17">
        <f t="shared" si="3"/>
        <v>26010.379455566406</v>
      </c>
      <c r="G31" s="17">
        <f t="shared" si="6"/>
        <v>1302.1405029296875</v>
      </c>
      <c r="H31" s="263">
        <f t="shared" si="2"/>
        <v>24708.23895263672</v>
      </c>
      <c r="I31" s="32">
        <v>0</v>
      </c>
      <c r="J31" s="31">
        <v>0</v>
      </c>
      <c r="K31" s="31">
        <v>0</v>
      </c>
      <c r="L31" s="31">
        <v>0</v>
      </c>
      <c r="M31" s="31">
        <v>1302.1405029296875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2262.8759765625</v>
      </c>
      <c r="T31" s="31">
        <v>9378.5419921875</v>
      </c>
      <c r="U31" s="31">
        <v>8082.0732421875</v>
      </c>
      <c r="V31" s="31">
        <v>4429.8427734375</v>
      </c>
      <c r="W31" s="31">
        <v>355.2760009765625</v>
      </c>
      <c r="X31" s="85">
        <v>199.62896728515625</v>
      </c>
    </row>
    <row r="32" spans="1:24" s="11" customFormat="1" ht="15">
      <c r="A32" s="250" t="s">
        <v>101</v>
      </c>
      <c r="B32" s="14"/>
      <c r="C32" s="39" t="s">
        <v>48</v>
      </c>
      <c r="D32" s="39"/>
      <c r="E32" s="29" t="s">
        <v>194</v>
      </c>
      <c r="F32" s="17">
        <f t="shared" si="3"/>
        <v>42404.277587890625</v>
      </c>
      <c r="G32" s="17">
        <f t="shared" si="6"/>
        <v>0</v>
      </c>
      <c r="H32" s="263">
        <f t="shared" si="2"/>
        <v>42404.277587890625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6349.828125</v>
      </c>
      <c r="T32" s="31">
        <v>15912.5029296875</v>
      </c>
      <c r="U32" s="31">
        <v>11863.46875</v>
      </c>
      <c r="V32" s="31">
        <v>6884.9521484375</v>
      </c>
      <c r="W32" s="31">
        <v>1235.791259765625</v>
      </c>
      <c r="X32" s="85">
        <v>157.734375</v>
      </c>
    </row>
    <row r="33" spans="1:24" s="11" customFormat="1" ht="15">
      <c r="A33" s="250" t="s">
        <v>102</v>
      </c>
      <c r="B33" s="14"/>
      <c r="C33" s="37" t="s">
        <v>49</v>
      </c>
      <c r="D33" s="37"/>
      <c r="E33" s="29" t="s">
        <v>212</v>
      </c>
      <c r="F33" s="17">
        <f t="shared" si="3"/>
        <v>29191.946979522705</v>
      </c>
      <c r="G33" s="17">
        <f t="shared" si="6"/>
        <v>12542.545486450195</v>
      </c>
      <c r="H33" s="263">
        <f>SUM(Q33:X33)</f>
        <v>16649.40149307251</v>
      </c>
      <c r="I33" s="32">
        <v>0</v>
      </c>
      <c r="J33" s="31">
        <v>1980.6007080078125</v>
      </c>
      <c r="K33" s="31">
        <v>352.97369384765625</v>
      </c>
      <c r="L33" s="31">
        <v>6424.7822265625</v>
      </c>
      <c r="M33" s="31">
        <v>2285.315673828125</v>
      </c>
      <c r="N33" s="31">
        <v>819.5656127929688</v>
      </c>
      <c r="O33" s="31">
        <v>500.91510009765625</v>
      </c>
      <c r="P33" s="85">
        <v>178.39247131347656</v>
      </c>
      <c r="Q33" s="32">
        <v>3368.501220703125</v>
      </c>
      <c r="R33" s="31">
        <v>5330.435546875</v>
      </c>
      <c r="S33" s="31">
        <v>62.74248123168945</v>
      </c>
      <c r="T33" s="31">
        <v>2000.819091796875</v>
      </c>
      <c r="U33" s="31">
        <v>2358.23681640625</v>
      </c>
      <c r="V33" s="31">
        <v>2709.66455078125</v>
      </c>
      <c r="W33" s="31">
        <v>601.00634765625</v>
      </c>
      <c r="X33" s="85">
        <v>217.9954376220703</v>
      </c>
    </row>
    <row r="34" spans="1:24" s="11" customFormat="1" ht="15">
      <c r="A34" s="250" t="s">
        <v>103</v>
      </c>
      <c r="B34" s="14"/>
      <c r="C34" s="38" t="s">
        <v>50</v>
      </c>
      <c r="D34" s="86" t="s">
        <v>59</v>
      </c>
      <c r="E34" s="255"/>
      <c r="F34" s="17">
        <f t="shared" si="3"/>
        <v>91228.91845703125</v>
      </c>
      <c r="G34" s="17">
        <f t="shared" si="6"/>
        <v>51423.090087890625</v>
      </c>
      <c r="H34" s="263">
        <f t="shared" si="2"/>
        <v>39805.828369140625</v>
      </c>
      <c r="I34" s="32">
        <v>2703.009033203125</v>
      </c>
      <c r="J34" s="31">
        <v>1173.1517333984375</v>
      </c>
      <c r="K34" s="31">
        <v>3586.9990234375</v>
      </c>
      <c r="L34" s="31">
        <v>16666.6796875</v>
      </c>
      <c r="M34" s="31">
        <v>10906.537109375</v>
      </c>
      <c r="N34" s="31">
        <v>9184.3359375</v>
      </c>
      <c r="O34" s="31">
        <v>6590.46875</v>
      </c>
      <c r="P34" s="85">
        <v>611.9088134765625</v>
      </c>
      <c r="Q34" s="32">
        <v>0</v>
      </c>
      <c r="R34" s="31">
        <v>0</v>
      </c>
      <c r="S34" s="31">
        <v>7783.6884765625</v>
      </c>
      <c r="T34" s="31">
        <v>10480.3359375</v>
      </c>
      <c r="U34" s="31">
        <v>8358.6953125</v>
      </c>
      <c r="V34" s="31">
        <v>7755.35693359375</v>
      </c>
      <c r="W34" s="31">
        <v>2820.224609375</v>
      </c>
      <c r="X34" s="85">
        <v>2607.527099609375</v>
      </c>
    </row>
    <row r="35" spans="1:24" s="11" customFormat="1" ht="15">
      <c r="A35" s="250" t="s">
        <v>104</v>
      </c>
      <c r="B35" s="14"/>
      <c r="C35" s="38" t="s">
        <v>51</v>
      </c>
      <c r="D35" s="86" t="s">
        <v>213</v>
      </c>
      <c r="E35" s="255"/>
      <c r="F35" s="17">
        <f t="shared" si="3"/>
        <v>212576.22412109375</v>
      </c>
      <c r="G35" s="17">
        <f t="shared" si="6"/>
        <v>94678.1796875</v>
      </c>
      <c r="H35" s="263">
        <f t="shared" si="2"/>
        <v>117898.04443359375</v>
      </c>
      <c r="I35" s="32">
        <v>0</v>
      </c>
      <c r="J35" s="31">
        <v>0</v>
      </c>
      <c r="K35" s="31">
        <v>4212.69091796875</v>
      </c>
      <c r="L35" s="31">
        <v>9075.87890625</v>
      </c>
      <c r="M35" s="31">
        <v>33058.5390625</v>
      </c>
      <c r="N35" s="31">
        <v>30300.037109375</v>
      </c>
      <c r="O35" s="31">
        <v>14074.4970703125</v>
      </c>
      <c r="P35" s="85">
        <v>3956.53662109375</v>
      </c>
      <c r="Q35" s="32">
        <v>6195.81494140625</v>
      </c>
      <c r="R35" s="31">
        <v>0</v>
      </c>
      <c r="S35" s="31">
        <v>11727.3974609375</v>
      </c>
      <c r="T35" s="31">
        <v>24844.080078125</v>
      </c>
      <c r="U35" s="31">
        <v>13932.84765625</v>
      </c>
      <c r="V35" s="31">
        <v>38793.1328125</v>
      </c>
      <c r="W35" s="31">
        <v>18333.80859375</v>
      </c>
      <c r="X35" s="85">
        <v>4070.962890625</v>
      </c>
    </row>
    <row r="36" spans="1:24" s="77" customFormat="1" ht="15">
      <c r="A36" s="251"/>
      <c r="B36" s="253"/>
      <c r="C36" s="101"/>
      <c r="D36" s="101" t="s">
        <v>193</v>
      </c>
      <c r="E36" s="254"/>
      <c r="F36" s="78"/>
      <c r="G36" s="17"/>
      <c r="H36" s="264"/>
      <c r="I36" s="272"/>
      <c r="J36" s="253"/>
      <c r="K36" s="253"/>
      <c r="L36" s="253"/>
      <c r="M36" s="253"/>
      <c r="N36" s="253"/>
      <c r="O36" s="253"/>
      <c r="P36" s="254"/>
      <c r="Q36" s="102"/>
      <c r="R36" s="103"/>
      <c r="S36" s="103"/>
      <c r="T36" s="103"/>
      <c r="U36" s="103"/>
      <c r="V36" s="103"/>
      <c r="W36" s="103"/>
      <c r="X36" s="274"/>
    </row>
    <row r="37" spans="1:24" s="11" customFormat="1" ht="15">
      <c r="A37" s="250" t="s">
        <v>105</v>
      </c>
      <c r="B37" s="14"/>
      <c r="C37" s="38" t="s">
        <v>52</v>
      </c>
      <c r="D37" s="38"/>
      <c r="E37" s="29" t="s">
        <v>24</v>
      </c>
      <c r="F37" s="17">
        <f t="shared" si="3"/>
        <v>57293.60848236084</v>
      </c>
      <c r="G37" s="17">
        <f t="shared" si="6"/>
        <v>28357.62538909912</v>
      </c>
      <c r="H37" s="263">
        <f t="shared" si="2"/>
        <v>28935.98309326172</v>
      </c>
      <c r="I37" s="32">
        <v>6121.28759765625</v>
      </c>
      <c r="J37" s="31">
        <v>4275.94775390625</v>
      </c>
      <c r="K37" s="31">
        <v>5591.70458984375</v>
      </c>
      <c r="L37" s="31">
        <v>6830.3818359375</v>
      </c>
      <c r="M37" s="31">
        <v>4144.9375</v>
      </c>
      <c r="N37" s="31">
        <v>734.63427734375</v>
      </c>
      <c r="O37" s="31">
        <v>625.6298828125</v>
      </c>
      <c r="P37" s="85">
        <v>33.101951599121094</v>
      </c>
      <c r="Q37" s="32">
        <v>4147.6494140625</v>
      </c>
      <c r="R37" s="31">
        <v>1202.1552734375</v>
      </c>
      <c r="S37" s="31">
        <v>4375.2607421875</v>
      </c>
      <c r="T37" s="31">
        <v>13207.791015625</v>
      </c>
      <c r="U37" s="31">
        <v>956.2780151367188</v>
      </c>
      <c r="V37" s="31">
        <v>1452.77001953125</v>
      </c>
      <c r="W37" s="31">
        <v>3594.07861328125</v>
      </c>
      <c r="X37" s="85">
        <v>0</v>
      </c>
    </row>
    <row r="38" spans="1:24" s="11" customFormat="1" ht="15">
      <c r="A38" s="250" t="s">
        <v>108</v>
      </c>
      <c r="B38" s="14"/>
      <c r="C38" s="37" t="s">
        <v>60</v>
      </c>
      <c r="D38" s="37"/>
      <c r="E38" s="29" t="s">
        <v>214</v>
      </c>
      <c r="F38" s="17">
        <f t="shared" si="3"/>
        <v>444015.0055541992</v>
      </c>
      <c r="G38" s="17">
        <f t="shared" si="6"/>
        <v>183059.56463623047</v>
      </c>
      <c r="H38" s="263">
        <f t="shared" si="2"/>
        <v>260955.44091796875</v>
      </c>
      <c r="I38" s="32">
        <v>38600.0234375</v>
      </c>
      <c r="J38" s="31">
        <v>6573.34326171875</v>
      </c>
      <c r="K38" s="31">
        <v>27567.142578125</v>
      </c>
      <c r="L38" s="31">
        <v>71818.6484375</v>
      </c>
      <c r="M38" s="31">
        <v>17279.4296875</v>
      </c>
      <c r="N38" s="31">
        <v>19688.625</v>
      </c>
      <c r="O38" s="31">
        <v>1099.64306640625</v>
      </c>
      <c r="P38" s="85">
        <v>432.70916748046875</v>
      </c>
      <c r="Q38" s="32">
        <v>0</v>
      </c>
      <c r="R38" s="31">
        <v>20830.462890625</v>
      </c>
      <c r="S38" s="31">
        <v>35146.546875</v>
      </c>
      <c r="T38" s="31">
        <v>123666.75</v>
      </c>
      <c r="U38" s="31">
        <v>54887.265625</v>
      </c>
      <c r="V38" s="31">
        <v>18026.591796875</v>
      </c>
      <c r="W38" s="31">
        <v>6008.236328125</v>
      </c>
      <c r="X38" s="85">
        <v>2389.58740234375</v>
      </c>
    </row>
    <row r="39" spans="1:24" s="11" customFormat="1" ht="15">
      <c r="A39" s="250" t="s">
        <v>106</v>
      </c>
      <c r="B39" s="14"/>
      <c r="C39" s="37" t="s">
        <v>61</v>
      </c>
      <c r="D39" s="86" t="s">
        <v>191</v>
      </c>
      <c r="E39" s="256"/>
      <c r="F39" s="17">
        <f t="shared" si="3"/>
        <v>365322.7199707031</v>
      </c>
      <c r="G39" s="17">
        <f t="shared" si="6"/>
        <v>206970.79443359375</v>
      </c>
      <c r="H39" s="263">
        <f t="shared" si="2"/>
        <v>158351.92553710938</v>
      </c>
      <c r="I39" s="32">
        <v>0</v>
      </c>
      <c r="J39" s="31">
        <v>0</v>
      </c>
      <c r="K39" s="31">
        <v>79763.9296875</v>
      </c>
      <c r="L39" s="31">
        <v>42132.91015625</v>
      </c>
      <c r="M39" s="31">
        <v>59752.65625</v>
      </c>
      <c r="N39" s="31">
        <v>3729.18505859375</v>
      </c>
      <c r="O39" s="31">
        <v>21592.11328125</v>
      </c>
      <c r="P39" s="85">
        <v>0</v>
      </c>
      <c r="Q39" s="32">
        <v>6216.94775390625</v>
      </c>
      <c r="R39" s="31">
        <v>0</v>
      </c>
      <c r="S39" s="31">
        <v>7687.92041015625</v>
      </c>
      <c r="T39" s="31">
        <v>108713.53125</v>
      </c>
      <c r="U39" s="31">
        <v>0</v>
      </c>
      <c r="V39" s="31">
        <v>32442.646484375</v>
      </c>
      <c r="W39" s="31">
        <v>0</v>
      </c>
      <c r="X39" s="85">
        <v>3290.879638671875</v>
      </c>
    </row>
    <row r="40" spans="1:24" s="11" customFormat="1" ht="15">
      <c r="A40" s="250" t="s">
        <v>109</v>
      </c>
      <c r="B40" s="14"/>
      <c r="C40" s="38" t="s">
        <v>62</v>
      </c>
      <c r="D40" s="86" t="s">
        <v>215</v>
      </c>
      <c r="E40" s="256"/>
      <c r="F40" s="17">
        <f t="shared" si="3"/>
        <v>204664.01696777344</v>
      </c>
      <c r="G40" s="17">
        <f t="shared" si="6"/>
        <v>119789.48913574219</v>
      </c>
      <c r="H40" s="263">
        <f t="shared" si="2"/>
        <v>84874.52783203125</v>
      </c>
      <c r="I40" s="32">
        <v>0</v>
      </c>
      <c r="J40" s="31">
        <v>0</v>
      </c>
      <c r="K40" s="31">
        <v>0</v>
      </c>
      <c r="L40" s="31">
        <v>80817.25</v>
      </c>
      <c r="M40" s="31">
        <v>32276.388671875</v>
      </c>
      <c r="N40" s="31">
        <v>454.6561279296875</v>
      </c>
      <c r="O40" s="31">
        <v>4810.04296875</v>
      </c>
      <c r="P40" s="85">
        <v>1431.1513671875</v>
      </c>
      <c r="Q40" s="32">
        <v>0</v>
      </c>
      <c r="R40" s="31">
        <v>0</v>
      </c>
      <c r="S40" s="31">
        <v>8315.2216796875</v>
      </c>
      <c r="T40" s="31">
        <v>61423.828125</v>
      </c>
      <c r="U40" s="31">
        <v>0</v>
      </c>
      <c r="V40" s="31">
        <v>6092.30517578125</v>
      </c>
      <c r="W40" s="31">
        <v>6476.88427734375</v>
      </c>
      <c r="X40" s="85">
        <v>2566.28857421875</v>
      </c>
    </row>
    <row r="41" spans="1:24" s="77" customFormat="1" ht="15">
      <c r="A41" s="251"/>
      <c r="B41" s="253"/>
      <c r="C41" s="253"/>
      <c r="D41" s="109" t="s">
        <v>25</v>
      </c>
      <c r="E41" s="254"/>
      <c r="F41" s="78"/>
      <c r="G41" s="17"/>
      <c r="H41" s="264"/>
      <c r="I41" s="272"/>
      <c r="J41" s="253"/>
      <c r="K41" s="253"/>
      <c r="L41" s="253"/>
      <c r="M41" s="253"/>
      <c r="N41" s="253"/>
      <c r="O41" s="253"/>
      <c r="P41" s="254"/>
      <c r="Q41" s="102"/>
      <c r="R41" s="103"/>
      <c r="S41" s="103"/>
      <c r="T41" s="103"/>
      <c r="U41" s="103"/>
      <c r="V41" s="103"/>
      <c r="W41" s="103"/>
      <c r="X41" s="274"/>
    </row>
    <row r="42" spans="1:24" s="11" customFormat="1" ht="15">
      <c r="A42" s="250" t="s">
        <v>107</v>
      </c>
      <c r="B42" s="14"/>
      <c r="C42" s="38" t="s">
        <v>63</v>
      </c>
      <c r="D42" s="14"/>
      <c r="E42" s="29" t="s">
        <v>216</v>
      </c>
      <c r="F42" s="17">
        <f t="shared" si="3"/>
        <v>7152.084197998047</v>
      </c>
      <c r="G42" s="17">
        <f t="shared" si="6"/>
        <v>793.9107971191406</v>
      </c>
      <c r="H42" s="263">
        <f t="shared" si="2"/>
        <v>6358.173400878906</v>
      </c>
      <c r="I42" s="32">
        <v>0</v>
      </c>
      <c r="J42" s="31">
        <v>0</v>
      </c>
      <c r="K42" s="31">
        <v>454.38677978515625</v>
      </c>
      <c r="L42" s="31">
        <v>0</v>
      </c>
      <c r="M42" s="31">
        <v>0</v>
      </c>
      <c r="N42" s="31">
        <v>339.5240173339844</v>
      </c>
      <c r="O42" s="31">
        <v>0</v>
      </c>
      <c r="P42" s="85">
        <v>0</v>
      </c>
      <c r="Q42" s="32">
        <v>0</v>
      </c>
      <c r="R42" s="31">
        <v>834.5000610351562</v>
      </c>
      <c r="S42" s="31">
        <v>4238.8017578125</v>
      </c>
      <c r="T42" s="31">
        <v>1284.87158203125</v>
      </c>
      <c r="U42" s="31">
        <v>0</v>
      </c>
      <c r="V42" s="31">
        <v>0</v>
      </c>
      <c r="W42" s="31">
        <v>0</v>
      </c>
      <c r="X42" s="85">
        <v>0</v>
      </c>
    </row>
    <row r="43" spans="1:24" s="11" customFormat="1" ht="15">
      <c r="A43" s="250" t="s">
        <v>110</v>
      </c>
      <c r="B43" s="14"/>
      <c r="C43" s="38" t="s">
        <v>64</v>
      </c>
      <c r="D43" s="14"/>
      <c r="E43" s="29" t="s">
        <v>217</v>
      </c>
      <c r="F43" s="17">
        <f t="shared" si="3"/>
        <v>238173.3770751953</v>
      </c>
      <c r="G43" s="17">
        <f t="shared" si="6"/>
        <v>124567.94555664062</v>
      </c>
      <c r="H43" s="263">
        <f t="shared" si="2"/>
        <v>113605.43151855469</v>
      </c>
      <c r="I43" s="32">
        <v>0</v>
      </c>
      <c r="J43" s="31">
        <v>3227.154541015625</v>
      </c>
      <c r="K43" s="31">
        <v>4819.80859375</v>
      </c>
      <c r="L43" s="31">
        <v>19543.423828125</v>
      </c>
      <c r="M43" s="31">
        <v>23081.431640625</v>
      </c>
      <c r="N43" s="31">
        <v>36373.59375</v>
      </c>
      <c r="O43" s="31">
        <v>28725.97265625</v>
      </c>
      <c r="P43" s="85">
        <v>8796.560546875</v>
      </c>
      <c r="Q43" s="32">
        <v>1773.1451416015625</v>
      </c>
      <c r="R43" s="31">
        <v>2418.221923828125</v>
      </c>
      <c r="S43" s="31">
        <v>9023.005859375</v>
      </c>
      <c r="T43" s="31">
        <v>15131.9951171875</v>
      </c>
      <c r="U43" s="31">
        <v>22313.81640625</v>
      </c>
      <c r="V43" s="31">
        <v>31028.455078125</v>
      </c>
      <c r="W43" s="31">
        <v>22372.359375</v>
      </c>
      <c r="X43" s="85">
        <v>9544.4326171875</v>
      </c>
    </row>
    <row r="44" spans="1:24" s="11" customFormat="1" ht="15">
      <c r="A44" s="250" t="s">
        <v>111</v>
      </c>
      <c r="B44" s="14"/>
      <c r="C44" s="38" t="s">
        <v>65</v>
      </c>
      <c r="D44" s="14"/>
      <c r="E44" s="29" t="s">
        <v>218</v>
      </c>
      <c r="F44" s="17">
        <f t="shared" si="3"/>
        <v>984483.5422973633</v>
      </c>
      <c r="G44" s="17">
        <f t="shared" si="4"/>
        <v>651645.9834594727</v>
      </c>
      <c r="H44" s="263">
        <f t="shared" si="2"/>
        <v>332837.5588378906</v>
      </c>
      <c r="I44" s="32">
        <v>439.99713134765625</v>
      </c>
      <c r="J44" s="31">
        <v>0</v>
      </c>
      <c r="K44" s="31">
        <v>27483.984375</v>
      </c>
      <c r="L44" s="31">
        <v>179219.140625</v>
      </c>
      <c r="M44" s="31">
        <v>178377.484375</v>
      </c>
      <c r="N44" s="31">
        <v>163537.078125</v>
      </c>
      <c r="O44" s="31">
        <v>79583.3984375</v>
      </c>
      <c r="P44" s="85">
        <v>23004.900390625</v>
      </c>
      <c r="Q44" s="32">
        <v>374.882080078125</v>
      </c>
      <c r="R44" s="31">
        <v>870.7841796875</v>
      </c>
      <c r="S44" s="31">
        <v>18812.41796875</v>
      </c>
      <c r="T44" s="31">
        <v>58474.4921875</v>
      </c>
      <c r="U44" s="31">
        <v>76531.2265625</v>
      </c>
      <c r="V44" s="31">
        <v>90886.4296875</v>
      </c>
      <c r="W44" s="31">
        <v>69415.21875</v>
      </c>
      <c r="X44" s="85">
        <v>17472.107421875</v>
      </c>
    </row>
    <row r="45" spans="1:24" s="11" customFormat="1" ht="15">
      <c r="A45" s="250" t="s">
        <v>112</v>
      </c>
      <c r="B45" s="14"/>
      <c r="C45" s="38" t="s">
        <v>66</v>
      </c>
      <c r="D45" s="86" t="s">
        <v>219</v>
      </c>
      <c r="E45" s="255"/>
      <c r="F45" s="17">
        <f t="shared" si="3"/>
        <v>703299.2040405273</v>
      </c>
      <c r="G45" s="17">
        <f t="shared" si="4"/>
        <v>393070.373046875</v>
      </c>
      <c r="H45" s="263">
        <f t="shared" si="2"/>
        <v>310228.83099365234</v>
      </c>
      <c r="I45" s="32">
        <v>3250.41748046875</v>
      </c>
      <c r="J45" s="31">
        <v>0</v>
      </c>
      <c r="K45" s="31">
        <v>7409.11962890625</v>
      </c>
      <c r="L45" s="31">
        <v>39480.0390625</v>
      </c>
      <c r="M45" s="31">
        <v>73831.765625</v>
      </c>
      <c r="N45" s="31">
        <v>140735.53125</v>
      </c>
      <c r="O45" s="31">
        <v>96804.6328125</v>
      </c>
      <c r="P45" s="85">
        <v>31558.8671875</v>
      </c>
      <c r="Q45" s="32">
        <v>6025.6318359375</v>
      </c>
      <c r="R45" s="31">
        <v>488.41204833984375</v>
      </c>
      <c r="S45" s="31">
        <v>2584.81640625</v>
      </c>
      <c r="T45" s="31">
        <v>38990.78125</v>
      </c>
      <c r="U45" s="31">
        <v>71460.03125</v>
      </c>
      <c r="V45" s="31">
        <v>82103.203125</v>
      </c>
      <c r="W45" s="31">
        <v>81983.8359375</v>
      </c>
      <c r="X45" s="85">
        <v>26592.119140625</v>
      </c>
    </row>
    <row r="46" spans="1:24" s="77" customFormat="1" ht="15">
      <c r="A46" s="251"/>
      <c r="B46" s="253"/>
      <c r="C46" s="109"/>
      <c r="D46" s="109" t="s">
        <v>26</v>
      </c>
      <c r="E46" s="254"/>
      <c r="F46" s="78"/>
      <c r="G46" s="78"/>
      <c r="H46" s="264"/>
      <c r="I46" s="272">
        <v>0</v>
      </c>
      <c r="J46" s="253">
        <v>0</v>
      </c>
      <c r="K46" s="253">
        <v>0</v>
      </c>
      <c r="L46" s="253">
        <v>0</v>
      </c>
      <c r="M46" s="253">
        <v>0</v>
      </c>
      <c r="N46" s="253">
        <v>0</v>
      </c>
      <c r="O46" s="253">
        <v>0</v>
      </c>
      <c r="P46" s="254">
        <v>0</v>
      </c>
      <c r="Q46" s="102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v>0</v>
      </c>
      <c r="W46" s="103">
        <v>0</v>
      </c>
      <c r="X46" s="274">
        <v>0</v>
      </c>
    </row>
    <row r="47" spans="1:24" s="11" customFormat="1" ht="15">
      <c r="A47" s="250" t="s">
        <v>113</v>
      </c>
      <c r="B47" s="14"/>
      <c r="C47" s="38" t="s">
        <v>67</v>
      </c>
      <c r="D47" s="46"/>
      <c r="E47" s="29" t="s">
        <v>220</v>
      </c>
      <c r="F47" s="17">
        <f t="shared" si="3"/>
        <v>31612.01007080078</v>
      </c>
      <c r="G47" s="17">
        <f t="shared" si="4"/>
        <v>21684.90576171875</v>
      </c>
      <c r="H47" s="263">
        <f t="shared" si="2"/>
        <v>9927.104309082031</v>
      </c>
      <c r="I47" s="32">
        <v>0</v>
      </c>
      <c r="J47" s="31">
        <v>0</v>
      </c>
      <c r="K47" s="31">
        <v>1308.8802490234375</v>
      </c>
      <c r="L47" s="31">
        <v>8317.24609375</v>
      </c>
      <c r="M47" s="31">
        <v>7158.5029296875</v>
      </c>
      <c r="N47" s="31">
        <v>1826.018310546875</v>
      </c>
      <c r="O47" s="31">
        <v>2790.791015625</v>
      </c>
      <c r="P47" s="85">
        <v>283.4671630859375</v>
      </c>
      <c r="Q47" s="32">
        <v>0</v>
      </c>
      <c r="R47" s="31">
        <v>0</v>
      </c>
      <c r="S47" s="31">
        <v>793.757568359375</v>
      </c>
      <c r="T47" s="31">
        <v>541.5537109375</v>
      </c>
      <c r="U47" s="31">
        <v>1406.5548095703125</v>
      </c>
      <c r="V47" s="31">
        <v>4794.32470703125</v>
      </c>
      <c r="W47" s="31">
        <v>1564.4268798828125</v>
      </c>
      <c r="X47" s="85">
        <v>826.4866333007812</v>
      </c>
    </row>
    <row r="48" spans="1:24" s="11" customFormat="1" ht="15">
      <c r="A48" s="250" t="s">
        <v>114</v>
      </c>
      <c r="B48" s="14"/>
      <c r="C48" s="38" t="s">
        <v>68</v>
      </c>
      <c r="D48" s="46"/>
      <c r="E48" s="29" t="s">
        <v>221</v>
      </c>
      <c r="F48" s="17">
        <f t="shared" si="3"/>
        <v>281642.25311279297</v>
      </c>
      <c r="G48" s="17">
        <f t="shared" si="4"/>
        <v>232957.73571777344</v>
      </c>
      <c r="H48" s="263">
        <f t="shared" si="2"/>
        <v>48684.51739501953</v>
      </c>
      <c r="I48" s="32">
        <v>7748.61474609375</v>
      </c>
      <c r="J48" s="31">
        <v>6802.16162109375</v>
      </c>
      <c r="K48" s="31">
        <v>26715.591796875</v>
      </c>
      <c r="L48" s="31">
        <v>93119.6875</v>
      </c>
      <c r="M48" s="31">
        <v>56278.3046875</v>
      </c>
      <c r="N48" s="31">
        <v>29454.109375</v>
      </c>
      <c r="O48" s="31">
        <v>11820.8779296875</v>
      </c>
      <c r="P48" s="85">
        <v>1018.3880615234375</v>
      </c>
      <c r="Q48" s="32">
        <v>2245.2880859375</v>
      </c>
      <c r="R48" s="31">
        <v>0</v>
      </c>
      <c r="S48" s="31">
        <v>8767.6416015625</v>
      </c>
      <c r="T48" s="31">
        <v>14367.287109375</v>
      </c>
      <c r="U48" s="31">
        <v>8067.4697265625</v>
      </c>
      <c r="V48" s="31">
        <v>10698.0888671875</v>
      </c>
      <c r="W48" s="31">
        <v>3542.913818359375</v>
      </c>
      <c r="X48" s="85">
        <v>995.8281860351562</v>
      </c>
    </row>
    <row r="49" spans="1:24" s="11" customFormat="1" ht="15">
      <c r="A49" s="250" t="s">
        <v>115</v>
      </c>
      <c r="B49" s="14"/>
      <c r="C49" s="38" t="s">
        <v>69</v>
      </c>
      <c r="D49" s="46"/>
      <c r="E49" s="29" t="s">
        <v>222</v>
      </c>
      <c r="F49" s="17">
        <f t="shared" si="3"/>
        <v>100072.16177368164</v>
      </c>
      <c r="G49" s="17">
        <f t="shared" si="4"/>
        <v>46196.066802978516</v>
      </c>
      <c r="H49" s="263">
        <f t="shared" si="2"/>
        <v>53876.094970703125</v>
      </c>
      <c r="I49" s="32">
        <v>5580.16357421875</v>
      </c>
      <c r="J49" s="31">
        <v>7223.00537109375</v>
      </c>
      <c r="K49" s="31">
        <v>8659.0927734375</v>
      </c>
      <c r="L49" s="31">
        <v>11227.974609375</v>
      </c>
      <c r="M49" s="31">
        <v>3558.64208984375</v>
      </c>
      <c r="N49" s="31">
        <v>6197.1611328125</v>
      </c>
      <c r="O49" s="31">
        <v>3360.2314453125</v>
      </c>
      <c r="P49" s="85">
        <v>389.7958068847656</v>
      </c>
      <c r="Q49" s="32">
        <v>7675.4228515625</v>
      </c>
      <c r="R49" s="31">
        <v>7870.46484375</v>
      </c>
      <c r="S49" s="31">
        <v>5283.66845703125</v>
      </c>
      <c r="T49" s="31">
        <v>10036.46484375</v>
      </c>
      <c r="U49" s="31">
        <v>9724.759765625</v>
      </c>
      <c r="V49" s="31">
        <v>6805.5185546875</v>
      </c>
      <c r="W49" s="31">
        <v>3669.41162109375</v>
      </c>
      <c r="X49" s="85">
        <v>2810.384033203125</v>
      </c>
    </row>
    <row r="50" spans="1:24" s="77" customFormat="1" ht="15">
      <c r="A50" s="251"/>
      <c r="B50" s="253"/>
      <c r="C50" s="109"/>
      <c r="D50" s="109" t="s">
        <v>27</v>
      </c>
      <c r="E50" s="254"/>
      <c r="F50" s="78"/>
      <c r="G50" s="78"/>
      <c r="H50" s="264"/>
      <c r="I50" s="272"/>
      <c r="J50" s="253"/>
      <c r="K50" s="253"/>
      <c r="L50" s="253"/>
      <c r="M50" s="253"/>
      <c r="N50" s="253"/>
      <c r="O50" s="253"/>
      <c r="P50" s="254"/>
      <c r="Q50" s="102"/>
      <c r="R50" s="103"/>
      <c r="S50" s="103"/>
      <c r="T50" s="103"/>
      <c r="U50" s="103"/>
      <c r="V50" s="103"/>
      <c r="W50" s="103"/>
      <c r="X50" s="274"/>
    </row>
    <row r="51" spans="1:24" s="11" customFormat="1" ht="15">
      <c r="A51" s="250" t="s">
        <v>116</v>
      </c>
      <c r="B51" s="14"/>
      <c r="C51" s="38" t="s">
        <v>70</v>
      </c>
      <c r="D51" s="46"/>
      <c r="E51" s="29" t="s">
        <v>223</v>
      </c>
      <c r="F51" s="17">
        <f t="shared" si="3"/>
        <v>166579.28399658203</v>
      </c>
      <c r="G51" s="17">
        <f t="shared" si="4"/>
        <v>98922.83685302734</v>
      </c>
      <c r="H51" s="263">
        <f t="shared" si="2"/>
        <v>67656.44714355469</v>
      </c>
      <c r="I51" s="32">
        <v>0</v>
      </c>
      <c r="J51" s="31">
        <v>714.3163452148438</v>
      </c>
      <c r="K51" s="31">
        <v>4873.03125</v>
      </c>
      <c r="L51" s="31">
        <v>26925.169921875</v>
      </c>
      <c r="M51" s="31">
        <v>29120.005859375</v>
      </c>
      <c r="N51" s="31">
        <v>18220.17578125</v>
      </c>
      <c r="O51" s="31">
        <v>15474.611328125</v>
      </c>
      <c r="P51" s="85">
        <v>3595.5263671875</v>
      </c>
      <c r="Q51" s="32">
        <v>1740.7171630859375</v>
      </c>
      <c r="R51" s="31">
        <v>7771.2099609375</v>
      </c>
      <c r="S51" s="31">
        <v>12819.189453125</v>
      </c>
      <c r="T51" s="31">
        <v>15399.091796875</v>
      </c>
      <c r="U51" s="31">
        <v>16260.6005859375</v>
      </c>
      <c r="V51" s="31">
        <v>8104.349609375</v>
      </c>
      <c r="W51" s="31">
        <v>4259.068359375</v>
      </c>
      <c r="X51" s="85">
        <v>1302.22021484375</v>
      </c>
    </row>
    <row r="52" spans="1:24" s="11" customFormat="1" ht="15">
      <c r="A52" s="250" t="s">
        <v>117</v>
      </c>
      <c r="B52" s="14"/>
      <c r="C52" s="37" t="s">
        <v>71</v>
      </c>
      <c r="D52" s="46"/>
      <c r="E52" s="28" t="s">
        <v>224</v>
      </c>
      <c r="F52" s="17">
        <f t="shared" si="3"/>
        <v>31130.643844604492</v>
      </c>
      <c r="G52" s="17">
        <f t="shared" si="4"/>
        <v>15424.369689941406</v>
      </c>
      <c r="H52" s="263">
        <f>SUM(Q52:X52)</f>
        <v>15706.274154663086</v>
      </c>
      <c r="I52" s="32">
        <v>0</v>
      </c>
      <c r="J52" s="31">
        <v>0</v>
      </c>
      <c r="K52" s="31">
        <v>632.3236083984375</v>
      </c>
      <c r="L52" s="31">
        <v>2832.901611328125</v>
      </c>
      <c r="M52" s="31">
        <v>8469.8408203125</v>
      </c>
      <c r="N52" s="31">
        <v>608.885009765625</v>
      </c>
      <c r="O52" s="31">
        <v>2041.711669921875</v>
      </c>
      <c r="P52" s="85">
        <v>838.7069702148438</v>
      </c>
      <c r="Q52" s="32">
        <v>0</v>
      </c>
      <c r="R52" s="31">
        <v>0</v>
      </c>
      <c r="S52" s="31">
        <v>388.2327880859375</v>
      </c>
      <c r="T52" s="31">
        <v>1099.463623046875</v>
      </c>
      <c r="U52" s="31">
        <v>12637.48828125</v>
      </c>
      <c r="V52" s="31">
        <v>907.393798828125</v>
      </c>
      <c r="W52" s="31">
        <v>621.4910888671875</v>
      </c>
      <c r="X52" s="85">
        <v>52.20457458496094</v>
      </c>
    </row>
    <row r="53" spans="1:24" s="11" customFormat="1" ht="15">
      <c r="A53" s="250" t="s">
        <v>185</v>
      </c>
      <c r="B53" s="14"/>
      <c r="C53" s="37" t="s">
        <v>72</v>
      </c>
      <c r="D53" s="86" t="s">
        <v>183</v>
      </c>
      <c r="E53" s="256"/>
      <c r="F53" s="17">
        <f>SUM(G53:H53)</f>
        <v>106063.93627929688</v>
      </c>
      <c r="G53" s="17">
        <f>SUM(I53:P53)</f>
        <v>38197.116943359375</v>
      </c>
      <c r="H53" s="263">
        <f>SUM(Q53:X53)</f>
        <v>67866.8193359375</v>
      </c>
      <c r="I53" s="32">
        <v>26085.806640625</v>
      </c>
      <c r="J53" s="31">
        <v>2150.927490234375</v>
      </c>
      <c r="K53" s="31">
        <v>9960.3828125</v>
      </c>
      <c r="L53" s="31">
        <v>0</v>
      </c>
      <c r="M53" s="31">
        <v>0</v>
      </c>
      <c r="N53" s="31">
        <v>0</v>
      </c>
      <c r="O53" s="31">
        <v>0</v>
      </c>
      <c r="P53" s="85">
        <v>0</v>
      </c>
      <c r="Q53" s="32">
        <v>41650.29296875</v>
      </c>
      <c r="R53" s="31">
        <v>1227.41796875</v>
      </c>
      <c r="S53" s="31">
        <v>14711.2431640625</v>
      </c>
      <c r="T53" s="31">
        <v>10277.865234375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49"/>
      <c r="B54" s="63" t="s">
        <v>57</v>
      </c>
      <c r="C54" s="63"/>
      <c r="D54" s="63"/>
      <c r="E54" s="64"/>
      <c r="F54" s="53">
        <f t="shared" si="3"/>
        <v>1221746.0998563766</v>
      </c>
      <c r="G54" s="54">
        <f>SUM(G55:G61)</f>
        <v>779802.7466812134</v>
      </c>
      <c r="H54" s="261">
        <f>SUM(H55:H61)</f>
        <v>441943.35317516327</v>
      </c>
      <c r="I54" s="55">
        <f>SUM(I55:I61)</f>
        <v>46158.57931518555</v>
      </c>
      <c r="J54" s="56">
        <f aca="true" t="shared" si="7" ref="J54:X54">SUM(J55:J61)</f>
        <v>57597.181884765625</v>
      </c>
      <c r="K54" s="56">
        <f t="shared" si="7"/>
        <v>224611.45751953125</v>
      </c>
      <c r="L54" s="56">
        <f t="shared" si="7"/>
        <v>291882.9200439453</v>
      </c>
      <c r="M54" s="56">
        <f>SUM(M55:M61)</f>
        <v>77469.49258422852</v>
      </c>
      <c r="N54" s="56">
        <f t="shared" si="7"/>
        <v>43732.40563964844</v>
      </c>
      <c r="O54" s="56">
        <f t="shared" si="7"/>
        <v>31098.73442840576</v>
      </c>
      <c r="P54" s="271">
        <f>SUM(P55:P61)</f>
        <v>7251.97526550293</v>
      </c>
      <c r="Q54" s="55">
        <f t="shared" si="7"/>
        <v>33919.86279296875</v>
      </c>
      <c r="R54" s="56">
        <f t="shared" si="7"/>
        <v>34676.39775085449</v>
      </c>
      <c r="S54" s="56">
        <f t="shared" si="7"/>
        <v>130468.40914916992</v>
      </c>
      <c r="T54" s="56">
        <f t="shared" si="7"/>
        <v>132963.37725830078</v>
      </c>
      <c r="U54" s="56">
        <f t="shared" si="7"/>
        <v>34400.73205566406</v>
      </c>
      <c r="V54" s="56">
        <f t="shared" si="7"/>
        <v>35719.27066040039</v>
      </c>
      <c r="W54" s="56">
        <f t="shared" si="7"/>
        <v>29041.125895500183</v>
      </c>
      <c r="X54" s="271">
        <f t="shared" si="7"/>
        <v>10754.177612304688</v>
      </c>
    </row>
    <row r="55" spans="1:24" ht="15">
      <c r="A55" s="250" t="s">
        <v>120</v>
      </c>
      <c r="B55" s="79"/>
      <c r="C55" s="38" t="s">
        <v>73</v>
      </c>
      <c r="D55" s="86" t="s">
        <v>227</v>
      </c>
      <c r="E55" s="257"/>
      <c r="F55" s="17">
        <f>SUM(G55:H55)</f>
        <v>457968.62463378906</v>
      </c>
      <c r="G55" s="17">
        <f t="shared" si="4"/>
        <v>373020.0903015137</v>
      </c>
      <c r="H55" s="263">
        <f t="shared" si="2"/>
        <v>84948.53433227539</v>
      </c>
      <c r="I55" s="273">
        <v>8920.982421875</v>
      </c>
      <c r="J55" s="33">
        <v>27976.970703125</v>
      </c>
      <c r="K55" s="33">
        <v>115062.7109375</v>
      </c>
      <c r="L55" s="33">
        <v>158684.6875</v>
      </c>
      <c r="M55" s="33">
        <v>40847.2734375</v>
      </c>
      <c r="N55" s="33">
        <v>11580.5498046875</v>
      </c>
      <c r="O55" s="33">
        <v>9558.66015625</v>
      </c>
      <c r="P55" s="85">
        <v>388.2553405761719</v>
      </c>
      <c r="Q55" s="273">
        <v>5554.3857421875</v>
      </c>
      <c r="R55" s="33">
        <v>2834.54833984375</v>
      </c>
      <c r="S55" s="33">
        <v>20386.099609375</v>
      </c>
      <c r="T55" s="33">
        <v>35438.9609375</v>
      </c>
      <c r="U55" s="33">
        <v>10502.91796875</v>
      </c>
      <c r="V55" s="33">
        <v>8130.5068359375</v>
      </c>
      <c r="W55" s="33">
        <v>1928.22998046875</v>
      </c>
      <c r="X55" s="275">
        <v>172.88491821289062</v>
      </c>
    </row>
    <row r="56" spans="1:24" ht="15">
      <c r="A56" s="250" t="s">
        <v>121</v>
      </c>
      <c r="B56" s="79"/>
      <c r="C56" s="38" t="s">
        <v>74</v>
      </c>
      <c r="D56" s="86" t="s">
        <v>28</v>
      </c>
      <c r="E56" s="257"/>
      <c r="F56" s="17">
        <f t="shared" si="3"/>
        <v>286712.69873046875</v>
      </c>
      <c r="G56" s="17">
        <f t="shared" si="4"/>
        <v>127010.41650390625</v>
      </c>
      <c r="H56" s="263">
        <f t="shared" si="2"/>
        <v>159702.2822265625</v>
      </c>
      <c r="I56" s="273">
        <v>13172.68359375</v>
      </c>
      <c r="J56" s="33">
        <v>10083.685546875</v>
      </c>
      <c r="K56" s="33">
        <v>9545.693359375</v>
      </c>
      <c r="L56" s="33">
        <v>36520.4765625</v>
      </c>
      <c r="M56" s="33">
        <v>18749.8203125</v>
      </c>
      <c r="N56" s="33">
        <v>19252.01171875</v>
      </c>
      <c r="O56" s="33">
        <v>15443.8056640625</v>
      </c>
      <c r="P56" s="85">
        <v>4242.23974609375</v>
      </c>
      <c r="Q56" s="273">
        <v>15653.330078125</v>
      </c>
      <c r="R56" s="33">
        <v>15788.435546875</v>
      </c>
      <c r="S56" s="33">
        <v>8546.57421875</v>
      </c>
      <c r="T56" s="33">
        <v>53674.58203125</v>
      </c>
      <c r="U56" s="33">
        <v>8313.73828125</v>
      </c>
      <c r="V56" s="33">
        <v>22572.45703125</v>
      </c>
      <c r="W56" s="33">
        <v>25709.34375</v>
      </c>
      <c r="X56" s="275">
        <v>9443.8212890625</v>
      </c>
    </row>
    <row r="57" spans="1:24" ht="15">
      <c r="A57" s="250" t="s">
        <v>122</v>
      </c>
      <c r="B57" s="79"/>
      <c r="C57" s="38" t="s">
        <v>75</v>
      </c>
      <c r="D57" s="86" t="s">
        <v>29</v>
      </c>
      <c r="E57" s="257"/>
      <c r="F57" s="17">
        <f t="shared" si="3"/>
        <v>44990.21413421631</v>
      </c>
      <c r="G57" s="17">
        <f t="shared" si="4"/>
        <v>34474.93804168701</v>
      </c>
      <c r="H57" s="263">
        <f t="shared" si="2"/>
        <v>10515.276092529297</v>
      </c>
      <c r="I57" s="273">
        <v>12862.4189453125</v>
      </c>
      <c r="J57" s="33">
        <v>2748.469970703125</v>
      </c>
      <c r="K57" s="33">
        <v>10123.7373046875</v>
      </c>
      <c r="L57" s="33">
        <v>4457.736328125</v>
      </c>
      <c r="M57" s="33">
        <v>3293.60400390625</v>
      </c>
      <c r="N57" s="33">
        <v>912.785400390625</v>
      </c>
      <c r="O57" s="33">
        <v>76.18608856201172</v>
      </c>
      <c r="P57" s="85">
        <v>0</v>
      </c>
      <c r="Q57" s="273">
        <v>5904.802734375</v>
      </c>
      <c r="R57" s="33">
        <v>206.50192260742188</v>
      </c>
      <c r="S57" s="33">
        <v>3524.692626953125</v>
      </c>
      <c r="T57" s="33">
        <v>133.06402587890625</v>
      </c>
      <c r="U57" s="33">
        <v>156.15289306640625</v>
      </c>
      <c r="V57" s="33">
        <v>120.93252563476562</v>
      </c>
      <c r="W57" s="33">
        <v>0</v>
      </c>
      <c r="X57" s="275">
        <v>469.1293640136719</v>
      </c>
    </row>
    <row r="58" spans="1:24" ht="15">
      <c r="A58" s="250" t="s">
        <v>123</v>
      </c>
      <c r="B58" s="79"/>
      <c r="C58" s="38" t="s">
        <v>76</v>
      </c>
      <c r="D58" s="86" t="s">
        <v>118</v>
      </c>
      <c r="E58" s="257"/>
      <c r="F58" s="17">
        <f t="shared" si="3"/>
        <v>38028.96095275879</v>
      </c>
      <c r="G58" s="17">
        <f t="shared" si="4"/>
        <v>22735.091766357422</v>
      </c>
      <c r="H58" s="263">
        <f t="shared" si="2"/>
        <v>15293.869186401367</v>
      </c>
      <c r="I58" s="273">
        <v>5728.8779296875</v>
      </c>
      <c r="J58" s="33">
        <v>7774.3583984375</v>
      </c>
      <c r="K58" s="33">
        <v>5889.72802734375</v>
      </c>
      <c r="L58" s="33">
        <v>742.3536376953125</v>
      </c>
      <c r="M58" s="33">
        <v>178.99722290039062</v>
      </c>
      <c r="N58" s="33">
        <v>1189.548095703125</v>
      </c>
      <c r="O58" s="33">
        <v>871.3565673828125</v>
      </c>
      <c r="P58" s="85">
        <v>359.87188720703125</v>
      </c>
      <c r="Q58" s="273">
        <v>0</v>
      </c>
      <c r="R58" s="33">
        <v>170.6018829345703</v>
      </c>
      <c r="S58" s="33">
        <v>7100.193359375</v>
      </c>
      <c r="T58" s="33">
        <v>842.994873046875</v>
      </c>
      <c r="U58" s="33">
        <v>6230.8505859375</v>
      </c>
      <c r="V58" s="33">
        <v>856.3394775390625</v>
      </c>
      <c r="W58" s="33">
        <v>92.88900756835938</v>
      </c>
      <c r="X58" s="275">
        <v>0</v>
      </c>
    </row>
    <row r="59" spans="1:24" ht="15">
      <c r="A59" s="250" t="s">
        <v>124</v>
      </c>
      <c r="B59" s="79"/>
      <c r="C59" s="38" t="s">
        <v>77</v>
      </c>
      <c r="D59" s="86" t="s">
        <v>225</v>
      </c>
      <c r="E59" s="257"/>
      <c r="F59" s="17">
        <f t="shared" si="3"/>
        <v>214663.0590057373</v>
      </c>
      <c r="G59" s="17">
        <f t="shared" si="4"/>
        <v>117424.9322052002</v>
      </c>
      <c r="H59" s="263">
        <f t="shared" si="2"/>
        <v>97238.12680053711</v>
      </c>
      <c r="I59" s="273">
        <v>0</v>
      </c>
      <c r="J59" s="33">
        <v>0</v>
      </c>
      <c r="K59" s="33">
        <v>47578.0390625</v>
      </c>
      <c r="L59" s="33">
        <v>59434.89453125</v>
      </c>
      <c r="M59" s="33">
        <v>6196.880859375</v>
      </c>
      <c r="N59" s="33">
        <v>3696.171630859375</v>
      </c>
      <c r="O59" s="33">
        <v>408.61053466796875</v>
      </c>
      <c r="P59" s="85">
        <v>110.33558654785156</v>
      </c>
      <c r="Q59" s="273">
        <v>0</v>
      </c>
      <c r="R59" s="33">
        <v>834.20849609375</v>
      </c>
      <c r="S59" s="33">
        <v>67127</v>
      </c>
      <c r="T59" s="33">
        <v>25214.333984375</v>
      </c>
      <c r="U59" s="33">
        <v>3172.63818359375</v>
      </c>
      <c r="V59" s="33">
        <v>562.9024658203125</v>
      </c>
      <c r="W59" s="33">
        <v>327.0436706542969</v>
      </c>
      <c r="X59" s="275">
        <v>0</v>
      </c>
    </row>
    <row r="60" spans="1:24" ht="15">
      <c r="A60" s="250" t="s">
        <v>125</v>
      </c>
      <c r="B60" s="79"/>
      <c r="C60" s="38" t="s">
        <v>78</v>
      </c>
      <c r="D60" s="86" t="s">
        <v>30</v>
      </c>
      <c r="E60" s="257"/>
      <c r="F60" s="17">
        <f t="shared" si="3"/>
        <v>28362.43680858612</v>
      </c>
      <c r="G60" s="17">
        <f t="shared" si="4"/>
        <v>27097.250274658203</v>
      </c>
      <c r="H60" s="263">
        <f t="shared" si="2"/>
        <v>1265.1865339279175</v>
      </c>
      <c r="I60" s="273">
        <v>382.3986511230469</v>
      </c>
      <c r="J60" s="33">
        <v>0</v>
      </c>
      <c r="K60" s="33">
        <v>8624.064453125</v>
      </c>
      <c r="L60" s="33">
        <v>15628.462890625</v>
      </c>
      <c r="M60" s="33">
        <v>1552.954833984375</v>
      </c>
      <c r="N60" s="33">
        <v>767.3634033203125</v>
      </c>
      <c r="O60" s="33">
        <v>142.00604248046875</v>
      </c>
      <c r="P60" s="85">
        <v>0</v>
      </c>
      <c r="Q60" s="273">
        <v>0</v>
      </c>
      <c r="R60" s="33">
        <v>0</v>
      </c>
      <c r="S60" s="33">
        <v>423.3786315917969</v>
      </c>
      <c r="T60" s="33">
        <v>0</v>
      </c>
      <c r="U60" s="33">
        <v>832.6245727539062</v>
      </c>
      <c r="V60" s="33">
        <v>0</v>
      </c>
      <c r="W60" s="33">
        <v>9.183329582214355</v>
      </c>
      <c r="X60" s="275">
        <v>0</v>
      </c>
    </row>
    <row r="61" spans="1:24" ht="15">
      <c r="A61" s="250" t="s">
        <v>126</v>
      </c>
      <c r="B61" s="79"/>
      <c r="C61" s="38" t="s">
        <v>79</v>
      </c>
      <c r="D61" s="86" t="s">
        <v>119</v>
      </c>
      <c r="E61" s="257"/>
      <c r="F61" s="17">
        <f t="shared" si="3"/>
        <v>151020.1055908203</v>
      </c>
      <c r="G61" s="17">
        <f t="shared" si="4"/>
        <v>78040.02758789062</v>
      </c>
      <c r="H61" s="263">
        <f t="shared" si="2"/>
        <v>72980.07800292969</v>
      </c>
      <c r="I61" s="273">
        <v>5091.2177734375</v>
      </c>
      <c r="J61" s="33">
        <v>9013.697265625</v>
      </c>
      <c r="K61" s="33">
        <v>27787.484375</v>
      </c>
      <c r="L61" s="33">
        <v>16414.30859375</v>
      </c>
      <c r="M61" s="33">
        <v>6649.9619140625</v>
      </c>
      <c r="N61" s="33">
        <v>6333.9755859375</v>
      </c>
      <c r="O61" s="33">
        <v>4598.109375</v>
      </c>
      <c r="P61" s="85">
        <v>2151.272705078125</v>
      </c>
      <c r="Q61" s="273">
        <v>6807.34423828125</v>
      </c>
      <c r="R61" s="33">
        <v>14842.1015625</v>
      </c>
      <c r="S61" s="33">
        <v>23360.470703125</v>
      </c>
      <c r="T61" s="33">
        <v>17659.44140625</v>
      </c>
      <c r="U61" s="33">
        <v>5191.8095703125</v>
      </c>
      <c r="V61" s="33">
        <v>3476.13232421875</v>
      </c>
      <c r="W61" s="33">
        <v>974.4361572265625</v>
      </c>
      <c r="X61" s="275">
        <v>668.342041015625</v>
      </c>
    </row>
    <row r="62" spans="1:24" s="99" customFormat="1" ht="15" customHeight="1" thickBot="1">
      <c r="A62" s="252" t="s">
        <v>81</v>
      </c>
      <c r="B62" s="93" t="s">
        <v>184</v>
      </c>
      <c r="C62" s="95" t="s">
        <v>80</v>
      </c>
      <c r="D62" s="98"/>
      <c r="E62" s="95"/>
      <c r="F62" s="96">
        <f t="shared" si="3"/>
        <v>258763.60864257812</v>
      </c>
      <c r="G62" s="97">
        <f t="shared" si="4"/>
        <v>93122.52685546875</v>
      </c>
      <c r="H62" s="265">
        <f>SUM(Q62:X62)</f>
        <v>165641.08178710938</v>
      </c>
      <c r="I62" s="98">
        <v>2734.12060546875</v>
      </c>
      <c r="J62" s="94">
        <v>0</v>
      </c>
      <c r="K62" s="94">
        <v>16429.919921875</v>
      </c>
      <c r="L62" s="94">
        <v>11883.935546875</v>
      </c>
      <c r="M62" s="94">
        <v>11742.908203125</v>
      </c>
      <c r="N62" s="94">
        <v>9561.224609375</v>
      </c>
      <c r="O62" s="94">
        <v>22075.1875</v>
      </c>
      <c r="P62" s="95">
        <v>18695.23046875</v>
      </c>
      <c r="Q62" s="98">
        <v>3638.283935546875</v>
      </c>
      <c r="R62" s="94">
        <v>5659.9033203125</v>
      </c>
      <c r="S62" s="94">
        <v>36894.94140625</v>
      </c>
      <c r="T62" s="94">
        <v>24505.5703125</v>
      </c>
      <c r="U62" s="94">
        <v>6018.41796875</v>
      </c>
      <c r="V62" s="94">
        <v>17648.4921875</v>
      </c>
      <c r="W62" s="94">
        <v>41502.76171875</v>
      </c>
      <c r="X62" s="95">
        <v>29772.7109375</v>
      </c>
    </row>
  </sheetData>
  <mergeCells count="3">
    <mergeCell ref="I4:P4"/>
    <mergeCell ref="Q4:X4"/>
    <mergeCell ref="F5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tabSelected="1" zoomScale="80" zoomScaleNormal="80" workbookViewId="0" topLeftCell="A1">
      <pane xSplit="5" ySplit="8" topLeftCell="F9" activePane="bottomRight" state="frozen"/>
      <selection pane="topLeft" activeCell="G8" sqref="A1:IV65536"/>
      <selection pane="topRight" activeCell="G8" sqref="A1:IV65536"/>
      <selection pane="bottomLeft" activeCell="G8" sqref="A1:IV65536"/>
      <selection pane="bottomRight" activeCell="J41" sqref="J41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4.7109375" style="40" customWidth="1"/>
    <col min="5" max="5" width="33.7109375" style="6" customWidth="1"/>
    <col min="6" max="24" width="11.7109375" style="6" customWidth="1"/>
    <col min="25" max="16384" width="9.140625" style="6" customWidth="1"/>
  </cols>
  <sheetData>
    <row r="1" ht="15.6">
      <c r="A1" s="65" t="s">
        <v>226</v>
      </c>
    </row>
    <row r="2" ht="15.6">
      <c r="A2" s="110" t="s">
        <v>133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58" t="s">
        <v>33</v>
      </c>
      <c r="I4" s="297" t="s">
        <v>32</v>
      </c>
      <c r="J4" s="298"/>
      <c r="K4" s="298"/>
      <c r="L4" s="298"/>
      <c r="M4" s="298"/>
      <c r="N4" s="298"/>
      <c r="O4" s="298"/>
      <c r="P4" s="299"/>
      <c r="Q4" s="297" t="s">
        <v>33</v>
      </c>
      <c r="R4" s="298"/>
      <c r="S4" s="298"/>
      <c r="T4" s="298"/>
      <c r="U4" s="298"/>
      <c r="V4" s="298"/>
      <c r="W4" s="298"/>
      <c r="X4" s="299"/>
    </row>
    <row r="5" spans="1:24" s="8" customFormat="1" ht="13.8" thickBot="1">
      <c r="A5" s="68"/>
      <c r="B5" s="43"/>
      <c r="C5" s="43"/>
      <c r="D5" s="43"/>
      <c r="E5" s="21" t="s">
        <v>35</v>
      </c>
      <c r="F5" s="295" t="s">
        <v>53</v>
      </c>
      <c r="G5" s="296" t="s">
        <v>1</v>
      </c>
      <c r="H5" s="296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66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66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1339180.131</v>
      </c>
      <c r="G6" s="60">
        <f>SUM(I6:P6)</f>
        <v>693958.7629999999</v>
      </c>
      <c r="H6" s="259">
        <f>SUM(Q6:X6)</f>
        <v>645221.3680000001</v>
      </c>
      <c r="I6" s="61">
        <v>63007.273</v>
      </c>
      <c r="J6" s="62">
        <v>133054.777</v>
      </c>
      <c r="K6" s="62">
        <v>188619.032</v>
      </c>
      <c r="L6" s="62">
        <v>186910.405</v>
      </c>
      <c r="M6" s="62">
        <v>61142.73</v>
      </c>
      <c r="N6" s="62">
        <v>38924.345</v>
      </c>
      <c r="O6" s="62">
        <v>16584.467</v>
      </c>
      <c r="P6" s="267">
        <v>5715.734</v>
      </c>
      <c r="Q6" s="61">
        <v>56749.542</v>
      </c>
      <c r="R6" s="62">
        <v>119249.399</v>
      </c>
      <c r="S6" s="62">
        <v>170571.729</v>
      </c>
      <c r="T6" s="62">
        <v>175253.752</v>
      </c>
      <c r="U6" s="62">
        <v>58928.239</v>
      </c>
      <c r="V6" s="62">
        <v>38972.989</v>
      </c>
      <c r="W6" s="62">
        <v>18513.555</v>
      </c>
      <c r="X6" s="267">
        <v>6982.163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68"/>
      <c r="Q7" s="36"/>
      <c r="R7" s="35"/>
      <c r="S7" s="35"/>
      <c r="T7" s="35"/>
      <c r="U7" s="35"/>
      <c r="V7" s="35"/>
      <c r="W7" s="35"/>
      <c r="X7" s="268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69"/>
      <c r="Q8" s="12"/>
      <c r="R8" s="13"/>
      <c r="S8" s="13"/>
      <c r="T8" s="13"/>
      <c r="U8" s="13"/>
      <c r="V8" s="13"/>
      <c r="W8" s="13"/>
      <c r="X8" s="269"/>
    </row>
    <row r="9" spans="1:24" s="15" customFormat="1" ht="14.4" thickTop="1">
      <c r="A9" s="248"/>
      <c r="B9" s="47" t="s">
        <v>2</v>
      </c>
      <c r="C9" s="47"/>
      <c r="D9" s="47"/>
      <c r="E9" s="48"/>
      <c r="F9" s="49">
        <f>SUM(G9:H9)</f>
        <v>486216326.633667</v>
      </c>
      <c r="G9" s="50">
        <f>SUM(I9:P9)</f>
        <v>264234462.84814453</v>
      </c>
      <c r="H9" s="260">
        <f>SUM(Q9:X9)</f>
        <v>221981863.78552246</v>
      </c>
      <c r="I9" s="51">
        <f aca="true" t="shared" si="0" ref="I9:X9">I10+I24+I54+I62</f>
        <v>52782595.17480469</v>
      </c>
      <c r="J9" s="52">
        <f t="shared" si="0"/>
        <v>19210803.29711914</v>
      </c>
      <c r="K9" s="52">
        <f t="shared" si="0"/>
        <v>31749326.8046875</v>
      </c>
      <c r="L9" s="52">
        <f t="shared" si="0"/>
        <v>57965648.037109375</v>
      </c>
      <c r="M9" s="52">
        <f t="shared" si="0"/>
        <v>36183434.34765625</v>
      </c>
      <c r="N9" s="52">
        <f t="shared" si="0"/>
        <v>36597082.435058594</v>
      </c>
      <c r="O9" s="52">
        <f t="shared" si="0"/>
        <v>22866479.564453125</v>
      </c>
      <c r="P9" s="270">
        <f t="shared" si="0"/>
        <v>6879093.187255859</v>
      </c>
      <c r="Q9" s="51">
        <f t="shared" si="0"/>
        <v>48234168.14355469</v>
      </c>
      <c r="R9" s="52">
        <f t="shared" si="0"/>
        <v>14389488.423339844</v>
      </c>
      <c r="S9" s="52">
        <f t="shared" si="0"/>
        <v>30788430.583984375</v>
      </c>
      <c r="T9" s="52">
        <f t="shared" si="0"/>
        <v>43143273.8125</v>
      </c>
      <c r="U9" s="52">
        <f t="shared" si="0"/>
        <v>26437434.291015625</v>
      </c>
      <c r="V9" s="52">
        <f t="shared" si="0"/>
        <v>29607949.192382812</v>
      </c>
      <c r="W9" s="52">
        <f t="shared" si="0"/>
        <v>21923787.884765625</v>
      </c>
      <c r="X9" s="270">
        <f t="shared" si="0"/>
        <v>7457331.453979492</v>
      </c>
    </row>
    <row r="10" spans="1:24" s="16" customFormat="1" ht="15" customHeight="1">
      <c r="A10" s="249"/>
      <c r="B10" s="63" t="s">
        <v>202</v>
      </c>
      <c r="C10" s="63"/>
      <c r="D10" s="63"/>
      <c r="E10" s="64"/>
      <c r="F10" s="53">
        <f>SUM(G10:H10)</f>
        <v>173632985.7803955</v>
      </c>
      <c r="G10" s="54">
        <f>SUM(I10:P10)</f>
        <v>89760354.24560547</v>
      </c>
      <c r="H10" s="261">
        <f>SUM(Q10:X10)</f>
        <v>83872631.53479004</v>
      </c>
      <c r="I10" s="55">
        <f>SUM(I11:I23)</f>
        <v>44988951.48730469</v>
      </c>
      <c r="J10" s="56">
        <f>SUM(J11:J23)</f>
        <v>11786590.415527344</v>
      </c>
      <c r="K10" s="56">
        <f>SUM(K11:K23)</f>
        <v>6796125.04296875</v>
      </c>
      <c r="L10" s="56">
        <f aca="true" t="shared" si="1" ref="L10:X10">SUM(L11:L23)</f>
        <v>10240100.79296875</v>
      </c>
      <c r="M10" s="56">
        <f t="shared" si="1"/>
        <v>5432881.224609375</v>
      </c>
      <c r="N10" s="56">
        <f t="shared" si="1"/>
        <v>5898957.0107421875</v>
      </c>
      <c r="O10" s="56">
        <f t="shared" si="1"/>
        <v>3587492.2807617188</v>
      </c>
      <c r="P10" s="271">
        <f t="shared" si="1"/>
        <v>1029255.9907226562</v>
      </c>
      <c r="Q10" s="55">
        <f t="shared" si="1"/>
        <v>41794427.255859375</v>
      </c>
      <c r="R10" s="56">
        <f t="shared" si="1"/>
        <v>7189105.6826171875</v>
      </c>
      <c r="S10" s="56">
        <f t="shared" si="1"/>
        <v>10264106.796875</v>
      </c>
      <c r="T10" s="56">
        <f t="shared" si="1"/>
        <v>9736304.7578125</v>
      </c>
      <c r="U10" s="56">
        <f t="shared" si="1"/>
        <v>4251286.626953125</v>
      </c>
      <c r="V10" s="56">
        <f t="shared" si="1"/>
        <v>5422275.2734375</v>
      </c>
      <c r="W10" s="56">
        <f t="shared" si="1"/>
        <v>4074284.1728515625</v>
      </c>
      <c r="X10" s="271">
        <f t="shared" si="1"/>
        <v>1140840.968383789</v>
      </c>
    </row>
    <row r="11" spans="1:24" s="11" customFormat="1" ht="15">
      <c r="A11" s="250" t="s">
        <v>82</v>
      </c>
      <c r="B11" s="14"/>
      <c r="C11" s="38" t="s">
        <v>3</v>
      </c>
      <c r="D11" s="86" t="s">
        <v>4</v>
      </c>
      <c r="E11" s="29"/>
      <c r="F11" s="246">
        <f>SUM(G11:H11)</f>
        <v>15302308.1953125</v>
      </c>
      <c r="G11" s="19">
        <f>SUM(I11:P11)</f>
        <v>10112761.96875</v>
      </c>
      <c r="H11" s="262">
        <f aca="true" t="shared" si="2" ref="H11:H61">SUM(Q11:X11)</f>
        <v>5189546.2265625</v>
      </c>
      <c r="I11" s="18">
        <v>73277.3046875</v>
      </c>
      <c r="J11" s="31">
        <v>169649.6875</v>
      </c>
      <c r="K11" s="31">
        <v>1204782.375</v>
      </c>
      <c r="L11" s="31">
        <v>4025207</v>
      </c>
      <c r="M11" s="31">
        <v>2169349.25</v>
      </c>
      <c r="N11" s="31">
        <v>1746362.875</v>
      </c>
      <c r="O11" s="31">
        <v>626091.3125</v>
      </c>
      <c r="P11" s="85">
        <v>98042.1640625</v>
      </c>
      <c r="Q11" s="32">
        <v>64515.65625</v>
      </c>
      <c r="R11" s="31">
        <v>129609.4453125</v>
      </c>
      <c r="S11" s="31">
        <v>951263.75</v>
      </c>
      <c r="T11" s="31">
        <v>1994256</v>
      </c>
      <c r="U11" s="31">
        <v>894921.875</v>
      </c>
      <c r="V11" s="31">
        <v>769449.5625</v>
      </c>
      <c r="W11" s="31">
        <v>331798.625</v>
      </c>
      <c r="X11" s="85">
        <v>53731.3125</v>
      </c>
    </row>
    <row r="12" spans="1:24" s="11" customFormat="1" ht="15">
      <c r="A12" s="250" t="s">
        <v>83</v>
      </c>
      <c r="B12" s="14"/>
      <c r="C12" s="38" t="s">
        <v>5</v>
      </c>
      <c r="D12" s="86" t="s">
        <v>203</v>
      </c>
      <c r="E12" s="29"/>
      <c r="F12" s="246">
        <f aca="true" t="shared" si="3" ref="F12:F62">SUM(G12:H12)</f>
        <v>1471040.5487060547</v>
      </c>
      <c r="G12" s="19">
        <f aca="true" t="shared" si="4" ref="G12:G62">SUM(I12:P12)</f>
        <v>935537.9106445312</v>
      </c>
      <c r="H12" s="262">
        <f t="shared" si="2"/>
        <v>535502.6380615234</v>
      </c>
      <c r="I12" s="18">
        <v>7680.9951171875</v>
      </c>
      <c r="J12" s="31">
        <v>6889.38427734375</v>
      </c>
      <c r="K12" s="31">
        <v>195027.1875</v>
      </c>
      <c r="L12" s="31">
        <v>634250.625</v>
      </c>
      <c r="M12" s="31">
        <v>63596</v>
      </c>
      <c r="N12" s="31">
        <v>22419.3125</v>
      </c>
      <c r="O12" s="31">
        <v>5674.40625</v>
      </c>
      <c r="P12" s="85">
        <v>0</v>
      </c>
      <c r="Q12" s="32">
        <v>5481.849609375</v>
      </c>
      <c r="R12" s="31">
        <v>8719.9638671875</v>
      </c>
      <c r="S12" s="31">
        <v>103307.953125</v>
      </c>
      <c r="T12" s="31">
        <v>347543.6875</v>
      </c>
      <c r="U12" s="31">
        <v>33649.5625</v>
      </c>
      <c r="V12" s="31">
        <v>25482.86328125</v>
      </c>
      <c r="W12" s="31">
        <v>9806.0869140625</v>
      </c>
      <c r="X12" s="85">
        <v>1510.6712646484375</v>
      </c>
    </row>
    <row r="13" spans="1:24" s="11" customFormat="1" ht="15">
      <c r="A13" s="250" t="s">
        <v>84</v>
      </c>
      <c r="B13" s="14"/>
      <c r="C13" s="37" t="s">
        <v>6</v>
      </c>
      <c r="D13" s="245" t="s">
        <v>204</v>
      </c>
      <c r="E13" s="29"/>
      <c r="F13" s="246">
        <f t="shared" si="3"/>
        <v>22753297.9375</v>
      </c>
      <c r="G13" s="19">
        <f t="shared" si="4"/>
        <v>10843561.375</v>
      </c>
      <c r="H13" s="262">
        <f t="shared" si="2"/>
        <v>11909736.5625</v>
      </c>
      <c r="I13" s="18">
        <v>4238104</v>
      </c>
      <c r="J13" s="31">
        <v>1019480.1875</v>
      </c>
      <c r="K13" s="31">
        <v>988359.125</v>
      </c>
      <c r="L13" s="31">
        <v>1222033.5</v>
      </c>
      <c r="M13" s="31">
        <v>808355.875</v>
      </c>
      <c r="N13" s="31">
        <v>1246448.375</v>
      </c>
      <c r="O13" s="31">
        <v>988795.125</v>
      </c>
      <c r="P13" s="85">
        <v>331985.1875</v>
      </c>
      <c r="Q13" s="32">
        <v>4674123.5</v>
      </c>
      <c r="R13" s="31">
        <v>1066510.625</v>
      </c>
      <c r="S13" s="31">
        <v>1078019.875</v>
      </c>
      <c r="T13" s="31">
        <v>1063350.25</v>
      </c>
      <c r="U13" s="31">
        <v>863182.0625</v>
      </c>
      <c r="V13" s="31">
        <v>1438159.75</v>
      </c>
      <c r="W13" s="31">
        <v>1333882.625</v>
      </c>
      <c r="X13" s="85">
        <v>392507.875</v>
      </c>
    </row>
    <row r="14" spans="1:24" s="11" customFormat="1" ht="15">
      <c r="A14" s="250" t="s">
        <v>85</v>
      </c>
      <c r="B14" s="14"/>
      <c r="C14" s="37" t="s">
        <v>7</v>
      </c>
      <c r="D14" s="245" t="s">
        <v>205</v>
      </c>
      <c r="E14" s="29"/>
      <c r="F14" s="246">
        <f t="shared" si="3"/>
        <v>1657475.6926269531</v>
      </c>
      <c r="G14" s="19">
        <f t="shared" si="4"/>
        <v>829971.9250488281</v>
      </c>
      <c r="H14" s="262">
        <f t="shared" si="2"/>
        <v>827503.767578125</v>
      </c>
      <c r="I14" s="18">
        <v>522308.5625</v>
      </c>
      <c r="J14" s="31">
        <v>134549.125</v>
      </c>
      <c r="K14" s="31">
        <v>62265.38671875</v>
      </c>
      <c r="L14" s="31">
        <v>63666.16796875</v>
      </c>
      <c r="M14" s="31">
        <v>26615.490234375</v>
      </c>
      <c r="N14" s="31">
        <v>14131.0498046875</v>
      </c>
      <c r="O14" s="31">
        <v>5206.91552734375</v>
      </c>
      <c r="P14" s="85">
        <v>1229.227294921875</v>
      </c>
      <c r="Q14" s="32">
        <v>573259.75</v>
      </c>
      <c r="R14" s="31">
        <v>116628.5234375</v>
      </c>
      <c r="S14" s="31">
        <v>73319.46875</v>
      </c>
      <c r="T14" s="31">
        <v>30985.1640625</v>
      </c>
      <c r="U14" s="31">
        <v>8409.564453125</v>
      </c>
      <c r="V14" s="31">
        <v>14552.11328125</v>
      </c>
      <c r="W14" s="31">
        <v>10349.18359375</v>
      </c>
      <c r="X14" s="85">
        <v>0</v>
      </c>
    </row>
    <row r="15" spans="1:24" s="11" customFormat="1" ht="15">
      <c r="A15" s="250" t="s">
        <v>86</v>
      </c>
      <c r="B15" s="14"/>
      <c r="C15" s="37" t="s">
        <v>8</v>
      </c>
      <c r="D15" s="245" t="s">
        <v>54</v>
      </c>
      <c r="E15" s="29"/>
      <c r="F15" s="246">
        <f t="shared" si="3"/>
        <v>3889183.4609375</v>
      </c>
      <c r="G15" s="17">
        <f t="shared" si="4"/>
        <v>1989295.1091308594</v>
      </c>
      <c r="H15" s="263">
        <f t="shared" si="2"/>
        <v>1899888.3518066406</v>
      </c>
      <c r="I15" s="18">
        <v>714396.6875</v>
      </c>
      <c r="J15" s="31">
        <v>476080.8125</v>
      </c>
      <c r="K15" s="31">
        <v>342572.375</v>
      </c>
      <c r="L15" s="31">
        <v>278377.1875</v>
      </c>
      <c r="M15" s="31">
        <v>89446.359375</v>
      </c>
      <c r="N15" s="31">
        <v>66887.078125</v>
      </c>
      <c r="O15" s="31">
        <v>18475.599609375</v>
      </c>
      <c r="P15" s="85">
        <v>3059.009521484375</v>
      </c>
      <c r="Q15" s="32">
        <v>671071.9375</v>
      </c>
      <c r="R15" s="31">
        <v>401419.34375</v>
      </c>
      <c r="S15" s="31">
        <v>379553.59375</v>
      </c>
      <c r="T15" s="31">
        <v>236119.5625</v>
      </c>
      <c r="U15" s="31">
        <v>113520.6875</v>
      </c>
      <c r="V15" s="31">
        <v>64162.0703125</v>
      </c>
      <c r="W15" s="31">
        <v>30701.74609375</v>
      </c>
      <c r="X15" s="85">
        <v>3339.410400390625</v>
      </c>
    </row>
    <row r="16" spans="1:24" s="11" customFormat="1" ht="15">
      <c r="A16" s="250" t="s">
        <v>87</v>
      </c>
      <c r="B16" s="14"/>
      <c r="C16" s="39" t="s">
        <v>9</v>
      </c>
      <c r="D16" s="245" t="s">
        <v>44</v>
      </c>
      <c r="E16" s="29"/>
      <c r="F16" s="246">
        <f t="shared" si="3"/>
        <v>4290566.9296875</v>
      </c>
      <c r="G16" s="17">
        <f t="shared" si="4"/>
        <v>2196832.22265625</v>
      </c>
      <c r="H16" s="263">
        <f t="shared" si="2"/>
        <v>2093734.70703125</v>
      </c>
      <c r="I16" s="18">
        <v>511018.3125</v>
      </c>
      <c r="J16" s="31">
        <v>228432.0625</v>
      </c>
      <c r="K16" s="31">
        <v>426703.03125</v>
      </c>
      <c r="L16" s="31">
        <v>614836.625</v>
      </c>
      <c r="M16" s="31">
        <v>230378.71875</v>
      </c>
      <c r="N16" s="31">
        <v>129459.9453125</v>
      </c>
      <c r="O16" s="31">
        <v>46013.9375</v>
      </c>
      <c r="P16" s="85">
        <v>9989.58984375</v>
      </c>
      <c r="Q16" s="32">
        <v>576485.3125</v>
      </c>
      <c r="R16" s="31">
        <v>384513.03125</v>
      </c>
      <c r="S16" s="31">
        <v>419076</v>
      </c>
      <c r="T16" s="31">
        <v>386258.34375</v>
      </c>
      <c r="U16" s="31">
        <v>141298.125</v>
      </c>
      <c r="V16" s="31">
        <v>126903.5390625</v>
      </c>
      <c r="W16" s="31">
        <v>47865.203125</v>
      </c>
      <c r="X16" s="85">
        <v>11335.15234375</v>
      </c>
    </row>
    <row r="17" spans="1:24" s="11" customFormat="1" ht="15">
      <c r="A17" s="250" t="s">
        <v>88</v>
      </c>
      <c r="B17" s="14"/>
      <c r="C17" s="39" t="s">
        <v>10</v>
      </c>
      <c r="D17" s="245" t="s">
        <v>14</v>
      </c>
      <c r="E17" s="29"/>
      <c r="F17" s="246">
        <f t="shared" si="3"/>
        <v>8391430.90625</v>
      </c>
      <c r="G17" s="17">
        <f t="shared" si="4"/>
        <v>4175154.109375</v>
      </c>
      <c r="H17" s="263">
        <f t="shared" si="2"/>
        <v>4216276.796875</v>
      </c>
      <c r="I17" s="18">
        <v>765339.875</v>
      </c>
      <c r="J17" s="31">
        <v>519209.21875</v>
      </c>
      <c r="K17" s="31">
        <v>728017.8125</v>
      </c>
      <c r="L17" s="31">
        <v>889447.125</v>
      </c>
      <c r="M17" s="31">
        <v>491755.25</v>
      </c>
      <c r="N17" s="31">
        <v>457771.09375</v>
      </c>
      <c r="O17" s="31">
        <v>251371.828125</v>
      </c>
      <c r="P17" s="85">
        <v>72241.90625</v>
      </c>
      <c r="Q17" s="32">
        <v>798684.25</v>
      </c>
      <c r="R17" s="31">
        <v>560610.5</v>
      </c>
      <c r="S17" s="31">
        <v>746379.25</v>
      </c>
      <c r="T17" s="31">
        <v>734193.1875</v>
      </c>
      <c r="U17" s="31">
        <v>405629.53125</v>
      </c>
      <c r="V17" s="31">
        <v>511765.84375</v>
      </c>
      <c r="W17" s="31">
        <v>376013.6875</v>
      </c>
      <c r="X17" s="85">
        <v>83000.546875</v>
      </c>
    </row>
    <row r="18" spans="1:24" s="11" customFormat="1" ht="15">
      <c r="A18" s="250" t="s">
        <v>89</v>
      </c>
      <c r="B18" s="14"/>
      <c r="C18" s="37" t="s">
        <v>11</v>
      </c>
      <c r="D18" s="245" t="s">
        <v>55</v>
      </c>
      <c r="E18" s="29"/>
      <c r="F18" s="246">
        <f>SUM(G18:H18)</f>
        <v>21676700.828125</v>
      </c>
      <c r="G18" s="17">
        <f>SUM(I18:P18)</f>
        <v>11137063.3125</v>
      </c>
      <c r="H18" s="263">
        <f t="shared" si="2"/>
        <v>10539637.515625</v>
      </c>
      <c r="I18" s="18">
        <v>8132147.5</v>
      </c>
      <c r="J18" s="31">
        <v>765934.5</v>
      </c>
      <c r="K18" s="31">
        <v>356175.90625</v>
      </c>
      <c r="L18" s="31">
        <v>363050.875</v>
      </c>
      <c r="M18" s="31">
        <v>360501.34375</v>
      </c>
      <c r="N18" s="31">
        <v>458180.4375</v>
      </c>
      <c r="O18" s="31">
        <v>526479</v>
      </c>
      <c r="P18" s="85">
        <v>174593.75</v>
      </c>
      <c r="Q18" s="32">
        <v>7718822</v>
      </c>
      <c r="R18" s="31">
        <v>789017.375</v>
      </c>
      <c r="S18" s="31">
        <v>346795.625</v>
      </c>
      <c r="T18" s="31">
        <v>327759.375</v>
      </c>
      <c r="U18" s="31">
        <v>245881.46875</v>
      </c>
      <c r="V18" s="31">
        <v>468805.8125</v>
      </c>
      <c r="W18" s="31">
        <v>486273.53125</v>
      </c>
      <c r="X18" s="85">
        <v>156282.328125</v>
      </c>
    </row>
    <row r="19" spans="1:24" s="11" customFormat="1" ht="15">
      <c r="A19" s="250" t="s">
        <v>90</v>
      </c>
      <c r="B19" s="14"/>
      <c r="C19" s="38" t="s">
        <v>12</v>
      </c>
      <c r="D19" s="86" t="s">
        <v>206</v>
      </c>
      <c r="E19" s="29"/>
      <c r="F19" s="246">
        <f t="shared" si="3"/>
        <v>9320452.5625</v>
      </c>
      <c r="G19" s="17">
        <f t="shared" si="4"/>
        <v>4779939.03125</v>
      </c>
      <c r="H19" s="263">
        <f t="shared" si="2"/>
        <v>4540513.53125</v>
      </c>
      <c r="I19" s="18">
        <v>2064582.25</v>
      </c>
      <c r="J19" s="31">
        <v>516317.34375</v>
      </c>
      <c r="K19" s="31">
        <v>507788.34375</v>
      </c>
      <c r="L19" s="31">
        <v>773296.125</v>
      </c>
      <c r="M19" s="31">
        <v>334558.3125</v>
      </c>
      <c r="N19" s="31">
        <v>355381.8125</v>
      </c>
      <c r="O19" s="31">
        <v>182081.75</v>
      </c>
      <c r="P19" s="85">
        <v>45933.09375</v>
      </c>
      <c r="Q19" s="32">
        <v>1989561.75</v>
      </c>
      <c r="R19" s="31">
        <v>722251.5625</v>
      </c>
      <c r="S19" s="31">
        <v>408293.65625</v>
      </c>
      <c r="T19" s="31">
        <v>510614.8125</v>
      </c>
      <c r="U19" s="31">
        <v>341132.4375</v>
      </c>
      <c r="V19" s="31">
        <v>309772.21875</v>
      </c>
      <c r="W19" s="31">
        <v>188816.953125</v>
      </c>
      <c r="X19" s="85">
        <v>70070.140625</v>
      </c>
    </row>
    <row r="20" spans="1:24" s="11" customFormat="1" ht="15">
      <c r="A20" s="250" t="s">
        <v>91</v>
      </c>
      <c r="B20" s="14"/>
      <c r="C20" s="38" t="s">
        <v>13</v>
      </c>
      <c r="D20" s="86" t="s">
        <v>208</v>
      </c>
      <c r="E20" s="29"/>
      <c r="F20" s="246">
        <f t="shared" si="3"/>
        <v>2132270.75</v>
      </c>
      <c r="G20" s="17">
        <f t="shared" si="4"/>
        <v>0</v>
      </c>
      <c r="H20" s="263">
        <f t="shared" si="2"/>
        <v>2132270.75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1569149.5</v>
      </c>
      <c r="T20" s="31">
        <v>563121.25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0" t="s">
        <v>92</v>
      </c>
      <c r="B21" s="14"/>
      <c r="C21" s="38" t="s">
        <v>15</v>
      </c>
      <c r="D21" s="86" t="s">
        <v>209</v>
      </c>
      <c r="E21" s="29"/>
      <c r="F21" s="246">
        <f t="shared" si="3"/>
        <v>41562200</v>
      </c>
      <c r="G21" s="17">
        <f t="shared" si="4"/>
        <v>22102678</v>
      </c>
      <c r="H21" s="263">
        <f t="shared" si="2"/>
        <v>19459522</v>
      </c>
      <c r="I21" s="18">
        <v>22102678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19459522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0" t="s">
        <v>93</v>
      </c>
      <c r="B22" s="14"/>
      <c r="C22" s="37" t="s">
        <v>16</v>
      </c>
      <c r="D22" s="245" t="s">
        <v>210</v>
      </c>
      <c r="E22" s="29"/>
      <c r="F22" s="246">
        <f t="shared" si="3"/>
        <v>29186055.515625</v>
      </c>
      <c r="G22" s="17">
        <f t="shared" si="4"/>
        <v>14993663.609375</v>
      </c>
      <c r="H22" s="263">
        <f t="shared" si="2"/>
        <v>14192391.90625</v>
      </c>
      <c r="I22" s="18">
        <v>4673111</v>
      </c>
      <c r="J22" s="31">
        <v>7474297</v>
      </c>
      <c r="K22" s="31">
        <v>1383296.875</v>
      </c>
      <c r="L22" s="31">
        <v>619127.375</v>
      </c>
      <c r="M22" s="31">
        <v>233837.125</v>
      </c>
      <c r="N22" s="31">
        <v>405299.59375</v>
      </c>
      <c r="O22" s="31">
        <v>154534.53125</v>
      </c>
      <c r="P22" s="85">
        <v>50160.109375</v>
      </c>
      <c r="Q22" s="32">
        <v>3995086.5</v>
      </c>
      <c r="R22" s="31">
        <v>2473328.25</v>
      </c>
      <c r="S22" s="31">
        <v>3408477</v>
      </c>
      <c r="T22" s="31">
        <v>2725213.75</v>
      </c>
      <c r="U22" s="31">
        <v>634861.375</v>
      </c>
      <c r="V22" s="31">
        <v>590598.625</v>
      </c>
      <c r="W22" s="31">
        <v>307666.53125</v>
      </c>
      <c r="X22" s="85">
        <v>57159.875</v>
      </c>
    </row>
    <row r="23" spans="1:24" s="11" customFormat="1" ht="15">
      <c r="A23" s="250" t="s">
        <v>94</v>
      </c>
      <c r="B23" s="14"/>
      <c r="C23" s="37" t="s">
        <v>20</v>
      </c>
      <c r="D23" s="245" t="s">
        <v>56</v>
      </c>
      <c r="E23" s="29"/>
      <c r="F23" s="246">
        <f t="shared" si="3"/>
        <v>12000002.453125</v>
      </c>
      <c r="G23" s="17">
        <f>SUM(I23:P23)</f>
        <v>5663895.671875</v>
      </c>
      <c r="H23" s="263">
        <f t="shared" si="2"/>
        <v>6336106.78125</v>
      </c>
      <c r="I23" s="18">
        <v>1184307</v>
      </c>
      <c r="J23" s="31">
        <v>475751.09375</v>
      </c>
      <c r="K23" s="31">
        <v>601136.625</v>
      </c>
      <c r="L23" s="31">
        <v>756808.1875</v>
      </c>
      <c r="M23" s="31">
        <v>624487.5</v>
      </c>
      <c r="N23" s="31">
        <v>996615.4375</v>
      </c>
      <c r="O23" s="31">
        <v>782767.875</v>
      </c>
      <c r="P23" s="85">
        <v>242021.953125</v>
      </c>
      <c r="Q23" s="32">
        <v>1267812.75</v>
      </c>
      <c r="R23" s="31">
        <v>536497.0625</v>
      </c>
      <c r="S23" s="31">
        <v>780471.125</v>
      </c>
      <c r="T23" s="31">
        <v>816889.375</v>
      </c>
      <c r="U23" s="31">
        <v>568799.9375</v>
      </c>
      <c r="V23" s="31">
        <v>1102622.875</v>
      </c>
      <c r="W23" s="31">
        <v>951110</v>
      </c>
      <c r="X23" s="85">
        <v>311903.65625</v>
      </c>
    </row>
    <row r="24" spans="1:24" s="16" customFormat="1" ht="15" customHeight="1">
      <c r="A24" s="249"/>
      <c r="B24" s="63" t="s">
        <v>211</v>
      </c>
      <c r="C24" s="63"/>
      <c r="D24" s="63"/>
      <c r="E24" s="64"/>
      <c r="F24" s="53">
        <f>SUM(G24:H24)</f>
        <v>226810820.04052734</v>
      </c>
      <c r="G24" s="54">
        <f>SUM(I24:P24)</f>
        <v>125109376.24780273</v>
      </c>
      <c r="H24" s="261">
        <f>SUM(Q24:X24)</f>
        <v>101701443.79272461</v>
      </c>
      <c r="I24" s="55">
        <f>SUM(I25:I53)</f>
        <v>5201297.6796875</v>
      </c>
      <c r="J24" s="56">
        <f aca="true" t="shared" si="5" ref="J24:X24">SUM(J25:J53)</f>
        <v>3756222.303466797</v>
      </c>
      <c r="K24" s="56">
        <f t="shared" si="5"/>
        <v>12776210.98046875</v>
      </c>
      <c r="L24" s="56">
        <f t="shared" si="5"/>
        <v>34611970.525390625</v>
      </c>
      <c r="M24" s="56">
        <f t="shared" si="5"/>
        <v>26341801.763671875</v>
      </c>
      <c r="N24" s="56">
        <f t="shared" si="5"/>
        <v>26043646.436035156</v>
      </c>
      <c r="O24" s="56">
        <f t="shared" si="5"/>
        <v>13210657.637207031</v>
      </c>
      <c r="P24" s="271">
        <f t="shared" si="5"/>
        <v>3167568.921875</v>
      </c>
      <c r="Q24" s="55">
        <f t="shared" si="5"/>
        <v>3804085.8818359375</v>
      </c>
      <c r="R24" s="56">
        <f t="shared" si="5"/>
        <v>4493484.498535156</v>
      </c>
      <c r="S24" s="56">
        <f>SUM(S25:S53)</f>
        <v>13207881.427734375</v>
      </c>
      <c r="T24" s="56">
        <f t="shared" si="5"/>
        <v>27858025.0234375</v>
      </c>
      <c r="U24" s="56">
        <f t="shared" si="5"/>
        <v>19708988.08984375</v>
      </c>
      <c r="V24" s="56">
        <f t="shared" si="5"/>
        <v>19088840.169921875</v>
      </c>
      <c r="W24" s="56">
        <f t="shared" si="5"/>
        <v>10777448.729492188</v>
      </c>
      <c r="X24" s="271">
        <f t="shared" si="5"/>
        <v>2762689.971923828</v>
      </c>
    </row>
    <row r="25" spans="1:24" s="77" customFormat="1" ht="15">
      <c r="A25" s="251"/>
      <c r="B25" s="253"/>
      <c r="C25" s="253"/>
      <c r="D25" s="101" t="s">
        <v>189</v>
      </c>
      <c r="E25" s="254"/>
      <c r="F25" s="78"/>
      <c r="G25" s="78"/>
      <c r="H25" s="264"/>
      <c r="I25" s="272"/>
      <c r="J25" s="253"/>
      <c r="K25" s="253"/>
      <c r="L25" s="253"/>
      <c r="M25" s="253"/>
      <c r="N25" s="253"/>
      <c r="O25" s="253"/>
      <c r="P25" s="254"/>
      <c r="Q25" s="102"/>
      <c r="R25" s="103"/>
      <c r="S25" s="103"/>
      <c r="T25" s="103"/>
      <c r="U25" s="103"/>
      <c r="V25" s="103"/>
      <c r="W25" s="103"/>
      <c r="X25" s="274"/>
    </row>
    <row r="26" spans="1:24" s="11" customFormat="1" ht="15">
      <c r="A26" s="250" t="s">
        <v>95</v>
      </c>
      <c r="B26" s="14"/>
      <c r="C26" s="38" t="s">
        <v>21</v>
      </c>
      <c r="D26" s="38"/>
      <c r="E26" s="29" t="s">
        <v>190</v>
      </c>
      <c r="F26" s="17">
        <f>SUM(G26:H26)</f>
        <v>4315696.62109375</v>
      </c>
      <c r="G26" s="17">
        <f>SUM(I26:P26)</f>
        <v>2912372.390625</v>
      </c>
      <c r="H26" s="263">
        <f t="shared" si="2"/>
        <v>1403324.23046875</v>
      </c>
      <c r="I26" s="32">
        <v>0</v>
      </c>
      <c r="J26" s="31">
        <v>9715.17578125</v>
      </c>
      <c r="K26" s="31">
        <v>154323.875</v>
      </c>
      <c r="L26" s="31">
        <v>898557.5</v>
      </c>
      <c r="M26" s="31">
        <v>783836</v>
      </c>
      <c r="N26" s="31">
        <v>715114.1875</v>
      </c>
      <c r="O26" s="31">
        <v>298928.0625</v>
      </c>
      <c r="P26" s="85">
        <v>51897.58984375</v>
      </c>
      <c r="Q26" s="32">
        <v>0</v>
      </c>
      <c r="R26" s="31">
        <v>33703.953125</v>
      </c>
      <c r="S26" s="31">
        <v>60207.87109375</v>
      </c>
      <c r="T26" s="31">
        <v>402914.5625</v>
      </c>
      <c r="U26" s="31">
        <v>383998.46875</v>
      </c>
      <c r="V26" s="31">
        <v>350752.15625</v>
      </c>
      <c r="W26" s="31">
        <v>150339.6875</v>
      </c>
      <c r="X26" s="85">
        <v>21407.53125</v>
      </c>
    </row>
    <row r="27" spans="1:24" s="11" customFormat="1" ht="15">
      <c r="A27" s="250" t="s">
        <v>96</v>
      </c>
      <c r="B27" s="14"/>
      <c r="C27" s="38" t="s">
        <v>22</v>
      </c>
      <c r="D27" s="38"/>
      <c r="E27" s="29" t="s">
        <v>192</v>
      </c>
      <c r="F27" s="17">
        <f t="shared" si="3"/>
        <v>1202860.015625</v>
      </c>
      <c r="G27" s="17">
        <f aca="true" t="shared" si="6" ref="G27:G43">SUM(I27:P27)</f>
        <v>879523.4799804688</v>
      </c>
      <c r="H27" s="263">
        <f t="shared" si="2"/>
        <v>323336.53564453125</v>
      </c>
      <c r="I27" s="32">
        <v>2414.47509765625</v>
      </c>
      <c r="J27" s="31">
        <v>11124.3603515625</v>
      </c>
      <c r="K27" s="31">
        <v>43077.1484375</v>
      </c>
      <c r="L27" s="31">
        <v>210537.625</v>
      </c>
      <c r="M27" s="31">
        <v>278360.65625</v>
      </c>
      <c r="N27" s="31">
        <v>224833.734375</v>
      </c>
      <c r="O27" s="31">
        <v>89459.0390625</v>
      </c>
      <c r="P27" s="85">
        <v>19716.44140625</v>
      </c>
      <c r="Q27" s="32">
        <v>0</v>
      </c>
      <c r="R27" s="31">
        <v>11067.83984375</v>
      </c>
      <c r="S27" s="31">
        <v>7992.552734375</v>
      </c>
      <c r="T27" s="31">
        <v>103812.2421875</v>
      </c>
      <c r="U27" s="31">
        <v>82186.296875</v>
      </c>
      <c r="V27" s="31">
        <v>80777.6796875</v>
      </c>
      <c r="W27" s="31">
        <v>32629.349609375</v>
      </c>
      <c r="X27" s="85">
        <v>4870.57470703125</v>
      </c>
    </row>
    <row r="28" spans="1:24" s="11" customFormat="1" ht="15">
      <c r="A28" s="250" t="s">
        <v>97</v>
      </c>
      <c r="B28" s="14"/>
      <c r="C28" s="37" t="s">
        <v>23</v>
      </c>
      <c r="D28" s="37"/>
      <c r="E28" s="29" t="s">
        <v>17</v>
      </c>
      <c r="F28" s="17">
        <f t="shared" si="3"/>
        <v>1948890.423828125</v>
      </c>
      <c r="G28" s="17">
        <f t="shared" si="6"/>
        <v>922877.529296875</v>
      </c>
      <c r="H28" s="263">
        <f t="shared" si="2"/>
        <v>1026012.89453125</v>
      </c>
      <c r="I28" s="32">
        <v>0</v>
      </c>
      <c r="J28" s="31">
        <v>10638.1103515625</v>
      </c>
      <c r="K28" s="31">
        <v>75108.1875</v>
      </c>
      <c r="L28" s="31">
        <v>270538.15625</v>
      </c>
      <c r="M28" s="31">
        <v>231785.8125</v>
      </c>
      <c r="N28" s="31">
        <v>241447.390625</v>
      </c>
      <c r="O28" s="31">
        <v>83354.7890625</v>
      </c>
      <c r="P28" s="85">
        <v>10005.0830078125</v>
      </c>
      <c r="Q28" s="32">
        <v>0</v>
      </c>
      <c r="R28" s="31">
        <v>0</v>
      </c>
      <c r="S28" s="31">
        <v>90458.078125</v>
      </c>
      <c r="T28" s="31">
        <v>317097.09375</v>
      </c>
      <c r="U28" s="31">
        <v>271318.6875</v>
      </c>
      <c r="V28" s="31">
        <v>226546.078125</v>
      </c>
      <c r="W28" s="31">
        <v>102913.7578125</v>
      </c>
      <c r="X28" s="85">
        <v>17679.19921875</v>
      </c>
    </row>
    <row r="29" spans="1:24" s="11" customFormat="1" ht="15">
      <c r="A29" s="250" t="s">
        <v>98</v>
      </c>
      <c r="B29" s="14"/>
      <c r="C29" s="37" t="s">
        <v>45</v>
      </c>
      <c r="D29" s="37"/>
      <c r="E29" s="29" t="s">
        <v>18</v>
      </c>
      <c r="F29" s="17">
        <f t="shared" si="3"/>
        <v>1177321.8637695312</v>
      </c>
      <c r="G29" s="17">
        <f t="shared" si="6"/>
        <v>681087.6201171875</v>
      </c>
      <c r="H29" s="263">
        <f t="shared" si="2"/>
        <v>496234.24365234375</v>
      </c>
      <c r="I29" s="32">
        <v>1998</v>
      </c>
      <c r="J29" s="31">
        <v>0</v>
      </c>
      <c r="K29" s="31">
        <v>30186.62890625</v>
      </c>
      <c r="L29" s="31">
        <v>232279.6875</v>
      </c>
      <c r="M29" s="31">
        <v>195724.703125</v>
      </c>
      <c r="N29" s="31">
        <v>137739.5</v>
      </c>
      <c r="O29" s="31">
        <v>75364.203125</v>
      </c>
      <c r="P29" s="85">
        <v>7794.8974609375</v>
      </c>
      <c r="Q29" s="32">
        <v>1500.5400390625</v>
      </c>
      <c r="R29" s="31">
        <v>0</v>
      </c>
      <c r="S29" s="31">
        <v>41375.45703125</v>
      </c>
      <c r="T29" s="31">
        <v>182952.828125</v>
      </c>
      <c r="U29" s="31">
        <v>121454.703125</v>
      </c>
      <c r="V29" s="31">
        <v>109535.4140625</v>
      </c>
      <c r="W29" s="31">
        <v>35182.3984375</v>
      </c>
      <c r="X29" s="85">
        <v>4232.90283203125</v>
      </c>
    </row>
    <row r="30" spans="1:24" s="11" customFormat="1" ht="15">
      <c r="A30" s="250" t="s">
        <v>99</v>
      </c>
      <c r="B30" s="14"/>
      <c r="C30" s="37" t="s">
        <v>46</v>
      </c>
      <c r="D30" s="37"/>
      <c r="E30" s="29" t="s">
        <v>58</v>
      </c>
      <c r="F30" s="17">
        <f t="shared" si="3"/>
        <v>2207605.5244140625</v>
      </c>
      <c r="G30" s="17">
        <f t="shared" si="6"/>
        <v>1081408.7783203125</v>
      </c>
      <c r="H30" s="263">
        <f t="shared" si="2"/>
        <v>1126196.74609375</v>
      </c>
      <c r="I30" s="32">
        <v>6937.4267578125</v>
      </c>
      <c r="J30" s="31">
        <v>31335.359375</v>
      </c>
      <c r="K30" s="31">
        <v>109159.6796875</v>
      </c>
      <c r="L30" s="31">
        <v>316855.71875</v>
      </c>
      <c r="M30" s="31">
        <v>258941.4375</v>
      </c>
      <c r="N30" s="31">
        <v>244043.59375</v>
      </c>
      <c r="O30" s="31">
        <v>97908.3125</v>
      </c>
      <c r="P30" s="85">
        <v>16227.25</v>
      </c>
      <c r="Q30" s="32">
        <v>17905.16015625</v>
      </c>
      <c r="R30" s="31">
        <v>26089.515625</v>
      </c>
      <c r="S30" s="31">
        <v>65007.19140625</v>
      </c>
      <c r="T30" s="31">
        <v>393263.625</v>
      </c>
      <c r="U30" s="31">
        <v>275324.09375</v>
      </c>
      <c r="V30" s="31">
        <v>223491.5625</v>
      </c>
      <c r="W30" s="31">
        <v>106410.984375</v>
      </c>
      <c r="X30" s="85">
        <v>18704.61328125</v>
      </c>
    </row>
    <row r="31" spans="1:24" s="11" customFormat="1" ht="15">
      <c r="A31" s="250" t="s">
        <v>100</v>
      </c>
      <c r="B31" s="14"/>
      <c r="C31" s="39" t="s">
        <v>47</v>
      </c>
      <c r="D31" s="39"/>
      <c r="E31" s="29" t="s">
        <v>19</v>
      </c>
      <c r="F31" s="17">
        <f t="shared" si="3"/>
        <v>1029543.4262695312</v>
      </c>
      <c r="G31" s="17">
        <f t="shared" si="6"/>
        <v>22576.70654296875</v>
      </c>
      <c r="H31" s="263">
        <f t="shared" si="2"/>
        <v>1006966.7197265625</v>
      </c>
      <c r="I31" s="32">
        <v>0</v>
      </c>
      <c r="J31" s="31">
        <v>0</v>
      </c>
      <c r="K31" s="31">
        <v>0</v>
      </c>
      <c r="L31" s="31">
        <v>13166.896484375</v>
      </c>
      <c r="M31" s="31">
        <v>7267.0654296875</v>
      </c>
      <c r="N31" s="31">
        <v>1293.44580078125</v>
      </c>
      <c r="O31" s="31">
        <v>849.298828125</v>
      </c>
      <c r="P31" s="85">
        <v>0</v>
      </c>
      <c r="Q31" s="32">
        <v>0</v>
      </c>
      <c r="R31" s="31">
        <v>0</v>
      </c>
      <c r="S31" s="31">
        <v>74637.8359375</v>
      </c>
      <c r="T31" s="31">
        <v>404511.5</v>
      </c>
      <c r="U31" s="31">
        <v>330990.71875</v>
      </c>
      <c r="V31" s="31">
        <v>144282.6875</v>
      </c>
      <c r="W31" s="31">
        <v>39969.2890625</v>
      </c>
      <c r="X31" s="85">
        <v>12574.6884765625</v>
      </c>
    </row>
    <row r="32" spans="1:24" s="11" customFormat="1" ht="15">
      <c r="A32" s="250" t="s">
        <v>101</v>
      </c>
      <c r="B32" s="14"/>
      <c r="C32" s="39" t="s">
        <v>48</v>
      </c>
      <c r="D32" s="39"/>
      <c r="E32" s="29" t="s">
        <v>194</v>
      </c>
      <c r="F32" s="17">
        <f t="shared" si="3"/>
        <v>1251312.1635742188</v>
      </c>
      <c r="G32" s="17">
        <f t="shared" si="6"/>
        <v>0</v>
      </c>
      <c r="H32" s="263">
        <f t="shared" si="2"/>
        <v>1251312.1635742188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2460.89990234375</v>
      </c>
      <c r="S32" s="31">
        <v>64769.88671875</v>
      </c>
      <c r="T32" s="31">
        <v>550194.6875</v>
      </c>
      <c r="U32" s="31">
        <v>318155.625</v>
      </c>
      <c r="V32" s="31">
        <v>210744.59375</v>
      </c>
      <c r="W32" s="31">
        <v>87925.375</v>
      </c>
      <c r="X32" s="85">
        <v>17061.095703125</v>
      </c>
    </row>
    <row r="33" spans="1:24" s="11" customFormat="1" ht="15">
      <c r="A33" s="250" t="s">
        <v>102</v>
      </c>
      <c r="B33" s="14"/>
      <c r="C33" s="37" t="s">
        <v>49</v>
      </c>
      <c r="D33" s="37"/>
      <c r="E33" s="29" t="s">
        <v>212</v>
      </c>
      <c r="F33" s="17">
        <f t="shared" si="3"/>
        <v>1743307.830078125</v>
      </c>
      <c r="G33" s="17">
        <f t="shared" si="6"/>
        <v>953318.88671875</v>
      </c>
      <c r="H33" s="263">
        <f>SUM(Q33:X33)</f>
        <v>789988.943359375</v>
      </c>
      <c r="I33" s="32">
        <v>35886.515625</v>
      </c>
      <c r="J33" s="31">
        <v>129980.421875</v>
      </c>
      <c r="K33" s="31">
        <v>143977.015625</v>
      </c>
      <c r="L33" s="31">
        <v>270672.03125</v>
      </c>
      <c r="M33" s="31">
        <v>205330.96875</v>
      </c>
      <c r="N33" s="31">
        <v>120323.1484375</v>
      </c>
      <c r="O33" s="31">
        <v>38425.7890625</v>
      </c>
      <c r="P33" s="85">
        <v>8722.99609375</v>
      </c>
      <c r="Q33" s="32">
        <v>16091.1669921875</v>
      </c>
      <c r="R33" s="31">
        <v>57291.421875</v>
      </c>
      <c r="S33" s="31">
        <v>121162.78125</v>
      </c>
      <c r="T33" s="31">
        <v>332650.21875</v>
      </c>
      <c r="U33" s="31">
        <v>135089.203125</v>
      </c>
      <c r="V33" s="31">
        <v>91582.875</v>
      </c>
      <c r="W33" s="31">
        <v>32722.0859375</v>
      </c>
      <c r="X33" s="85">
        <v>3399.1904296875</v>
      </c>
    </row>
    <row r="34" spans="1:24" s="11" customFormat="1" ht="15">
      <c r="A34" s="250" t="s">
        <v>103</v>
      </c>
      <c r="B34" s="14"/>
      <c r="C34" s="38" t="s">
        <v>50</v>
      </c>
      <c r="D34" s="86" t="s">
        <v>59</v>
      </c>
      <c r="E34" s="255"/>
      <c r="F34" s="17">
        <f t="shared" si="3"/>
        <v>4464825.283203125</v>
      </c>
      <c r="G34" s="17">
        <f t="shared" si="6"/>
        <v>2397735.142578125</v>
      </c>
      <c r="H34" s="263">
        <f t="shared" si="2"/>
        <v>2067090.140625</v>
      </c>
      <c r="I34" s="32">
        <v>119987.6484375</v>
      </c>
      <c r="J34" s="31">
        <v>98844.4296875</v>
      </c>
      <c r="K34" s="31">
        <v>260846.828125</v>
      </c>
      <c r="L34" s="31">
        <v>711010.1875</v>
      </c>
      <c r="M34" s="31">
        <v>516383.03125</v>
      </c>
      <c r="N34" s="31">
        <v>472906.25</v>
      </c>
      <c r="O34" s="31">
        <v>194773.3125</v>
      </c>
      <c r="P34" s="85">
        <v>22983.455078125</v>
      </c>
      <c r="Q34" s="32">
        <v>96239.0234375</v>
      </c>
      <c r="R34" s="31">
        <v>99819.046875</v>
      </c>
      <c r="S34" s="31">
        <v>234219.109375</v>
      </c>
      <c r="T34" s="31">
        <v>641225.625</v>
      </c>
      <c r="U34" s="31">
        <v>440344</v>
      </c>
      <c r="V34" s="31">
        <v>360336.59375</v>
      </c>
      <c r="W34" s="31">
        <v>151507.890625</v>
      </c>
      <c r="X34" s="85">
        <v>43398.8515625</v>
      </c>
    </row>
    <row r="35" spans="1:24" s="11" customFormat="1" ht="15">
      <c r="A35" s="250" t="s">
        <v>104</v>
      </c>
      <c r="B35" s="14"/>
      <c r="C35" s="38" t="s">
        <v>51</v>
      </c>
      <c r="D35" s="86" t="s">
        <v>213</v>
      </c>
      <c r="E35" s="255"/>
      <c r="F35" s="17">
        <f t="shared" si="3"/>
        <v>11192022.46875</v>
      </c>
      <c r="G35" s="17">
        <f t="shared" si="6"/>
        <v>5737016.125</v>
      </c>
      <c r="H35" s="263">
        <f t="shared" si="2"/>
        <v>5455006.34375</v>
      </c>
      <c r="I35" s="32">
        <v>166794.484375</v>
      </c>
      <c r="J35" s="31">
        <v>470610.71875</v>
      </c>
      <c r="K35" s="31">
        <v>450717.03125</v>
      </c>
      <c r="L35" s="31">
        <v>1133832.25</v>
      </c>
      <c r="M35" s="31">
        <v>1191965.5</v>
      </c>
      <c r="N35" s="31">
        <v>1388203.75</v>
      </c>
      <c r="O35" s="31">
        <v>757166.125</v>
      </c>
      <c r="P35" s="85">
        <v>177726.265625</v>
      </c>
      <c r="Q35" s="32">
        <v>147273.03125</v>
      </c>
      <c r="R35" s="31">
        <v>397931</v>
      </c>
      <c r="S35" s="31">
        <v>663696.0625</v>
      </c>
      <c r="T35" s="31">
        <v>1190627.25</v>
      </c>
      <c r="U35" s="31">
        <v>1048166.9375</v>
      </c>
      <c r="V35" s="31">
        <v>1255029.875</v>
      </c>
      <c r="W35" s="31">
        <v>611173.375</v>
      </c>
      <c r="X35" s="85">
        <v>141108.8125</v>
      </c>
    </row>
    <row r="36" spans="1:24" s="77" customFormat="1" ht="15">
      <c r="A36" s="251"/>
      <c r="B36" s="253"/>
      <c r="C36" s="101"/>
      <c r="D36" s="101" t="s">
        <v>193</v>
      </c>
      <c r="E36" s="254"/>
      <c r="F36" s="78"/>
      <c r="G36" s="17"/>
      <c r="H36" s="264"/>
      <c r="I36" s="272"/>
      <c r="J36" s="253"/>
      <c r="K36" s="253"/>
      <c r="L36" s="253"/>
      <c r="M36" s="253"/>
      <c r="N36" s="253"/>
      <c r="O36" s="253"/>
      <c r="P36" s="254"/>
      <c r="Q36" s="102"/>
      <c r="R36" s="103"/>
      <c r="S36" s="103"/>
      <c r="T36" s="103"/>
      <c r="U36" s="103"/>
      <c r="V36" s="103"/>
      <c r="W36" s="103"/>
      <c r="X36" s="274"/>
    </row>
    <row r="37" spans="1:24" s="11" customFormat="1" ht="15">
      <c r="A37" s="250" t="s">
        <v>105</v>
      </c>
      <c r="B37" s="14"/>
      <c r="C37" s="38" t="s">
        <v>52</v>
      </c>
      <c r="D37" s="38"/>
      <c r="E37" s="29" t="s">
        <v>24</v>
      </c>
      <c r="F37" s="17">
        <f t="shared" si="3"/>
        <v>2961896.3212890625</v>
      </c>
      <c r="G37" s="17">
        <f t="shared" si="6"/>
        <v>1615274.9033203125</v>
      </c>
      <c r="H37" s="263">
        <f t="shared" si="2"/>
        <v>1346621.41796875</v>
      </c>
      <c r="I37" s="32">
        <v>306538.5625</v>
      </c>
      <c r="J37" s="31">
        <v>274285.96875</v>
      </c>
      <c r="K37" s="31">
        <v>403883.8125</v>
      </c>
      <c r="L37" s="31">
        <v>383589.75</v>
      </c>
      <c r="M37" s="31">
        <v>140495.28125</v>
      </c>
      <c r="N37" s="31">
        <v>64078.265625</v>
      </c>
      <c r="O37" s="31">
        <v>36242.453125</v>
      </c>
      <c r="P37" s="85">
        <v>6160.8095703125</v>
      </c>
      <c r="Q37" s="32">
        <v>208502.5625</v>
      </c>
      <c r="R37" s="31">
        <v>247623.78125</v>
      </c>
      <c r="S37" s="31">
        <v>416504.96875</v>
      </c>
      <c r="T37" s="31">
        <v>283084.1875</v>
      </c>
      <c r="U37" s="31">
        <v>94793.1875</v>
      </c>
      <c r="V37" s="31">
        <v>52614.62109375</v>
      </c>
      <c r="W37" s="31">
        <v>37230.84375</v>
      </c>
      <c r="X37" s="85">
        <v>6267.265625</v>
      </c>
    </row>
    <row r="38" spans="1:24" s="11" customFormat="1" ht="15">
      <c r="A38" s="250" t="s">
        <v>108</v>
      </c>
      <c r="B38" s="14"/>
      <c r="C38" s="37" t="s">
        <v>60</v>
      </c>
      <c r="D38" s="37"/>
      <c r="E38" s="29" t="s">
        <v>214</v>
      </c>
      <c r="F38" s="17">
        <f t="shared" si="3"/>
        <v>27331063.4453125</v>
      </c>
      <c r="G38" s="17">
        <f t="shared" si="6"/>
        <v>12614013.6015625</v>
      </c>
      <c r="H38" s="263">
        <f t="shared" si="2"/>
        <v>14717049.84375</v>
      </c>
      <c r="I38" s="32">
        <v>957612.25</v>
      </c>
      <c r="J38" s="31">
        <v>1385847</v>
      </c>
      <c r="K38" s="31">
        <v>3047510.75</v>
      </c>
      <c r="L38" s="31">
        <v>4480722.5</v>
      </c>
      <c r="M38" s="31">
        <v>1473839.875</v>
      </c>
      <c r="N38" s="31">
        <v>1006264.375</v>
      </c>
      <c r="O38" s="31">
        <v>208134.375</v>
      </c>
      <c r="P38" s="85">
        <v>54082.4765625</v>
      </c>
      <c r="Q38" s="32">
        <v>329389.96875</v>
      </c>
      <c r="R38" s="31">
        <v>1398241.25</v>
      </c>
      <c r="S38" s="31">
        <v>3376856.75</v>
      </c>
      <c r="T38" s="31">
        <v>6026549.5</v>
      </c>
      <c r="U38" s="31">
        <v>2149732.75</v>
      </c>
      <c r="V38" s="31">
        <v>1161907.625</v>
      </c>
      <c r="W38" s="31">
        <v>244023.15625</v>
      </c>
      <c r="X38" s="85">
        <v>30348.84375</v>
      </c>
    </row>
    <row r="39" spans="1:24" s="11" customFormat="1" ht="15">
      <c r="A39" s="250" t="s">
        <v>106</v>
      </c>
      <c r="B39" s="14"/>
      <c r="C39" s="37" t="s">
        <v>61</v>
      </c>
      <c r="D39" s="86" t="s">
        <v>191</v>
      </c>
      <c r="E39" s="256"/>
      <c r="F39" s="17">
        <f t="shared" si="3"/>
        <v>22040806.121826172</v>
      </c>
      <c r="G39" s="17">
        <f t="shared" si="6"/>
        <v>10081801.809326172</v>
      </c>
      <c r="H39" s="263">
        <f t="shared" si="2"/>
        <v>11959004.3125</v>
      </c>
      <c r="I39" s="32">
        <v>204708.296875</v>
      </c>
      <c r="J39" s="31">
        <v>2509.949951171875</v>
      </c>
      <c r="K39" s="31">
        <v>1953424.125</v>
      </c>
      <c r="L39" s="31">
        <v>2748380.25</v>
      </c>
      <c r="M39" s="31">
        <v>2090380.625</v>
      </c>
      <c r="N39" s="31">
        <v>1613585.125</v>
      </c>
      <c r="O39" s="31">
        <v>988286.9375</v>
      </c>
      <c r="P39" s="85">
        <v>480526.5</v>
      </c>
      <c r="Q39" s="32">
        <v>144303.28125</v>
      </c>
      <c r="R39" s="31">
        <v>675375</v>
      </c>
      <c r="S39" s="31">
        <v>2007539.25</v>
      </c>
      <c r="T39" s="31">
        <v>3763270.25</v>
      </c>
      <c r="U39" s="31">
        <v>2730929.5</v>
      </c>
      <c r="V39" s="31">
        <v>1544314</v>
      </c>
      <c r="W39" s="31">
        <v>804536.6875</v>
      </c>
      <c r="X39" s="85">
        <v>288736.34375</v>
      </c>
    </row>
    <row r="40" spans="1:24" s="11" customFormat="1" ht="15">
      <c r="A40" s="250" t="s">
        <v>109</v>
      </c>
      <c r="B40" s="14"/>
      <c r="C40" s="38" t="s">
        <v>62</v>
      </c>
      <c r="D40" s="86" t="s">
        <v>215</v>
      </c>
      <c r="E40" s="256"/>
      <c r="F40" s="17">
        <f t="shared" si="3"/>
        <v>13148994.662597656</v>
      </c>
      <c r="G40" s="17">
        <f t="shared" si="6"/>
        <v>5604374.234863281</v>
      </c>
      <c r="H40" s="263">
        <f t="shared" si="2"/>
        <v>7544620.427734375</v>
      </c>
      <c r="I40" s="32">
        <v>6829.85986328125</v>
      </c>
      <c r="J40" s="31">
        <v>61140.953125</v>
      </c>
      <c r="K40" s="31">
        <v>1139424.125</v>
      </c>
      <c r="L40" s="31">
        <v>2352856.25</v>
      </c>
      <c r="M40" s="31">
        <v>784282.5</v>
      </c>
      <c r="N40" s="31">
        <v>858909.125</v>
      </c>
      <c r="O40" s="31">
        <v>347224.25</v>
      </c>
      <c r="P40" s="85">
        <v>53707.171875</v>
      </c>
      <c r="Q40" s="32">
        <v>5392.029296875</v>
      </c>
      <c r="R40" s="31">
        <v>0</v>
      </c>
      <c r="S40" s="31">
        <v>1514182.375</v>
      </c>
      <c r="T40" s="31">
        <v>2695759.25</v>
      </c>
      <c r="U40" s="31">
        <v>1873857</v>
      </c>
      <c r="V40" s="31">
        <v>933909.125</v>
      </c>
      <c r="W40" s="31">
        <v>419075.28125</v>
      </c>
      <c r="X40" s="85">
        <v>102445.3671875</v>
      </c>
    </row>
    <row r="41" spans="1:24" s="77" customFormat="1" ht="15">
      <c r="A41" s="251"/>
      <c r="B41" s="253"/>
      <c r="C41" s="253"/>
      <c r="D41" s="109" t="s">
        <v>25</v>
      </c>
      <c r="E41" s="254"/>
      <c r="F41" s="78"/>
      <c r="G41" s="17"/>
      <c r="H41" s="264"/>
      <c r="I41" s="272"/>
      <c r="J41" s="253"/>
      <c r="K41" s="253"/>
      <c r="L41" s="253"/>
      <c r="M41" s="253"/>
      <c r="N41" s="253"/>
      <c r="O41" s="253"/>
      <c r="P41" s="254"/>
      <c r="Q41" s="102"/>
      <c r="R41" s="103"/>
      <c r="S41" s="103"/>
      <c r="T41" s="103"/>
      <c r="U41" s="103"/>
      <c r="V41" s="103"/>
      <c r="W41" s="103"/>
      <c r="X41" s="274"/>
    </row>
    <row r="42" spans="1:24" s="11" customFormat="1" ht="15">
      <c r="A42" s="250" t="s">
        <v>107</v>
      </c>
      <c r="B42" s="14"/>
      <c r="C42" s="38" t="s">
        <v>63</v>
      </c>
      <c r="D42" s="14"/>
      <c r="E42" s="29" t="s">
        <v>216</v>
      </c>
      <c r="F42" s="17">
        <f t="shared" si="3"/>
        <v>348337.7961425781</v>
      </c>
      <c r="G42" s="17">
        <f t="shared" si="6"/>
        <v>141152.24658203125</v>
      </c>
      <c r="H42" s="263">
        <f t="shared" si="2"/>
        <v>207185.54956054688</v>
      </c>
      <c r="I42" s="32">
        <v>8634.9296875</v>
      </c>
      <c r="J42" s="31">
        <v>18137.810546875</v>
      </c>
      <c r="K42" s="31">
        <v>41222.546875</v>
      </c>
      <c r="L42" s="31">
        <v>31647.97265625</v>
      </c>
      <c r="M42" s="31">
        <v>13972.6923828125</v>
      </c>
      <c r="N42" s="31">
        <v>19004.333984375</v>
      </c>
      <c r="O42" s="31">
        <v>7209.38525390625</v>
      </c>
      <c r="P42" s="85">
        <v>1322.5751953125</v>
      </c>
      <c r="Q42" s="32">
        <v>10904.6591796875</v>
      </c>
      <c r="R42" s="31">
        <v>12937.5966796875</v>
      </c>
      <c r="S42" s="31">
        <v>52148.4296875</v>
      </c>
      <c r="T42" s="31">
        <v>82380.6875</v>
      </c>
      <c r="U42" s="31">
        <v>28032.15234375</v>
      </c>
      <c r="V42" s="31">
        <v>13987.974609375</v>
      </c>
      <c r="W42" s="31">
        <v>2945.65380859375</v>
      </c>
      <c r="X42" s="85">
        <v>3848.395751953125</v>
      </c>
    </row>
    <row r="43" spans="1:24" s="11" customFormat="1" ht="15">
      <c r="A43" s="250" t="s">
        <v>110</v>
      </c>
      <c r="B43" s="14"/>
      <c r="C43" s="38" t="s">
        <v>64</v>
      </c>
      <c r="D43" s="14"/>
      <c r="E43" s="29" t="s">
        <v>217</v>
      </c>
      <c r="F43" s="17">
        <f t="shared" si="3"/>
        <v>17441158.6796875</v>
      </c>
      <c r="G43" s="17">
        <f t="shared" si="6"/>
        <v>9716826.76953125</v>
      </c>
      <c r="H43" s="263">
        <f t="shared" si="2"/>
        <v>7724331.91015625</v>
      </c>
      <c r="I43" s="32">
        <v>14850.86328125</v>
      </c>
      <c r="J43" s="31">
        <v>33943</v>
      </c>
      <c r="K43" s="31">
        <v>291789.40625</v>
      </c>
      <c r="L43" s="31">
        <v>1734820.375</v>
      </c>
      <c r="M43" s="31">
        <v>2446588.5</v>
      </c>
      <c r="N43" s="31">
        <v>2950785</v>
      </c>
      <c r="O43" s="31">
        <v>1832687.625</v>
      </c>
      <c r="P43" s="85">
        <v>411362</v>
      </c>
      <c r="Q43" s="32">
        <v>29419.44921875</v>
      </c>
      <c r="R43" s="31">
        <v>35677.9609375</v>
      </c>
      <c r="S43" s="31">
        <v>260196.375</v>
      </c>
      <c r="T43" s="31">
        <v>1101353.75</v>
      </c>
      <c r="U43" s="31">
        <v>1540572.5</v>
      </c>
      <c r="V43" s="31">
        <v>2458357</v>
      </c>
      <c r="W43" s="31">
        <v>1811514.375</v>
      </c>
      <c r="X43" s="85">
        <v>487240.5</v>
      </c>
    </row>
    <row r="44" spans="1:24" s="11" customFormat="1" ht="15">
      <c r="A44" s="250" t="s">
        <v>111</v>
      </c>
      <c r="B44" s="14"/>
      <c r="C44" s="38" t="s">
        <v>65</v>
      </c>
      <c r="D44" s="14"/>
      <c r="E44" s="29" t="s">
        <v>218</v>
      </c>
      <c r="F44" s="17">
        <f t="shared" si="3"/>
        <v>46475713.65234375</v>
      </c>
      <c r="G44" s="17">
        <f t="shared" si="4"/>
        <v>30100262.29296875</v>
      </c>
      <c r="H44" s="263">
        <f t="shared" si="2"/>
        <v>16375451.359375</v>
      </c>
      <c r="I44" s="32">
        <v>36543.06640625</v>
      </c>
      <c r="J44" s="31">
        <v>58663.4765625</v>
      </c>
      <c r="K44" s="31">
        <v>1262360.125</v>
      </c>
      <c r="L44" s="31">
        <v>8254183</v>
      </c>
      <c r="M44" s="31">
        <v>8266075.5</v>
      </c>
      <c r="N44" s="31">
        <v>7755010</v>
      </c>
      <c r="O44" s="31">
        <v>3649220.5</v>
      </c>
      <c r="P44" s="85">
        <v>818206.625</v>
      </c>
      <c r="Q44" s="32">
        <v>35237.0703125</v>
      </c>
      <c r="R44" s="31">
        <v>105402.4765625</v>
      </c>
      <c r="S44" s="31">
        <v>850713</v>
      </c>
      <c r="T44" s="31">
        <v>3418505.75</v>
      </c>
      <c r="U44" s="31">
        <v>3666547</v>
      </c>
      <c r="V44" s="31">
        <v>4706919</v>
      </c>
      <c r="W44" s="31">
        <v>2844379</v>
      </c>
      <c r="X44" s="85">
        <v>747748.0625</v>
      </c>
    </row>
    <row r="45" spans="1:24" s="11" customFormat="1" ht="15">
      <c r="A45" s="250" t="s">
        <v>112</v>
      </c>
      <c r="B45" s="14"/>
      <c r="C45" s="38" t="s">
        <v>66</v>
      </c>
      <c r="D45" s="86" t="s">
        <v>219</v>
      </c>
      <c r="E45" s="255"/>
      <c r="F45" s="17">
        <f t="shared" si="3"/>
        <v>27683201.3125</v>
      </c>
      <c r="G45" s="17">
        <f t="shared" si="4"/>
        <v>16308020.0625</v>
      </c>
      <c r="H45" s="263">
        <f t="shared" si="2"/>
        <v>11375181.25</v>
      </c>
      <c r="I45" s="32">
        <v>351938.125</v>
      </c>
      <c r="J45" s="31">
        <v>273311.125</v>
      </c>
      <c r="K45" s="31">
        <v>482252</v>
      </c>
      <c r="L45" s="31">
        <v>2437705</v>
      </c>
      <c r="M45" s="31">
        <v>3650124.5</v>
      </c>
      <c r="N45" s="31">
        <v>5119867</v>
      </c>
      <c r="O45" s="31">
        <v>3218757.5</v>
      </c>
      <c r="P45" s="85">
        <v>774064.8125</v>
      </c>
      <c r="Q45" s="32">
        <v>202932.15625</v>
      </c>
      <c r="R45" s="31">
        <v>264225.15625</v>
      </c>
      <c r="S45" s="31">
        <v>427688.5625</v>
      </c>
      <c r="T45" s="31">
        <v>1720149.5</v>
      </c>
      <c r="U45" s="31">
        <v>2260170</v>
      </c>
      <c r="V45" s="31">
        <v>3406311.25</v>
      </c>
      <c r="W45" s="31">
        <v>2453747.25</v>
      </c>
      <c r="X45" s="85">
        <v>639957.375</v>
      </c>
    </row>
    <row r="46" spans="1:24" s="77" customFormat="1" ht="15">
      <c r="A46" s="251"/>
      <c r="B46" s="253"/>
      <c r="C46" s="109"/>
      <c r="D46" s="109" t="s">
        <v>26</v>
      </c>
      <c r="E46" s="254"/>
      <c r="F46" s="78"/>
      <c r="G46" s="78"/>
      <c r="H46" s="264"/>
      <c r="I46" s="272"/>
      <c r="J46" s="253"/>
      <c r="K46" s="253"/>
      <c r="L46" s="253"/>
      <c r="M46" s="253"/>
      <c r="N46" s="253"/>
      <c r="O46" s="253"/>
      <c r="P46" s="254"/>
      <c r="Q46" s="102"/>
      <c r="R46" s="103"/>
      <c r="S46" s="103"/>
      <c r="T46" s="103"/>
      <c r="U46" s="103"/>
      <c r="V46" s="103"/>
      <c r="W46" s="103"/>
      <c r="X46" s="274"/>
    </row>
    <row r="47" spans="1:24" s="11" customFormat="1" ht="15">
      <c r="A47" s="250" t="s">
        <v>113</v>
      </c>
      <c r="B47" s="14"/>
      <c r="C47" s="38" t="s">
        <v>67</v>
      </c>
      <c r="D47" s="46"/>
      <c r="E47" s="29" t="s">
        <v>220</v>
      </c>
      <c r="F47" s="17">
        <f t="shared" si="3"/>
        <v>1711104.5439453125</v>
      </c>
      <c r="G47" s="17">
        <f t="shared" si="4"/>
        <v>900166.2265625</v>
      </c>
      <c r="H47" s="263">
        <f t="shared" si="2"/>
        <v>810938.3173828125</v>
      </c>
      <c r="I47" s="32">
        <v>22466.38671875</v>
      </c>
      <c r="J47" s="31">
        <v>0</v>
      </c>
      <c r="K47" s="31">
        <v>82465.1953125</v>
      </c>
      <c r="L47" s="31">
        <v>295908.375</v>
      </c>
      <c r="M47" s="31">
        <v>174474.1875</v>
      </c>
      <c r="N47" s="31">
        <v>206058.1875</v>
      </c>
      <c r="O47" s="31">
        <v>97175.0234375</v>
      </c>
      <c r="P47" s="85">
        <v>21618.87109375</v>
      </c>
      <c r="Q47" s="32">
        <v>8706.4560546875</v>
      </c>
      <c r="R47" s="31">
        <v>29634.671875</v>
      </c>
      <c r="S47" s="31">
        <v>94772.296875</v>
      </c>
      <c r="T47" s="31">
        <v>259257.9375</v>
      </c>
      <c r="U47" s="31">
        <v>154804.484375</v>
      </c>
      <c r="V47" s="31">
        <v>154656.0625</v>
      </c>
      <c r="W47" s="31">
        <v>90875.8046875</v>
      </c>
      <c r="X47" s="85">
        <v>18230.603515625</v>
      </c>
    </row>
    <row r="48" spans="1:24" s="11" customFormat="1" ht="15">
      <c r="A48" s="250" t="s">
        <v>114</v>
      </c>
      <c r="B48" s="14"/>
      <c r="C48" s="38" t="s">
        <v>68</v>
      </c>
      <c r="D48" s="46"/>
      <c r="E48" s="29" t="s">
        <v>221</v>
      </c>
      <c r="F48" s="17">
        <f t="shared" si="3"/>
        <v>14422341.82421875</v>
      </c>
      <c r="G48" s="17">
        <f t="shared" si="4"/>
        <v>10628808.7109375</v>
      </c>
      <c r="H48" s="263">
        <f t="shared" si="2"/>
        <v>3793533.11328125</v>
      </c>
      <c r="I48" s="32">
        <v>636936.125</v>
      </c>
      <c r="J48" s="31">
        <v>264192</v>
      </c>
      <c r="K48" s="31">
        <v>1439595.5</v>
      </c>
      <c r="L48" s="31">
        <v>4902697</v>
      </c>
      <c r="M48" s="31">
        <v>1824465.5</v>
      </c>
      <c r="N48" s="31">
        <v>1162565.75</v>
      </c>
      <c r="O48" s="31">
        <v>354997.71875</v>
      </c>
      <c r="P48" s="85">
        <v>43359.1171875</v>
      </c>
      <c r="Q48" s="32">
        <v>623736.875</v>
      </c>
      <c r="R48" s="31">
        <v>400663.25</v>
      </c>
      <c r="S48" s="31">
        <v>782400.125</v>
      </c>
      <c r="T48" s="31">
        <v>986842.75</v>
      </c>
      <c r="U48" s="31">
        <v>437642</v>
      </c>
      <c r="V48" s="31">
        <v>404971.53125</v>
      </c>
      <c r="W48" s="31">
        <v>134348.015625</v>
      </c>
      <c r="X48" s="85">
        <v>22928.56640625</v>
      </c>
    </row>
    <row r="49" spans="1:24" s="11" customFormat="1" ht="15">
      <c r="A49" s="250" t="s">
        <v>115</v>
      </c>
      <c r="B49" s="14"/>
      <c r="C49" s="38" t="s">
        <v>69</v>
      </c>
      <c r="D49" s="46"/>
      <c r="E49" s="29" t="s">
        <v>222</v>
      </c>
      <c r="F49" s="17">
        <f t="shared" si="3"/>
        <v>5931249.4453125</v>
      </c>
      <c r="G49" s="17">
        <f t="shared" si="4"/>
        <v>3004255.3046875</v>
      </c>
      <c r="H49" s="263">
        <f t="shared" si="2"/>
        <v>2926994.140625</v>
      </c>
      <c r="I49" s="32">
        <v>317192.75</v>
      </c>
      <c r="J49" s="31">
        <v>208476.65625</v>
      </c>
      <c r="K49" s="31">
        <v>479764.0625</v>
      </c>
      <c r="L49" s="31">
        <v>817282.6875</v>
      </c>
      <c r="M49" s="31">
        <v>399336.90625</v>
      </c>
      <c r="N49" s="31">
        <v>505858.9375</v>
      </c>
      <c r="O49" s="31">
        <v>229236.484375</v>
      </c>
      <c r="P49" s="85">
        <v>47106.8203125</v>
      </c>
      <c r="Q49" s="32">
        <v>254253.703125</v>
      </c>
      <c r="R49" s="31">
        <v>252985.703125</v>
      </c>
      <c r="S49" s="31">
        <v>600196.375</v>
      </c>
      <c r="T49" s="31">
        <v>639997.625</v>
      </c>
      <c r="U49" s="31">
        <v>420026.15625</v>
      </c>
      <c r="V49" s="31">
        <v>450846.40625</v>
      </c>
      <c r="W49" s="31">
        <v>244089.296875</v>
      </c>
      <c r="X49" s="85">
        <v>64598.875</v>
      </c>
    </row>
    <row r="50" spans="1:24" s="77" customFormat="1" ht="15">
      <c r="A50" s="251"/>
      <c r="B50" s="253"/>
      <c r="C50" s="109"/>
      <c r="D50" s="109" t="s">
        <v>27</v>
      </c>
      <c r="E50" s="254"/>
      <c r="F50" s="78"/>
      <c r="G50" s="78"/>
      <c r="H50" s="264"/>
      <c r="I50" s="272"/>
      <c r="J50" s="253"/>
      <c r="K50" s="253"/>
      <c r="L50" s="253"/>
      <c r="M50" s="253"/>
      <c r="N50" s="253"/>
      <c r="O50" s="253"/>
      <c r="P50" s="254"/>
      <c r="Q50" s="102"/>
      <c r="R50" s="103"/>
      <c r="S50" s="103"/>
      <c r="T50" s="103"/>
      <c r="U50" s="103"/>
      <c r="V50" s="103"/>
      <c r="W50" s="103"/>
      <c r="X50" s="274"/>
    </row>
    <row r="51" spans="1:24" s="11" customFormat="1" ht="15">
      <c r="A51" s="250" t="s">
        <v>116</v>
      </c>
      <c r="B51" s="14"/>
      <c r="C51" s="38" t="s">
        <v>70</v>
      </c>
      <c r="D51" s="46"/>
      <c r="E51" s="29" t="s">
        <v>223</v>
      </c>
      <c r="F51" s="17">
        <f t="shared" si="3"/>
        <v>7375051.8984375</v>
      </c>
      <c r="G51" s="17">
        <f t="shared" si="4"/>
        <v>4534648.16796875</v>
      </c>
      <c r="H51" s="263">
        <f t="shared" si="2"/>
        <v>2840403.73046875</v>
      </c>
      <c r="I51" s="32">
        <v>54451.81640625</v>
      </c>
      <c r="J51" s="31">
        <v>57952.5078125</v>
      </c>
      <c r="K51" s="31">
        <v>421471.21875</v>
      </c>
      <c r="L51" s="31">
        <v>1366799.125</v>
      </c>
      <c r="M51" s="31">
        <v>1119558</v>
      </c>
      <c r="N51" s="31">
        <v>937903.1875</v>
      </c>
      <c r="O51" s="31">
        <v>469051.84375</v>
      </c>
      <c r="P51" s="85">
        <v>107460.46875</v>
      </c>
      <c r="Q51" s="32">
        <v>55359.02734375</v>
      </c>
      <c r="R51" s="31">
        <v>101119.2734375</v>
      </c>
      <c r="S51" s="31">
        <v>306198.5</v>
      </c>
      <c r="T51" s="31">
        <v>821247.25</v>
      </c>
      <c r="U51" s="31">
        <v>606619.4375</v>
      </c>
      <c r="V51" s="31">
        <v>595645.3125</v>
      </c>
      <c r="W51" s="31">
        <v>297986.28125</v>
      </c>
      <c r="X51" s="85">
        <v>56228.6484375</v>
      </c>
    </row>
    <row r="52" spans="1:24" s="11" customFormat="1" ht="15">
      <c r="A52" s="250" t="s">
        <v>117</v>
      </c>
      <c r="B52" s="14"/>
      <c r="C52" s="37" t="s">
        <v>71</v>
      </c>
      <c r="D52" s="46"/>
      <c r="E52" s="28" t="s">
        <v>224</v>
      </c>
      <c r="F52" s="17">
        <f t="shared" si="3"/>
        <v>3714284.9296875</v>
      </c>
      <c r="G52" s="17">
        <f t="shared" si="4"/>
        <v>1133717.599609375</v>
      </c>
      <c r="H52" s="263">
        <f>SUM(Q52:X52)</f>
        <v>2580567.330078125</v>
      </c>
      <c r="I52" s="32">
        <v>40521.22265625</v>
      </c>
      <c r="J52" s="31">
        <v>27541.904296875</v>
      </c>
      <c r="K52" s="31">
        <v>137531.53125</v>
      </c>
      <c r="L52" s="31">
        <v>265345.8125</v>
      </c>
      <c r="M52" s="31">
        <v>258104.59375</v>
      </c>
      <c r="N52" s="31">
        <v>237033.078125</v>
      </c>
      <c r="O52" s="31">
        <v>136204.609375</v>
      </c>
      <c r="P52" s="85">
        <v>31434.84765625</v>
      </c>
      <c r="Q52" s="32">
        <v>14900.9716796875</v>
      </c>
      <c r="R52" s="31">
        <v>11920.013671875</v>
      </c>
      <c r="S52" s="31">
        <v>810582.125</v>
      </c>
      <c r="T52" s="31">
        <v>1290608.625</v>
      </c>
      <c r="U52" s="31">
        <v>295910.25</v>
      </c>
      <c r="V52" s="31">
        <v>111320.25</v>
      </c>
      <c r="W52" s="31">
        <v>35651.4296875</v>
      </c>
      <c r="X52" s="85">
        <v>9673.6650390625</v>
      </c>
    </row>
    <row r="53" spans="1:24" s="11" customFormat="1" ht="15">
      <c r="A53" s="250" t="s">
        <v>185</v>
      </c>
      <c r="B53" s="14"/>
      <c r="C53" s="37" t="s">
        <v>72</v>
      </c>
      <c r="D53" s="86" t="s">
        <v>183</v>
      </c>
      <c r="E53" s="256"/>
      <c r="F53" s="17">
        <f>SUM(G53:H53)</f>
        <v>5692229.786621094</v>
      </c>
      <c r="G53" s="17">
        <f>SUM(I53:P53)</f>
        <v>3138137.658203125</v>
      </c>
      <c r="H53" s="263">
        <f>SUM(Q53:X53)</f>
        <v>2554092.1284179688</v>
      </c>
      <c r="I53" s="32">
        <v>1908054.875</v>
      </c>
      <c r="J53" s="31">
        <v>327971.375</v>
      </c>
      <c r="K53" s="31">
        <v>326120.1875</v>
      </c>
      <c r="L53" s="31">
        <v>482582.375</v>
      </c>
      <c r="M53" s="31">
        <v>30507.927734375</v>
      </c>
      <c r="N53" s="31">
        <v>60819.0703125</v>
      </c>
      <c r="O53" s="31">
        <v>0</v>
      </c>
      <c r="P53" s="85">
        <v>2081.84765625</v>
      </c>
      <c r="Q53" s="32">
        <v>1602038.75</v>
      </c>
      <c r="R53" s="31">
        <v>329314.6875</v>
      </c>
      <c r="S53" s="31">
        <v>284375.46875</v>
      </c>
      <c r="T53" s="31">
        <v>249768.328125</v>
      </c>
      <c r="U53" s="31">
        <v>42322.9375</v>
      </c>
      <c r="V53" s="31">
        <v>40000.49609375</v>
      </c>
      <c r="W53" s="31">
        <v>6271.46044921875</v>
      </c>
      <c r="X53" s="85">
        <v>0</v>
      </c>
    </row>
    <row r="54" spans="1:24" s="16" customFormat="1" ht="15" customHeight="1">
      <c r="A54" s="249"/>
      <c r="B54" s="63" t="s">
        <v>57</v>
      </c>
      <c r="C54" s="63"/>
      <c r="D54" s="63"/>
      <c r="E54" s="64"/>
      <c r="F54" s="53">
        <f t="shared" si="3"/>
        <v>55375811.00024414</v>
      </c>
      <c r="G54" s="54">
        <f>SUM(G55:G61)</f>
        <v>35670995.38598633</v>
      </c>
      <c r="H54" s="261">
        <f>SUM(H55:H61)</f>
        <v>19704815.614257812</v>
      </c>
      <c r="I54" s="55">
        <f>SUM(I55:I61)</f>
        <v>2237102.8515625</v>
      </c>
      <c r="J54" s="56">
        <f aca="true" t="shared" si="7" ref="J54:X54">SUM(J55:J61)</f>
        <v>2964886.765625</v>
      </c>
      <c r="K54" s="56">
        <f t="shared" si="7"/>
        <v>11091371.90625</v>
      </c>
      <c r="L54" s="56">
        <f t="shared" si="7"/>
        <v>12146229.71875</v>
      </c>
      <c r="M54" s="56">
        <f>SUM(M55:M61)</f>
        <v>3506251.984375</v>
      </c>
      <c r="N54" s="56">
        <f t="shared" si="7"/>
        <v>2220326.48828125</v>
      </c>
      <c r="O54" s="56">
        <f t="shared" si="7"/>
        <v>1194505.146484375</v>
      </c>
      <c r="P54" s="271">
        <f>SUM(P55:P61)</f>
        <v>310320.5246582031</v>
      </c>
      <c r="Q54" s="55">
        <f t="shared" si="7"/>
        <v>2152376.162109375</v>
      </c>
      <c r="R54" s="56">
        <f t="shared" si="7"/>
        <v>2120236.6171875</v>
      </c>
      <c r="S54" s="56">
        <f t="shared" si="7"/>
        <v>6037436.984375</v>
      </c>
      <c r="T54" s="56">
        <f t="shared" si="7"/>
        <v>4661995.40625</v>
      </c>
      <c r="U54" s="56">
        <f t="shared" si="7"/>
        <v>1692862.69921875</v>
      </c>
      <c r="V54" s="56">
        <f t="shared" si="7"/>
        <v>1656834.4990234375</v>
      </c>
      <c r="W54" s="56">
        <f t="shared" si="7"/>
        <v>1064075.482421875</v>
      </c>
      <c r="X54" s="271">
        <f t="shared" si="7"/>
        <v>318997.763671875</v>
      </c>
    </row>
    <row r="55" spans="1:24" ht="15">
      <c r="A55" s="250" t="s">
        <v>120</v>
      </c>
      <c r="B55" s="79"/>
      <c r="C55" s="38" t="s">
        <v>73</v>
      </c>
      <c r="D55" s="86" t="s">
        <v>227</v>
      </c>
      <c r="E55" s="257"/>
      <c r="F55" s="17">
        <f>SUM(G55:H55)</f>
        <v>16086457.40234375</v>
      </c>
      <c r="G55" s="17">
        <f t="shared" si="4"/>
        <v>13319411.44921875</v>
      </c>
      <c r="H55" s="263">
        <f t="shared" si="2"/>
        <v>2767045.953125</v>
      </c>
      <c r="I55" s="273">
        <v>236955.546875</v>
      </c>
      <c r="J55" s="33">
        <v>673823.9375</v>
      </c>
      <c r="K55" s="33">
        <v>4698348.5</v>
      </c>
      <c r="L55" s="33">
        <v>5259638</v>
      </c>
      <c r="M55" s="33">
        <v>1437008.75</v>
      </c>
      <c r="N55" s="33">
        <v>739029.125</v>
      </c>
      <c r="O55" s="33">
        <v>227789.359375</v>
      </c>
      <c r="P55" s="85">
        <v>46818.23046875</v>
      </c>
      <c r="Q55" s="273">
        <v>204234.515625</v>
      </c>
      <c r="R55" s="33">
        <v>308391</v>
      </c>
      <c r="S55" s="33">
        <v>621768.25</v>
      </c>
      <c r="T55" s="33">
        <v>865290.375</v>
      </c>
      <c r="U55" s="33">
        <v>396121.125</v>
      </c>
      <c r="V55" s="33">
        <v>257901.96875</v>
      </c>
      <c r="W55" s="33">
        <v>98524.75</v>
      </c>
      <c r="X55" s="275">
        <v>14813.96875</v>
      </c>
    </row>
    <row r="56" spans="1:24" ht="15">
      <c r="A56" s="250" t="s">
        <v>121</v>
      </c>
      <c r="B56" s="79"/>
      <c r="C56" s="38" t="s">
        <v>74</v>
      </c>
      <c r="D56" s="86" t="s">
        <v>28</v>
      </c>
      <c r="E56" s="257"/>
      <c r="F56" s="17">
        <f t="shared" si="3"/>
        <v>8980658</v>
      </c>
      <c r="G56" s="17">
        <f t="shared" si="4"/>
        <v>4825521.6875</v>
      </c>
      <c r="H56" s="263">
        <f t="shared" si="2"/>
        <v>4155136.3125</v>
      </c>
      <c r="I56" s="273">
        <v>576441.0625</v>
      </c>
      <c r="J56" s="33">
        <v>370353.125</v>
      </c>
      <c r="K56" s="33">
        <v>593903.3125</v>
      </c>
      <c r="L56" s="33">
        <v>1149337.375</v>
      </c>
      <c r="M56" s="33">
        <v>681827.75</v>
      </c>
      <c r="N56" s="33">
        <v>652841.0625</v>
      </c>
      <c r="O56" s="33">
        <v>617284.5</v>
      </c>
      <c r="P56" s="85">
        <v>183533.5</v>
      </c>
      <c r="Q56" s="273">
        <v>602589.0625</v>
      </c>
      <c r="R56" s="33">
        <v>245989.46875</v>
      </c>
      <c r="S56" s="33">
        <v>403551.28125</v>
      </c>
      <c r="T56" s="33">
        <v>675231.75</v>
      </c>
      <c r="U56" s="33">
        <v>524078.09375</v>
      </c>
      <c r="V56" s="33">
        <v>810898</v>
      </c>
      <c r="W56" s="33">
        <v>658438.5625</v>
      </c>
      <c r="X56" s="275">
        <v>234360.09375</v>
      </c>
    </row>
    <row r="57" spans="1:24" ht="15">
      <c r="A57" s="250" t="s">
        <v>122</v>
      </c>
      <c r="B57" s="79"/>
      <c r="C57" s="38" t="s">
        <v>75</v>
      </c>
      <c r="D57" s="86" t="s">
        <v>29</v>
      </c>
      <c r="E57" s="257"/>
      <c r="F57" s="17">
        <f t="shared" si="3"/>
        <v>4143249.88671875</v>
      </c>
      <c r="G57" s="17">
        <f t="shared" si="4"/>
        <v>2840072.3256835938</v>
      </c>
      <c r="H57" s="263">
        <f t="shared" si="2"/>
        <v>1303177.5610351562</v>
      </c>
      <c r="I57" s="273">
        <v>595685.3125</v>
      </c>
      <c r="J57" s="33">
        <v>848297.375</v>
      </c>
      <c r="K57" s="33">
        <v>707836.75</v>
      </c>
      <c r="L57" s="33">
        <v>452658.40625</v>
      </c>
      <c r="M57" s="33">
        <v>128190.21875</v>
      </c>
      <c r="N57" s="33">
        <v>76245.0703125</v>
      </c>
      <c r="O57" s="33">
        <v>24527.00390625</v>
      </c>
      <c r="P57" s="85">
        <v>6632.18896484375</v>
      </c>
      <c r="Q57" s="273">
        <v>370024.09375</v>
      </c>
      <c r="R57" s="33">
        <v>443565.28125</v>
      </c>
      <c r="S57" s="33">
        <v>249067.5625</v>
      </c>
      <c r="T57" s="33">
        <v>119894.1875</v>
      </c>
      <c r="U57" s="33">
        <v>52806.95703125</v>
      </c>
      <c r="V57" s="33">
        <v>32855.28125</v>
      </c>
      <c r="W57" s="33">
        <v>27220.408203125</v>
      </c>
      <c r="X57" s="275">
        <v>7743.78955078125</v>
      </c>
    </row>
    <row r="58" spans="1:24" ht="15">
      <c r="A58" s="250" t="s">
        <v>123</v>
      </c>
      <c r="B58" s="79"/>
      <c r="C58" s="38" t="s">
        <v>76</v>
      </c>
      <c r="D58" s="86" t="s">
        <v>118</v>
      </c>
      <c r="E58" s="257"/>
      <c r="F58" s="17">
        <f t="shared" si="3"/>
        <v>3941246.69140625</v>
      </c>
      <c r="G58" s="17">
        <f t="shared" si="4"/>
        <v>1927592.474609375</v>
      </c>
      <c r="H58" s="263">
        <f t="shared" si="2"/>
        <v>2013654.216796875</v>
      </c>
      <c r="I58" s="273">
        <v>249242.34375</v>
      </c>
      <c r="J58" s="33">
        <v>352278.625</v>
      </c>
      <c r="K58" s="33">
        <v>461941.1875</v>
      </c>
      <c r="L58" s="33">
        <v>516079.375</v>
      </c>
      <c r="M58" s="33">
        <v>196183.78125</v>
      </c>
      <c r="N58" s="33">
        <v>95205.59375</v>
      </c>
      <c r="O58" s="33">
        <v>45972.734375</v>
      </c>
      <c r="P58" s="85">
        <v>10688.833984375</v>
      </c>
      <c r="Q58" s="273">
        <v>336833.9375</v>
      </c>
      <c r="R58" s="33">
        <v>479745.34375</v>
      </c>
      <c r="S58" s="33">
        <v>389469.25</v>
      </c>
      <c r="T58" s="33">
        <v>506625.8125</v>
      </c>
      <c r="U58" s="33">
        <v>157835.328125</v>
      </c>
      <c r="V58" s="33">
        <v>108630.484375</v>
      </c>
      <c r="W58" s="33">
        <v>29988.833984375</v>
      </c>
      <c r="X58" s="275">
        <v>4525.2265625</v>
      </c>
    </row>
    <row r="59" spans="1:24" ht="15">
      <c r="A59" s="250" t="s">
        <v>124</v>
      </c>
      <c r="B59" s="79"/>
      <c r="C59" s="38" t="s">
        <v>77</v>
      </c>
      <c r="D59" s="86" t="s">
        <v>225</v>
      </c>
      <c r="E59" s="257"/>
      <c r="F59" s="17">
        <f t="shared" si="3"/>
        <v>11478805.572753906</v>
      </c>
      <c r="G59" s="17">
        <f t="shared" si="4"/>
        <v>6291482.7236328125</v>
      </c>
      <c r="H59" s="263">
        <f t="shared" si="2"/>
        <v>5187322.849121094</v>
      </c>
      <c r="I59" s="273">
        <v>0</v>
      </c>
      <c r="J59" s="33">
        <v>123662.1484375</v>
      </c>
      <c r="K59" s="33">
        <v>2782793.75</v>
      </c>
      <c r="L59" s="33">
        <v>2621240.75</v>
      </c>
      <c r="M59" s="33">
        <v>491276</v>
      </c>
      <c r="N59" s="33">
        <v>200841.09375</v>
      </c>
      <c r="O59" s="33">
        <v>59156.0859375</v>
      </c>
      <c r="P59" s="85">
        <v>12512.8955078125</v>
      </c>
      <c r="Q59" s="273">
        <v>0</v>
      </c>
      <c r="R59" s="33">
        <v>180882.75</v>
      </c>
      <c r="S59" s="33">
        <v>3219082.25</v>
      </c>
      <c r="T59" s="33">
        <v>1407964.75</v>
      </c>
      <c r="U59" s="33">
        <v>217654.890625</v>
      </c>
      <c r="V59" s="33">
        <v>107304.8046875</v>
      </c>
      <c r="W59" s="33">
        <v>47874.3203125</v>
      </c>
      <c r="X59" s="275">
        <v>6559.08349609375</v>
      </c>
    </row>
    <row r="60" spans="1:24" ht="15">
      <c r="A60" s="250" t="s">
        <v>125</v>
      </c>
      <c r="B60" s="79"/>
      <c r="C60" s="38" t="s">
        <v>78</v>
      </c>
      <c r="D60" s="86" t="s">
        <v>30</v>
      </c>
      <c r="E60" s="257"/>
      <c r="F60" s="17">
        <f t="shared" si="3"/>
        <v>1730319.8767089844</v>
      </c>
      <c r="G60" s="17">
        <f t="shared" si="4"/>
        <v>1321253.6003417969</v>
      </c>
      <c r="H60" s="263">
        <f t="shared" si="2"/>
        <v>409066.2763671875</v>
      </c>
      <c r="I60" s="273">
        <v>21739.4609375</v>
      </c>
      <c r="J60" s="33">
        <v>65529.7421875</v>
      </c>
      <c r="K60" s="33">
        <v>505190.90625</v>
      </c>
      <c r="L60" s="33">
        <v>570321.8125</v>
      </c>
      <c r="M60" s="33">
        <v>87222.421875</v>
      </c>
      <c r="N60" s="33">
        <v>50596.82421875</v>
      </c>
      <c r="O60" s="33">
        <v>18762.150390625</v>
      </c>
      <c r="P60" s="85">
        <v>1890.281982421875</v>
      </c>
      <c r="Q60" s="273">
        <v>20438.177734375</v>
      </c>
      <c r="R60" s="33">
        <v>80559.3671875</v>
      </c>
      <c r="S60" s="33">
        <v>113210.078125</v>
      </c>
      <c r="T60" s="33">
        <v>140924.71875</v>
      </c>
      <c r="U60" s="33">
        <v>38219.4296875</v>
      </c>
      <c r="V60" s="33">
        <v>5872.2099609375</v>
      </c>
      <c r="W60" s="33">
        <v>9842.294921875</v>
      </c>
      <c r="X60" s="275">
        <v>0</v>
      </c>
    </row>
    <row r="61" spans="1:24" ht="15">
      <c r="A61" s="250" t="s">
        <v>126</v>
      </c>
      <c r="B61" s="79"/>
      <c r="C61" s="38" t="s">
        <v>79</v>
      </c>
      <c r="D61" s="86" t="s">
        <v>119</v>
      </c>
      <c r="E61" s="257"/>
      <c r="F61" s="17">
        <f t="shared" si="3"/>
        <v>9015073.5703125</v>
      </c>
      <c r="G61" s="17">
        <f t="shared" si="4"/>
        <v>5145661.125</v>
      </c>
      <c r="H61" s="263">
        <f t="shared" si="2"/>
        <v>3869412.4453125</v>
      </c>
      <c r="I61" s="273">
        <v>557039.125</v>
      </c>
      <c r="J61" s="33">
        <v>530941.8125</v>
      </c>
      <c r="K61" s="33">
        <v>1341357.5</v>
      </c>
      <c r="L61" s="33">
        <v>1576954</v>
      </c>
      <c r="M61" s="33">
        <v>484543.0625</v>
      </c>
      <c r="N61" s="33">
        <v>405567.71875</v>
      </c>
      <c r="O61" s="33">
        <v>201013.3125</v>
      </c>
      <c r="P61" s="85">
        <v>48244.59375</v>
      </c>
      <c r="Q61" s="273">
        <v>618256.375</v>
      </c>
      <c r="R61" s="33">
        <v>381103.40625</v>
      </c>
      <c r="S61" s="33">
        <v>1041288.3125</v>
      </c>
      <c r="T61" s="33">
        <v>946063.8125</v>
      </c>
      <c r="U61" s="33">
        <v>306146.875</v>
      </c>
      <c r="V61" s="33">
        <v>333371.75</v>
      </c>
      <c r="W61" s="33">
        <v>192186.3125</v>
      </c>
      <c r="X61" s="275">
        <v>50995.6015625</v>
      </c>
    </row>
    <row r="62" spans="1:24" s="99" customFormat="1" ht="15" customHeight="1" thickBot="1">
      <c r="A62" s="252" t="s">
        <v>81</v>
      </c>
      <c r="B62" s="93" t="s">
        <v>184</v>
      </c>
      <c r="C62" s="95" t="s">
        <v>80</v>
      </c>
      <c r="D62" s="98"/>
      <c r="E62" s="95"/>
      <c r="F62" s="96">
        <f t="shared" si="3"/>
        <v>30396709.8125</v>
      </c>
      <c r="G62" s="97">
        <f t="shared" si="4"/>
        <v>13693736.96875</v>
      </c>
      <c r="H62" s="265">
        <f>SUM(Q62:X62)</f>
        <v>16702972.84375</v>
      </c>
      <c r="I62" s="98">
        <v>355243.15625</v>
      </c>
      <c r="J62" s="94">
        <v>703103.8125</v>
      </c>
      <c r="K62" s="94">
        <v>1085618.875</v>
      </c>
      <c r="L62" s="94">
        <v>967347</v>
      </c>
      <c r="M62" s="94">
        <v>902499.375</v>
      </c>
      <c r="N62" s="94">
        <v>2434152.5</v>
      </c>
      <c r="O62" s="94">
        <v>4873824.5</v>
      </c>
      <c r="P62" s="95">
        <v>2371947.75</v>
      </c>
      <c r="Q62" s="98">
        <v>483278.84375</v>
      </c>
      <c r="R62" s="94">
        <v>586661.625</v>
      </c>
      <c r="S62" s="94">
        <v>1279005.375</v>
      </c>
      <c r="T62" s="94">
        <v>886948.625</v>
      </c>
      <c r="U62" s="94">
        <v>784296.875</v>
      </c>
      <c r="V62" s="94">
        <v>3439999.25</v>
      </c>
      <c r="W62" s="94">
        <v>6007979.5</v>
      </c>
      <c r="X62" s="95">
        <v>3234802.75</v>
      </c>
    </row>
    <row r="65" s="6" customFormat="1" ht="15"/>
    <row r="66" s="6" customFormat="1" ht="15"/>
    <row r="67" s="6" customFormat="1" ht="15"/>
    <row r="68" s="6" customFormat="1" ht="15"/>
    <row r="69" s="6" customFormat="1" ht="15"/>
    <row r="70" s="6" customFormat="1" ht="15"/>
    <row r="71" s="6" customFormat="1" ht="15"/>
    <row r="72" s="6" customFormat="1" ht="15"/>
    <row r="73" s="6" customFormat="1" ht="15"/>
    <row r="74" s="6" customFormat="1" ht="15"/>
    <row r="75" s="6" customFormat="1" ht="15"/>
    <row r="76" s="6" customFormat="1" ht="15"/>
    <row r="77" s="6" customFormat="1" ht="15"/>
    <row r="78" s="6" customFormat="1" ht="15"/>
    <row r="79" s="6" customFormat="1" ht="15"/>
    <row r="80" s="6" customFormat="1" ht="15"/>
    <row r="81" s="6" customFormat="1" ht="15"/>
    <row r="82" s="6" customFormat="1" ht="15"/>
    <row r="83" s="6" customFormat="1" ht="15"/>
    <row r="84" s="6" customFormat="1" ht="15"/>
    <row r="85" s="6" customFormat="1" ht="15"/>
    <row r="86" s="6" customFormat="1" ht="15"/>
    <row r="87" s="6" customFormat="1" ht="15"/>
    <row r="88" s="6" customFormat="1" ht="15"/>
    <row r="89" s="6" customFormat="1" ht="15"/>
    <row r="90" s="6" customFormat="1" ht="15"/>
    <row r="91" s="6" customFormat="1" ht="15"/>
    <row r="92" s="6" customFormat="1" ht="15"/>
  </sheetData>
  <mergeCells count="3">
    <mergeCell ref="F5:H5"/>
    <mergeCell ref="I4:P4"/>
    <mergeCell ref="Q4:X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colBreaks count="1" manualBreakCount="1">
    <brk id="16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 topLeftCell="A1">
      <pane xSplit="5" ySplit="8" topLeftCell="F9" activePane="bottomRight" state="frozen"/>
      <selection pane="topLeft" activeCell="M13" sqref="M13"/>
      <selection pane="topRight" activeCell="M13" sqref="M13"/>
      <selection pane="bottomLeft" activeCell="M13" sqref="M13"/>
      <selection pane="bottomRight" activeCell="M13" sqref="M13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3.8515625" style="40" customWidth="1"/>
    <col min="5" max="5" width="33.7109375" style="6" customWidth="1"/>
    <col min="6" max="24" width="11.7109375" style="6" customWidth="1"/>
    <col min="25" max="16384" width="9.140625" style="6" customWidth="1"/>
  </cols>
  <sheetData>
    <row r="1" ht="15.6">
      <c r="A1" s="65" t="s">
        <v>226</v>
      </c>
    </row>
    <row r="2" ht="15.6">
      <c r="A2" s="110" t="s">
        <v>132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58" t="s">
        <v>33</v>
      </c>
      <c r="I4" s="297" t="s">
        <v>32</v>
      </c>
      <c r="J4" s="298"/>
      <c r="K4" s="298"/>
      <c r="L4" s="298"/>
      <c r="M4" s="298"/>
      <c r="N4" s="298"/>
      <c r="O4" s="298"/>
      <c r="P4" s="299"/>
      <c r="Q4" s="297" t="s">
        <v>33</v>
      </c>
      <c r="R4" s="298"/>
      <c r="S4" s="298"/>
      <c r="T4" s="298"/>
      <c r="U4" s="298"/>
      <c r="V4" s="298"/>
      <c r="W4" s="298"/>
      <c r="X4" s="299"/>
    </row>
    <row r="5" spans="1:24" s="8" customFormat="1" ht="13.8" thickBot="1">
      <c r="A5" s="68"/>
      <c r="B5" s="43"/>
      <c r="C5" s="43"/>
      <c r="D5" s="43"/>
      <c r="E5" s="21" t="s">
        <v>35</v>
      </c>
      <c r="F5" s="295" t="s">
        <v>53</v>
      </c>
      <c r="G5" s="296" t="s">
        <v>1</v>
      </c>
      <c r="H5" s="296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66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66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920984.571</v>
      </c>
      <c r="G6" s="60">
        <f>SUM(I6:P6)</f>
        <v>475585.451</v>
      </c>
      <c r="H6" s="259">
        <f>SUM(Q6:X6)</f>
        <v>445399.12000000005</v>
      </c>
      <c r="I6" s="61">
        <v>46413.446</v>
      </c>
      <c r="J6" s="62">
        <v>97807.335</v>
      </c>
      <c r="K6" s="62">
        <v>127036.153</v>
      </c>
      <c r="L6" s="62">
        <v>121884.43</v>
      </c>
      <c r="M6" s="62">
        <v>39387.791</v>
      </c>
      <c r="N6" s="62">
        <v>27210.078</v>
      </c>
      <c r="O6" s="62">
        <v>11783.499</v>
      </c>
      <c r="P6" s="267">
        <v>4062.7190000000005</v>
      </c>
      <c r="Q6" s="61">
        <v>41966.995</v>
      </c>
      <c r="R6" s="62">
        <v>88397.722</v>
      </c>
      <c r="S6" s="62">
        <v>114910.009</v>
      </c>
      <c r="T6" s="62">
        <v>115541.121</v>
      </c>
      <c r="U6" s="62">
        <v>39073.838</v>
      </c>
      <c r="V6" s="62">
        <v>27696.738</v>
      </c>
      <c r="W6" s="62">
        <v>13017.384</v>
      </c>
      <c r="X6" s="267">
        <v>4795.313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68"/>
      <c r="Q7" s="36"/>
      <c r="R7" s="35"/>
      <c r="S7" s="35"/>
      <c r="T7" s="35"/>
      <c r="U7" s="35"/>
      <c r="V7" s="35"/>
      <c r="W7" s="35"/>
      <c r="X7" s="268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69"/>
      <c r="Q8" s="12"/>
      <c r="R8" s="13"/>
      <c r="S8" s="13"/>
      <c r="T8" s="13"/>
      <c r="U8" s="13"/>
      <c r="V8" s="13"/>
      <c r="W8" s="13"/>
      <c r="X8" s="269"/>
    </row>
    <row r="9" spans="1:24" s="15" customFormat="1" ht="14.4" thickTop="1">
      <c r="A9" s="248"/>
      <c r="B9" s="47" t="s">
        <v>2</v>
      </c>
      <c r="C9" s="47"/>
      <c r="D9" s="47"/>
      <c r="E9" s="48"/>
      <c r="F9" s="49">
        <f>SUM(G9:H9)</f>
        <v>372033405.6427307</v>
      </c>
      <c r="G9" s="50">
        <f>SUM(I9:P9)</f>
        <v>200108521.915802</v>
      </c>
      <c r="H9" s="260">
        <f>SUM(Q9:X9)</f>
        <v>171924883.7269287</v>
      </c>
      <c r="I9" s="51">
        <f aca="true" t="shared" si="0" ref="I9:X9">I10+I24+I54+I62</f>
        <v>43341061.14135742</v>
      </c>
      <c r="J9" s="52">
        <f t="shared" si="0"/>
        <v>15710087.64453125</v>
      </c>
      <c r="K9" s="52">
        <f t="shared" si="0"/>
        <v>22099532.60546875</v>
      </c>
      <c r="L9" s="52">
        <f t="shared" si="0"/>
        <v>42301481.9921875</v>
      </c>
      <c r="M9" s="52">
        <f t="shared" si="0"/>
        <v>26295391.408691406</v>
      </c>
      <c r="N9" s="52">
        <f t="shared" si="0"/>
        <v>27906395.622436523</v>
      </c>
      <c r="O9" s="52">
        <f t="shared" si="0"/>
        <v>17236304.177001953</v>
      </c>
      <c r="P9" s="270">
        <f t="shared" si="0"/>
        <v>5218267.324127197</v>
      </c>
      <c r="Q9" s="51">
        <f t="shared" si="0"/>
        <v>39443461.693603516</v>
      </c>
      <c r="R9" s="52">
        <f t="shared" si="0"/>
        <v>11788707.875488281</v>
      </c>
      <c r="S9" s="52">
        <f t="shared" si="0"/>
        <v>21629360.630859375</v>
      </c>
      <c r="T9" s="52">
        <f t="shared" si="0"/>
        <v>33347344.203125</v>
      </c>
      <c r="U9" s="52">
        <f t="shared" si="0"/>
        <v>21253804.243164062</v>
      </c>
      <c r="V9" s="52">
        <f t="shared" si="0"/>
        <v>22908964.088378906</v>
      </c>
      <c r="W9" s="52">
        <f t="shared" si="0"/>
        <v>16261783.931396484</v>
      </c>
      <c r="X9" s="270">
        <f t="shared" si="0"/>
        <v>5291457.060913086</v>
      </c>
    </row>
    <row r="10" spans="1:24" s="16" customFormat="1" ht="15" customHeight="1">
      <c r="A10" s="249"/>
      <c r="B10" s="63" t="s">
        <v>202</v>
      </c>
      <c r="C10" s="63"/>
      <c r="D10" s="63"/>
      <c r="E10" s="64"/>
      <c r="F10" s="53">
        <f>SUM(G10:H10)</f>
        <v>141797649.22686768</v>
      </c>
      <c r="G10" s="54">
        <f>SUM(I10:P10)</f>
        <v>73787807.19024658</v>
      </c>
      <c r="H10" s="261">
        <f>SUM(Q10:X10)</f>
        <v>68009842.0366211</v>
      </c>
      <c r="I10" s="55">
        <f>SUM(I11:I23)</f>
        <v>37366716.43652344</v>
      </c>
      <c r="J10" s="56">
        <f>SUM(J11:J23)</f>
        <v>9823666.943359375</v>
      </c>
      <c r="K10" s="56">
        <f>SUM(K11:K23)</f>
        <v>5456441.37109375</v>
      </c>
      <c r="L10" s="56">
        <f aca="true" t="shared" si="1" ref="L10:X10">SUM(L11:L23)</f>
        <v>7698077.328125</v>
      </c>
      <c r="M10" s="56">
        <f t="shared" si="1"/>
        <v>4631775.10546875</v>
      </c>
      <c r="N10" s="56">
        <f t="shared" si="1"/>
        <v>5005821.5</v>
      </c>
      <c r="O10" s="56">
        <f t="shared" si="1"/>
        <v>2968275.7836914062</v>
      </c>
      <c r="P10" s="271">
        <f t="shared" si="1"/>
        <v>837032.7219848633</v>
      </c>
      <c r="Q10" s="55">
        <f t="shared" si="1"/>
        <v>34572104.23876953</v>
      </c>
      <c r="R10" s="56">
        <f t="shared" si="1"/>
        <v>5825071.790527344</v>
      </c>
      <c r="S10" s="56">
        <f t="shared" si="1"/>
        <v>7623499.25</v>
      </c>
      <c r="T10" s="56">
        <f t="shared" si="1"/>
        <v>7793323.921875</v>
      </c>
      <c r="U10" s="56">
        <f t="shared" si="1"/>
        <v>3537746.763671875</v>
      </c>
      <c r="V10" s="56">
        <f t="shared" si="1"/>
        <v>4514758.1220703125</v>
      </c>
      <c r="W10" s="56">
        <f t="shared" si="1"/>
        <v>3254300.9140625</v>
      </c>
      <c r="X10" s="271">
        <f t="shared" si="1"/>
        <v>889037.0356445312</v>
      </c>
    </row>
    <row r="11" spans="1:24" s="11" customFormat="1" ht="15">
      <c r="A11" s="250" t="s">
        <v>82</v>
      </c>
      <c r="B11" s="14"/>
      <c r="C11" s="38" t="s">
        <v>3</v>
      </c>
      <c r="D11" s="86" t="s">
        <v>4</v>
      </c>
      <c r="E11" s="29"/>
      <c r="F11" s="246">
        <f>SUM(G11:H11)</f>
        <v>12232941.875</v>
      </c>
      <c r="G11" s="19">
        <f>SUM(I11:P11)</f>
        <v>8148083.62109375</v>
      </c>
      <c r="H11" s="262">
        <f aca="true" t="shared" si="2" ref="H11:H61">SUM(Q11:X11)</f>
        <v>4084858.25390625</v>
      </c>
      <c r="I11" s="18">
        <v>51591.16015625</v>
      </c>
      <c r="J11" s="31">
        <v>138927.296875</v>
      </c>
      <c r="K11" s="31">
        <v>882377.375</v>
      </c>
      <c r="L11" s="31">
        <v>3104435.5</v>
      </c>
      <c r="M11" s="31">
        <v>1868223.375</v>
      </c>
      <c r="N11" s="31">
        <v>1493116.25</v>
      </c>
      <c r="O11" s="31">
        <v>517326.6875</v>
      </c>
      <c r="P11" s="85">
        <v>92085.9765625</v>
      </c>
      <c r="Q11" s="32">
        <v>60240.4375</v>
      </c>
      <c r="R11" s="31">
        <v>103599.59375</v>
      </c>
      <c r="S11" s="31">
        <v>630760.375</v>
      </c>
      <c r="T11" s="31">
        <v>1547175.5</v>
      </c>
      <c r="U11" s="31">
        <v>764681.6875</v>
      </c>
      <c r="V11" s="31">
        <v>671764.625</v>
      </c>
      <c r="W11" s="31">
        <v>268123.125</v>
      </c>
      <c r="X11" s="85">
        <v>38512.91015625</v>
      </c>
    </row>
    <row r="12" spans="1:24" s="11" customFormat="1" ht="15">
      <c r="A12" s="250" t="s">
        <v>83</v>
      </c>
      <c r="B12" s="14"/>
      <c r="C12" s="38" t="s">
        <v>5</v>
      </c>
      <c r="D12" s="86" t="s">
        <v>203</v>
      </c>
      <c r="E12" s="29"/>
      <c r="F12" s="246">
        <f aca="true" t="shared" si="3" ref="F12:F62">SUM(G12:H12)</f>
        <v>1198108.7607421875</v>
      </c>
      <c r="G12" s="19">
        <f aca="true" t="shared" si="4" ref="G12:G62">SUM(I12:P12)</f>
        <v>753793.2421875</v>
      </c>
      <c r="H12" s="262">
        <f t="shared" si="2"/>
        <v>444315.5185546875</v>
      </c>
      <c r="I12" s="18">
        <v>7552.0576171875</v>
      </c>
      <c r="J12" s="31">
        <v>7177.365234375</v>
      </c>
      <c r="K12" s="31">
        <v>170801.90625</v>
      </c>
      <c r="L12" s="31">
        <v>489153.8125</v>
      </c>
      <c r="M12" s="31">
        <v>57840.41015625</v>
      </c>
      <c r="N12" s="31">
        <v>15666.6181640625</v>
      </c>
      <c r="O12" s="31">
        <v>5601.072265625</v>
      </c>
      <c r="P12" s="85">
        <v>0</v>
      </c>
      <c r="Q12" s="32">
        <v>5724.45751953125</v>
      </c>
      <c r="R12" s="31">
        <v>6307.07958984375</v>
      </c>
      <c r="S12" s="31">
        <v>100324.046875</v>
      </c>
      <c r="T12" s="31">
        <v>274815.4375</v>
      </c>
      <c r="U12" s="31">
        <v>23189.779296875</v>
      </c>
      <c r="V12" s="31">
        <v>22652.32421875</v>
      </c>
      <c r="W12" s="31">
        <v>9790.02734375</v>
      </c>
      <c r="X12" s="85">
        <v>1512.3662109375</v>
      </c>
    </row>
    <row r="13" spans="1:24" s="11" customFormat="1" ht="15">
      <c r="A13" s="250" t="s">
        <v>84</v>
      </c>
      <c r="B13" s="14"/>
      <c r="C13" s="37" t="s">
        <v>6</v>
      </c>
      <c r="D13" s="245" t="s">
        <v>204</v>
      </c>
      <c r="E13" s="29"/>
      <c r="F13" s="246">
        <f t="shared" si="3"/>
        <v>19185139.875</v>
      </c>
      <c r="G13" s="19">
        <f t="shared" si="4"/>
        <v>9132238.15625</v>
      </c>
      <c r="H13" s="262">
        <f t="shared" si="2"/>
        <v>10052901.71875</v>
      </c>
      <c r="I13" s="18">
        <v>3605801</v>
      </c>
      <c r="J13" s="31">
        <v>880885.75</v>
      </c>
      <c r="K13" s="31">
        <v>754678.6875</v>
      </c>
      <c r="L13" s="31">
        <v>975822.6875</v>
      </c>
      <c r="M13" s="31">
        <v>713667.125</v>
      </c>
      <c r="N13" s="31">
        <v>1082545</v>
      </c>
      <c r="O13" s="31">
        <v>846570.375</v>
      </c>
      <c r="P13" s="85">
        <v>272267.53125</v>
      </c>
      <c r="Q13" s="32">
        <v>4043462</v>
      </c>
      <c r="R13" s="31">
        <v>882784.75</v>
      </c>
      <c r="S13" s="31">
        <v>810391.875</v>
      </c>
      <c r="T13" s="31">
        <v>874492.4375</v>
      </c>
      <c r="U13" s="31">
        <v>797401.25</v>
      </c>
      <c r="V13" s="31">
        <v>1201637.25</v>
      </c>
      <c r="W13" s="31">
        <v>1134888.875</v>
      </c>
      <c r="X13" s="85">
        <v>307843.28125</v>
      </c>
    </row>
    <row r="14" spans="1:24" s="11" customFormat="1" ht="15">
      <c r="A14" s="250" t="s">
        <v>85</v>
      </c>
      <c r="B14" s="14"/>
      <c r="C14" s="37" t="s">
        <v>7</v>
      </c>
      <c r="D14" s="245" t="s">
        <v>205</v>
      </c>
      <c r="E14" s="29"/>
      <c r="F14" s="246">
        <f t="shared" si="3"/>
        <v>1366065.5040893555</v>
      </c>
      <c r="G14" s="19">
        <f t="shared" si="4"/>
        <v>693647.553894043</v>
      </c>
      <c r="H14" s="262">
        <f t="shared" si="2"/>
        <v>672417.9501953125</v>
      </c>
      <c r="I14" s="18">
        <v>428124.0625</v>
      </c>
      <c r="J14" s="31">
        <v>119980.765625</v>
      </c>
      <c r="K14" s="31">
        <v>49085.63671875</v>
      </c>
      <c r="L14" s="31">
        <v>52485.90625</v>
      </c>
      <c r="M14" s="31">
        <v>29276.40625</v>
      </c>
      <c r="N14" s="31">
        <v>8640.9755859375</v>
      </c>
      <c r="O14" s="31">
        <v>5290.92919921875</v>
      </c>
      <c r="P14" s="85">
        <v>762.8717651367188</v>
      </c>
      <c r="Q14" s="32">
        <v>465844.65625</v>
      </c>
      <c r="R14" s="31">
        <v>91018.0234375</v>
      </c>
      <c r="S14" s="31">
        <v>59452.734375</v>
      </c>
      <c r="T14" s="31">
        <v>24675.453125</v>
      </c>
      <c r="U14" s="31">
        <v>9213.15625</v>
      </c>
      <c r="V14" s="31">
        <v>11552.5166015625</v>
      </c>
      <c r="W14" s="31">
        <v>10661.41015625</v>
      </c>
      <c r="X14" s="85">
        <v>0</v>
      </c>
    </row>
    <row r="15" spans="1:24" s="11" customFormat="1" ht="15">
      <c r="A15" s="250" t="s">
        <v>86</v>
      </c>
      <c r="B15" s="14"/>
      <c r="C15" s="37" t="s">
        <v>8</v>
      </c>
      <c r="D15" s="245" t="s">
        <v>54</v>
      </c>
      <c r="E15" s="29"/>
      <c r="F15" s="246">
        <f t="shared" si="3"/>
        <v>3172356.9786376953</v>
      </c>
      <c r="G15" s="17">
        <f t="shared" si="4"/>
        <v>1655047.5806884766</v>
      </c>
      <c r="H15" s="263">
        <f t="shared" si="2"/>
        <v>1517309.3979492188</v>
      </c>
      <c r="I15" s="18">
        <v>599237.25</v>
      </c>
      <c r="J15" s="31">
        <v>441235.5625</v>
      </c>
      <c r="K15" s="31">
        <v>256110.125</v>
      </c>
      <c r="L15" s="31">
        <v>206270.765625</v>
      </c>
      <c r="M15" s="31">
        <v>81097.1640625</v>
      </c>
      <c r="N15" s="31">
        <v>57450.9609375</v>
      </c>
      <c r="O15" s="31">
        <v>11801.4384765625</v>
      </c>
      <c r="P15" s="85">
        <v>1844.3140869140625</v>
      </c>
      <c r="Q15" s="32">
        <v>591459.4375</v>
      </c>
      <c r="R15" s="31">
        <v>309442.75</v>
      </c>
      <c r="S15" s="31">
        <v>280965.71875</v>
      </c>
      <c r="T15" s="31">
        <v>185180.875</v>
      </c>
      <c r="U15" s="31">
        <v>87922.953125</v>
      </c>
      <c r="V15" s="31">
        <v>41399.765625</v>
      </c>
      <c r="W15" s="31">
        <v>17944.6640625</v>
      </c>
      <c r="X15" s="85">
        <v>2993.23388671875</v>
      </c>
    </row>
    <row r="16" spans="1:24" s="11" customFormat="1" ht="15">
      <c r="A16" s="250" t="s">
        <v>87</v>
      </c>
      <c r="B16" s="14"/>
      <c r="C16" s="39" t="s">
        <v>9</v>
      </c>
      <c r="D16" s="245" t="s">
        <v>44</v>
      </c>
      <c r="E16" s="29"/>
      <c r="F16" s="246">
        <f t="shared" si="3"/>
        <v>3321850.8193359375</v>
      </c>
      <c r="G16" s="17">
        <f t="shared" si="4"/>
        <v>1655481.9072265625</v>
      </c>
      <c r="H16" s="263">
        <f t="shared" si="2"/>
        <v>1666368.912109375</v>
      </c>
      <c r="I16" s="18">
        <v>427495.40625</v>
      </c>
      <c r="J16" s="31">
        <v>193896.453125</v>
      </c>
      <c r="K16" s="31">
        <v>336437.9375</v>
      </c>
      <c r="L16" s="31">
        <v>378627.09375</v>
      </c>
      <c r="M16" s="31">
        <v>167608.5625</v>
      </c>
      <c r="N16" s="31">
        <v>107297.1953125</v>
      </c>
      <c r="O16" s="31">
        <v>35673.421875</v>
      </c>
      <c r="P16" s="85">
        <v>8445.8369140625</v>
      </c>
      <c r="Q16" s="32">
        <v>503125.375</v>
      </c>
      <c r="R16" s="31">
        <v>304470.75</v>
      </c>
      <c r="S16" s="31">
        <v>302843.53125</v>
      </c>
      <c r="T16" s="31">
        <v>289349.84375</v>
      </c>
      <c r="U16" s="31">
        <v>125355.125</v>
      </c>
      <c r="V16" s="31">
        <v>96427.765625</v>
      </c>
      <c r="W16" s="31">
        <v>36373.859375</v>
      </c>
      <c r="X16" s="85">
        <v>8422.662109375</v>
      </c>
    </row>
    <row r="17" spans="1:24" s="11" customFormat="1" ht="15">
      <c r="A17" s="250" t="s">
        <v>88</v>
      </c>
      <c r="B17" s="14"/>
      <c r="C17" s="39" t="s">
        <v>10</v>
      </c>
      <c r="D17" s="245" t="s">
        <v>14</v>
      </c>
      <c r="E17" s="29"/>
      <c r="F17" s="246">
        <f t="shared" si="3"/>
        <v>6972521.46875</v>
      </c>
      <c r="G17" s="17">
        <f t="shared" si="4"/>
        <v>3433453.3046875</v>
      </c>
      <c r="H17" s="263">
        <f t="shared" si="2"/>
        <v>3539068.1640625</v>
      </c>
      <c r="I17" s="18">
        <v>667563.375</v>
      </c>
      <c r="J17" s="31">
        <v>444353.90625</v>
      </c>
      <c r="K17" s="31">
        <v>535982.625</v>
      </c>
      <c r="L17" s="31">
        <v>665839</v>
      </c>
      <c r="M17" s="31">
        <v>451986.0625</v>
      </c>
      <c r="N17" s="31">
        <v>408934.5</v>
      </c>
      <c r="O17" s="31">
        <v>198324.203125</v>
      </c>
      <c r="P17" s="85">
        <v>60469.6328125</v>
      </c>
      <c r="Q17" s="32">
        <v>683439.4375</v>
      </c>
      <c r="R17" s="31">
        <v>469025.46875</v>
      </c>
      <c r="S17" s="31">
        <v>582454.875</v>
      </c>
      <c r="T17" s="31">
        <v>644960.5</v>
      </c>
      <c r="U17" s="31">
        <v>356984.09375</v>
      </c>
      <c r="V17" s="31">
        <v>433950.71875</v>
      </c>
      <c r="W17" s="31">
        <v>305538.125</v>
      </c>
      <c r="X17" s="85">
        <v>62714.9453125</v>
      </c>
    </row>
    <row r="18" spans="1:24" s="11" customFormat="1" ht="15">
      <c r="A18" s="250" t="s">
        <v>89</v>
      </c>
      <c r="B18" s="14"/>
      <c r="C18" s="37" t="s">
        <v>11</v>
      </c>
      <c r="D18" s="245" t="s">
        <v>55</v>
      </c>
      <c r="E18" s="29"/>
      <c r="F18" s="246">
        <f>SUM(G18:H18)</f>
        <v>17631136.9453125</v>
      </c>
      <c r="G18" s="17">
        <f>SUM(I18:P18)</f>
        <v>9168624.171875</v>
      </c>
      <c r="H18" s="263">
        <f t="shared" si="2"/>
        <v>8462512.7734375</v>
      </c>
      <c r="I18" s="18">
        <v>6891917.5</v>
      </c>
      <c r="J18" s="31">
        <v>640100.5</v>
      </c>
      <c r="K18" s="31">
        <v>219988.328125</v>
      </c>
      <c r="L18" s="31">
        <v>255900.59375</v>
      </c>
      <c r="M18" s="31">
        <v>239260.40625</v>
      </c>
      <c r="N18" s="31">
        <v>384707.40625</v>
      </c>
      <c r="O18" s="31">
        <v>405167.75</v>
      </c>
      <c r="P18" s="85">
        <v>131581.6875</v>
      </c>
      <c r="Q18" s="32">
        <v>6426645.5</v>
      </c>
      <c r="R18" s="31">
        <v>608206.125</v>
      </c>
      <c r="S18" s="31">
        <v>234319.546875</v>
      </c>
      <c r="T18" s="31">
        <v>186380.625</v>
      </c>
      <c r="U18" s="31">
        <v>165736.421875</v>
      </c>
      <c r="V18" s="31">
        <v>367596.78125</v>
      </c>
      <c r="W18" s="31">
        <v>355587.96875</v>
      </c>
      <c r="X18" s="85">
        <v>118039.8046875</v>
      </c>
    </row>
    <row r="19" spans="1:24" s="11" customFormat="1" ht="15">
      <c r="A19" s="250" t="s">
        <v>90</v>
      </c>
      <c r="B19" s="14"/>
      <c r="C19" s="38" t="s">
        <v>12</v>
      </c>
      <c r="D19" s="86" t="s">
        <v>206</v>
      </c>
      <c r="E19" s="29"/>
      <c r="F19" s="246">
        <f t="shared" si="3"/>
        <v>7233571.5</v>
      </c>
      <c r="G19" s="17">
        <f t="shared" si="4"/>
        <v>3736657.5390625</v>
      </c>
      <c r="H19" s="263">
        <f t="shared" si="2"/>
        <v>3496913.9609375</v>
      </c>
      <c r="I19" s="18">
        <v>1719616</v>
      </c>
      <c r="J19" s="31">
        <v>404730.9375</v>
      </c>
      <c r="K19" s="31">
        <v>370710.4375</v>
      </c>
      <c r="L19" s="31">
        <v>501287.4375</v>
      </c>
      <c r="M19" s="31">
        <v>281921.8125</v>
      </c>
      <c r="N19" s="31">
        <v>280935.96875</v>
      </c>
      <c r="O19" s="31">
        <v>138776.84375</v>
      </c>
      <c r="P19" s="85">
        <v>38678.1015625</v>
      </c>
      <c r="Q19" s="32">
        <v>1619162.75</v>
      </c>
      <c r="R19" s="31">
        <v>512626.03125</v>
      </c>
      <c r="S19" s="31">
        <v>255826.296875</v>
      </c>
      <c r="T19" s="31">
        <v>392517.03125</v>
      </c>
      <c r="U19" s="31">
        <v>250768.390625</v>
      </c>
      <c r="V19" s="31">
        <v>270789.28125</v>
      </c>
      <c r="W19" s="31">
        <v>141890.0625</v>
      </c>
      <c r="X19" s="85">
        <v>53334.1171875</v>
      </c>
    </row>
    <row r="20" spans="1:24" s="11" customFormat="1" ht="15">
      <c r="A20" s="250" t="s">
        <v>91</v>
      </c>
      <c r="B20" s="14"/>
      <c r="C20" s="38" t="s">
        <v>13</v>
      </c>
      <c r="D20" s="86" t="s">
        <v>208</v>
      </c>
      <c r="E20" s="29"/>
      <c r="F20" s="246">
        <f t="shared" si="3"/>
        <v>1665289.34375</v>
      </c>
      <c r="G20" s="17">
        <f t="shared" si="4"/>
        <v>0</v>
      </c>
      <c r="H20" s="263">
        <f t="shared" si="2"/>
        <v>1665289.34375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1202321.75</v>
      </c>
      <c r="T20" s="31">
        <v>462967.59375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0" t="s">
        <v>92</v>
      </c>
      <c r="B21" s="14"/>
      <c r="C21" s="38" t="s">
        <v>15</v>
      </c>
      <c r="D21" s="86" t="s">
        <v>209</v>
      </c>
      <c r="E21" s="29"/>
      <c r="F21" s="246">
        <f t="shared" si="3"/>
        <v>34009336</v>
      </c>
      <c r="G21" s="17">
        <f t="shared" si="4"/>
        <v>18122436</v>
      </c>
      <c r="H21" s="263">
        <f t="shared" si="2"/>
        <v>15886900</v>
      </c>
      <c r="I21" s="18">
        <v>18122436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15886900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0" t="s">
        <v>93</v>
      </c>
      <c r="B22" s="14"/>
      <c r="C22" s="37" t="s">
        <v>16</v>
      </c>
      <c r="D22" s="245" t="s">
        <v>210</v>
      </c>
      <c r="E22" s="29"/>
      <c r="F22" s="246">
        <f t="shared" si="3"/>
        <v>24048103.875</v>
      </c>
      <c r="G22" s="17">
        <f t="shared" si="4"/>
        <v>12609586.70703125</v>
      </c>
      <c r="H22" s="263">
        <f t="shared" si="2"/>
        <v>11438517.16796875</v>
      </c>
      <c r="I22" s="18">
        <v>3787378.75</v>
      </c>
      <c r="J22" s="31">
        <v>6212299.5</v>
      </c>
      <c r="K22" s="31">
        <v>1446966.375</v>
      </c>
      <c r="L22" s="31">
        <v>435918.46875</v>
      </c>
      <c r="M22" s="31">
        <v>225747.46875</v>
      </c>
      <c r="N22" s="31">
        <v>321109.875</v>
      </c>
      <c r="O22" s="31">
        <v>139879.875</v>
      </c>
      <c r="P22" s="85">
        <v>40286.39453125</v>
      </c>
      <c r="Q22" s="32">
        <v>3265468.75</v>
      </c>
      <c r="R22" s="31">
        <v>2064715.375</v>
      </c>
      <c r="S22" s="31">
        <v>2571191.25</v>
      </c>
      <c r="T22" s="31">
        <v>2238689.75</v>
      </c>
      <c r="U22" s="31">
        <v>500899.8125</v>
      </c>
      <c r="V22" s="31">
        <v>484467.21875</v>
      </c>
      <c r="W22" s="31">
        <v>257504.109375</v>
      </c>
      <c r="X22" s="85">
        <v>55580.90234375</v>
      </c>
    </row>
    <row r="23" spans="1:24" s="11" customFormat="1" ht="15">
      <c r="A23" s="250" t="s">
        <v>94</v>
      </c>
      <c r="B23" s="14"/>
      <c r="C23" s="37" t="s">
        <v>20</v>
      </c>
      <c r="D23" s="245" t="s">
        <v>56</v>
      </c>
      <c r="E23" s="29"/>
      <c r="F23" s="246">
        <f t="shared" si="3"/>
        <v>9761226.28125</v>
      </c>
      <c r="G23" s="17">
        <f>SUM(I23:P23)</f>
        <v>4678757.40625</v>
      </c>
      <c r="H23" s="263">
        <f t="shared" si="2"/>
        <v>5082468.875</v>
      </c>
      <c r="I23" s="18">
        <v>1058003.875</v>
      </c>
      <c r="J23" s="31">
        <v>340078.90625</v>
      </c>
      <c r="K23" s="31">
        <v>433301.9375</v>
      </c>
      <c r="L23" s="31">
        <v>632336.0625</v>
      </c>
      <c r="M23" s="31">
        <v>515146.3125</v>
      </c>
      <c r="N23" s="31">
        <v>845416.75</v>
      </c>
      <c r="O23" s="31">
        <v>663863.1875</v>
      </c>
      <c r="P23" s="85">
        <v>190610.375</v>
      </c>
      <c r="Q23" s="32">
        <v>1020631.4375</v>
      </c>
      <c r="R23" s="31">
        <v>472875.84375</v>
      </c>
      <c r="S23" s="31">
        <v>592647.25</v>
      </c>
      <c r="T23" s="31">
        <v>672118.875</v>
      </c>
      <c r="U23" s="31">
        <v>455594.09375</v>
      </c>
      <c r="V23" s="31">
        <v>912519.875</v>
      </c>
      <c r="W23" s="31">
        <v>715998.6875</v>
      </c>
      <c r="X23" s="85">
        <v>240082.8125</v>
      </c>
    </row>
    <row r="24" spans="1:24" s="16" customFormat="1" ht="15" customHeight="1">
      <c r="A24" s="249"/>
      <c r="B24" s="63" t="s">
        <v>211</v>
      </c>
      <c r="C24" s="63"/>
      <c r="D24" s="63"/>
      <c r="E24" s="64"/>
      <c r="F24" s="53">
        <f>SUM(G24:H24)</f>
        <v>164062273.7149353</v>
      </c>
      <c r="G24" s="54">
        <f>SUM(I24:P24)</f>
        <v>88417425.02804565</v>
      </c>
      <c r="H24" s="261">
        <f>SUM(Q24:X24)</f>
        <v>75644848.68688965</v>
      </c>
      <c r="I24" s="55">
        <f>SUM(I25:I53)</f>
        <v>3851142.8513183594</v>
      </c>
      <c r="J24" s="56">
        <f aca="true" t="shared" si="5" ref="J24:X24">SUM(J25:J53)</f>
        <v>3020941.091796875</v>
      </c>
      <c r="K24" s="56">
        <f t="shared" si="5"/>
        <v>7831303.765625</v>
      </c>
      <c r="L24" s="56">
        <f t="shared" si="5"/>
        <v>24499570.1953125</v>
      </c>
      <c r="M24" s="56">
        <f t="shared" si="5"/>
        <v>18327286.279785156</v>
      </c>
      <c r="N24" s="56">
        <f t="shared" si="5"/>
        <v>19145764.966186523</v>
      </c>
      <c r="O24" s="56">
        <f t="shared" si="5"/>
        <v>9439477.587646484</v>
      </c>
      <c r="P24" s="271">
        <f t="shared" si="5"/>
        <v>2301938.290374756</v>
      </c>
      <c r="Q24" s="55">
        <f t="shared" si="5"/>
        <v>2767096.8024902344</v>
      </c>
      <c r="R24" s="56">
        <f t="shared" si="5"/>
        <v>3808194.2646484375</v>
      </c>
      <c r="S24" s="56">
        <f>SUM(S25:S53)</f>
        <v>8627366.060546875</v>
      </c>
      <c r="T24" s="56">
        <f t="shared" si="5"/>
        <v>21245317.8671875</v>
      </c>
      <c r="U24" s="56">
        <f t="shared" si="5"/>
        <v>15633146.866210938</v>
      </c>
      <c r="V24" s="56">
        <f t="shared" si="5"/>
        <v>14206829.079101562</v>
      </c>
      <c r="W24" s="56">
        <f t="shared" si="5"/>
        <v>7592142.327392578</v>
      </c>
      <c r="X24" s="271">
        <f t="shared" si="5"/>
        <v>1764755.4193115234</v>
      </c>
    </row>
    <row r="25" spans="1:24" s="77" customFormat="1" ht="15">
      <c r="A25" s="251"/>
      <c r="B25" s="253"/>
      <c r="C25" s="253"/>
      <c r="D25" s="101" t="s">
        <v>189</v>
      </c>
      <c r="E25" s="254"/>
      <c r="F25" s="78"/>
      <c r="G25" s="78"/>
      <c r="H25" s="264"/>
      <c r="I25" s="272"/>
      <c r="J25" s="253"/>
      <c r="K25" s="253"/>
      <c r="L25" s="253"/>
      <c r="M25" s="253"/>
      <c r="N25" s="253"/>
      <c r="O25" s="253"/>
      <c r="P25" s="254"/>
      <c r="Q25" s="102"/>
      <c r="R25" s="103"/>
      <c r="S25" s="103"/>
      <c r="T25" s="103"/>
      <c r="U25" s="103"/>
      <c r="V25" s="103"/>
      <c r="W25" s="103"/>
      <c r="X25" s="274"/>
    </row>
    <row r="26" spans="1:24" s="11" customFormat="1" ht="15">
      <c r="A26" s="250" t="s">
        <v>95</v>
      </c>
      <c r="B26" s="14"/>
      <c r="C26" s="38" t="s">
        <v>21</v>
      </c>
      <c r="D26" s="38"/>
      <c r="E26" s="29" t="s">
        <v>190</v>
      </c>
      <c r="F26" s="17">
        <f>SUM(G26:H26)</f>
        <v>3182268.291015625</v>
      </c>
      <c r="G26" s="17">
        <f>SUM(I26:P26)</f>
        <v>2126026.298828125</v>
      </c>
      <c r="H26" s="263">
        <f t="shared" si="2"/>
        <v>1056241.9921875</v>
      </c>
      <c r="I26" s="32">
        <v>0</v>
      </c>
      <c r="J26" s="31">
        <v>9549.365234375</v>
      </c>
      <c r="K26" s="31">
        <v>125426.3828125</v>
      </c>
      <c r="L26" s="31">
        <v>618290.75</v>
      </c>
      <c r="M26" s="31">
        <v>580596.1875</v>
      </c>
      <c r="N26" s="31">
        <v>553220.625</v>
      </c>
      <c r="O26" s="31">
        <v>200940.5</v>
      </c>
      <c r="P26" s="85">
        <v>38002.48828125</v>
      </c>
      <c r="Q26" s="32">
        <v>0</v>
      </c>
      <c r="R26" s="31">
        <v>10505.9189453125</v>
      </c>
      <c r="S26" s="31">
        <v>35873.5390625</v>
      </c>
      <c r="T26" s="31">
        <v>340117.9375</v>
      </c>
      <c r="U26" s="31">
        <v>285498.65625</v>
      </c>
      <c r="V26" s="31">
        <v>267465.34375</v>
      </c>
      <c r="W26" s="31">
        <v>101513.125</v>
      </c>
      <c r="X26" s="85">
        <v>15267.4716796875</v>
      </c>
    </row>
    <row r="27" spans="1:24" s="11" customFormat="1" ht="15">
      <c r="A27" s="250" t="s">
        <v>96</v>
      </c>
      <c r="B27" s="14"/>
      <c r="C27" s="38" t="s">
        <v>22</v>
      </c>
      <c r="D27" s="38"/>
      <c r="E27" s="29" t="s">
        <v>192</v>
      </c>
      <c r="F27" s="17">
        <f t="shared" si="3"/>
        <v>826787.2819824219</v>
      </c>
      <c r="G27" s="17">
        <f aca="true" t="shared" si="6" ref="G27:G43">SUM(I27:P27)</f>
        <v>603484.4270019531</v>
      </c>
      <c r="H27" s="263">
        <f t="shared" si="2"/>
        <v>223302.85498046875</v>
      </c>
      <c r="I27" s="32">
        <v>2575.440185546875</v>
      </c>
      <c r="J27" s="31">
        <v>3276</v>
      </c>
      <c r="K27" s="31">
        <v>32059.65625</v>
      </c>
      <c r="L27" s="31">
        <v>137266.828125</v>
      </c>
      <c r="M27" s="31">
        <v>187377.125</v>
      </c>
      <c r="N27" s="31">
        <v>177758.75</v>
      </c>
      <c r="O27" s="31">
        <v>55182.46875</v>
      </c>
      <c r="P27" s="85">
        <v>7988.15869140625</v>
      </c>
      <c r="Q27" s="32">
        <v>0</v>
      </c>
      <c r="R27" s="31">
        <v>8424</v>
      </c>
      <c r="S27" s="31">
        <v>4567.5625</v>
      </c>
      <c r="T27" s="31">
        <v>78143.421875</v>
      </c>
      <c r="U27" s="31">
        <v>58735.84765625</v>
      </c>
      <c r="V27" s="31">
        <v>48271.5234375</v>
      </c>
      <c r="W27" s="31">
        <v>22152.66015625</v>
      </c>
      <c r="X27" s="85">
        <v>3007.83935546875</v>
      </c>
    </row>
    <row r="28" spans="1:24" s="11" customFormat="1" ht="15">
      <c r="A28" s="250" t="s">
        <v>97</v>
      </c>
      <c r="B28" s="14"/>
      <c r="C28" s="37" t="s">
        <v>23</v>
      </c>
      <c r="D28" s="37"/>
      <c r="E28" s="29" t="s">
        <v>17</v>
      </c>
      <c r="F28" s="17">
        <f t="shared" si="3"/>
        <v>1407200.142578125</v>
      </c>
      <c r="G28" s="17">
        <f t="shared" si="6"/>
        <v>674954.5048828125</v>
      </c>
      <c r="H28" s="263">
        <f t="shared" si="2"/>
        <v>732245.6376953125</v>
      </c>
      <c r="I28" s="32">
        <v>0</v>
      </c>
      <c r="J28" s="31">
        <v>4980</v>
      </c>
      <c r="K28" s="31">
        <v>53838.05078125</v>
      </c>
      <c r="L28" s="31">
        <v>187155.46875</v>
      </c>
      <c r="M28" s="31">
        <v>190456.171875</v>
      </c>
      <c r="N28" s="31">
        <v>167721.671875</v>
      </c>
      <c r="O28" s="31">
        <v>61992.8359375</v>
      </c>
      <c r="P28" s="85">
        <v>8810.3056640625</v>
      </c>
      <c r="Q28" s="32">
        <v>0</v>
      </c>
      <c r="R28" s="31">
        <v>0</v>
      </c>
      <c r="S28" s="31">
        <v>54130.359375</v>
      </c>
      <c r="T28" s="31">
        <v>221563.515625</v>
      </c>
      <c r="U28" s="31">
        <v>203803.65625</v>
      </c>
      <c r="V28" s="31">
        <v>178423.359375</v>
      </c>
      <c r="W28" s="31">
        <v>64926.19140625</v>
      </c>
      <c r="X28" s="85">
        <v>9398.5556640625</v>
      </c>
    </row>
    <row r="29" spans="1:24" s="11" customFormat="1" ht="15">
      <c r="A29" s="250" t="s">
        <v>98</v>
      </c>
      <c r="B29" s="14"/>
      <c r="C29" s="37" t="s">
        <v>45</v>
      </c>
      <c r="D29" s="37"/>
      <c r="E29" s="29" t="s">
        <v>18</v>
      </c>
      <c r="F29" s="17">
        <f t="shared" si="3"/>
        <v>805809.6187744141</v>
      </c>
      <c r="G29" s="17">
        <f t="shared" si="6"/>
        <v>485704.95556640625</v>
      </c>
      <c r="H29" s="263">
        <f t="shared" si="2"/>
        <v>320104.6632080078</v>
      </c>
      <c r="I29" s="32">
        <v>1980</v>
      </c>
      <c r="J29" s="31">
        <v>0</v>
      </c>
      <c r="K29" s="31">
        <v>17987.125</v>
      </c>
      <c r="L29" s="31">
        <v>181148.515625</v>
      </c>
      <c r="M29" s="31">
        <v>120692.71875</v>
      </c>
      <c r="N29" s="31">
        <v>111983.765625</v>
      </c>
      <c r="O29" s="31">
        <v>45010.9921875</v>
      </c>
      <c r="P29" s="85">
        <v>6901.83837890625</v>
      </c>
      <c r="Q29" s="32">
        <v>1335</v>
      </c>
      <c r="R29" s="31">
        <v>0</v>
      </c>
      <c r="S29" s="31">
        <v>29582.138671875</v>
      </c>
      <c r="T29" s="31">
        <v>134350.46875</v>
      </c>
      <c r="U29" s="31">
        <v>61064.52734375</v>
      </c>
      <c r="V29" s="31">
        <v>74405.796875</v>
      </c>
      <c r="W29" s="31">
        <v>17716.44140625</v>
      </c>
      <c r="X29" s="85">
        <v>1650.2901611328125</v>
      </c>
    </row>
    <row r="30" spans="1:24" s="11" customFormat="1" ht="15">
      <c r="A30" s="250" t="s">
        <v>99</v>
      </c>
      <c r="B30" s="14"/>
      <c r="C30" s="37" t="s">
        <v>46</v>
      </c>
      <c r="D30" s="37"/>
      <c r="E30" s="29" t="s">
        <v>58</v>
      </c>
      <c r="F30" s="17">
        <f t="shared" si="3"/>
        <v>1628194.0703125</v>
      </c>
      <c r="G30" s="17">
        <f t="shared" si="6"/>
        <v>778742.2666015625</v>
      </c>
      <c r="H30" s="263">
        <f t="shared" si="2"/>
        <v>849451.8037109375</v>
      </c>
      <c r="I30" s="32">
        <v>6849.75</v>
      </c>
      <c r="J30" s="31">
        <v>8568</v>
      </c>
      <c r="K30" s="31">
        <v>83072.984375</v>
      </c>
      <c r="L30" s="31">
        <v>228726.328125</v>
      </c>
      <c r="M30" s="31">
        <v>201940.59375</v>
      </c>
      <c r="N30" s="31">
        <v>165389.78125</v>
      </c>
      <c r="O30" s="31">
        <v>71490.890625</v>
      </c>
      <c r="P30" s="85">
        <v>12703.9384765625</v>
      </c>
      <c r="Q30" s="32">
        <v>13559</v>
      </c>
      <c r="R30" s="31">
        <v>16536</v>
      </c>
      <c r="S30" s="31">
        <v>49858.60546875</v>
      </c>
      <c r="T30" s="31">
        <v>309884</v>
      </c>
      <c r="U30" s="31">
        <v>215596.078125</v>
      </c>
      <c r="V30" s="31">
        <v>169303.953125</v>
      </c>
      <c r="W30" s="31">
        <v>63030.8359375</v>
      </c>
      <c r="X30" s="85">
        <v>11683.3310546875</v>
      </c>
    </row>
    <row r="31" spans="1:24" s="11" customFormat="1" ht="15">
      <c r="A31" s="250" t="s">
        <v>100</v>
      </c>
      <c r="B31" s="14"/>
      <c r="C31" s="39" t="s">
        <v>47</v>
      </c>
      <c r="D31" s="39"/>
      <c r="E31" s="29" t="s">
        <v>19</v>
      </c>
      <c r="F31" s="17">
        <f t="shared" si="3"/>
        <v>722326.6827392578</v>
      </c>
      <c r="G31" s="17">
        <f t="shared" si="6"/>
        <v>21758.080200195312</v>
      </c>
      <c r="H31" s="263">
        <f t="shared" si="2"/>
        <v>700568.6025390625</v>
      </c>
      <c r="I31" s="32">
        <v>0</v>
      </c>
      <c r="J31" s="31">
        <v>0</v>
      </c>
      <c r="K31" s="31">
        <v>0</v>
      </c>
      <c r="L31" s="31">
        <v>12007.302734375</v>
      </c>
      <c r="M31" s="31">
        <v>7672.453125</v>
      </c>
      <c r="N31" s="31">
        <v>1209.2464599609375</v>
      </c>
      <c r="O31" s="31">
        <v>869.077880859375</v>
      </c>
      <c r="P31" s="85">
        <v>0</v>
      </c>
      <c r="Q31" s="32">
        <v>0</v>
      </c>
      <c r="R31" s="31">
        <v>0</v>
      </c>
      <c r="S31" s="31">
        <v>53184.6640625</v>
      </c>
      <c r="T31" s="31">
        <v>294376.65625</v>
      </c>
      <c r="U31" s="31">
        <v>216754.0625</v>
      </c>
      <c r="V31" s="31">
        <v>105728.40625</v>
      </c>
      <c r="W31" s="31">
        <v>24747.06640625</v>
      </c>
      <c r="X31" s="85">
        <v>5777.7470703125</v>
      </c>
    </row>
    <row r="32" spans="1:24" s="11" customFormat="1" ht="15">
      <c r="A32" s="250" t="s">
        <v>101</v>
      </c>
      <c r="B32" s="14"/>
      <c r="C32" s="39" t="s">
        <v>48</v>
      </c>
      <c r="D32" s="39"/>
      <c r="E32" s="29" t="s">
        <v>194</v>
      </c>
      <c r="F32" s="17">
        <f t="shared" si="3"/>
        <v>1009625.3041992188</v>
      </c>
      <c r="G32" s="17">
        <f t="shared" si="6"/>
        <v>0</v>
      </c>
      <c r="H32" s="263">
        <f t="shared" si="2"/>
        <v>1009625.3041992188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2496</v>
      </c>
      <c r="S32" s="31">
        <v>57588.75390625</v>
      </c>
      <c r="T32" s="31">
        <v>464679.03125</v>
      </c>
      <c r="U32" s="31">
        <v>253630.015625</v>
      </c>
      <c r="V32" s="31">
        <v>167399.046875</v>
      </c>
      <c r="W32" s="31">
        <v>56818.65625</v>
      </c>
      <c r="X32" s="85">
        <v>7013.80029296875</v>
      </c>
    </row>
    <row r="33" spans="1:24" s="11" customFormat="1" ht="15">
      <c r="A33" s="250" t="s">
        <v>102</v>
      </c>
      <c r="B33" s="14"/>
      <c r="C33" s="37" t="s">
        <v>49</v>
      </c>
      <c r="D33" s="37"/>
      <c r="E33" s="29" t="s">
        <v>212</v>
      </c>
      <c r="F33" s="17">
        <f t="shared" si="3"/>
        <v>1282850.6309814453</v>
      </c>
      <c r="G33" s="17">
        <f t="shared" si="6"/>
        <v>697253.7919921875</v>
      </c>
      <c r="H33" s="263">
        <f>SUM(Q33:X33)</f>
        <v>585596.8389892578</v>
      </c>
      <c r="I33" s="32">
        <v>12069.4560546875</v>
      </c>
      <c r="J33" s="31">
        <v>103052.203125</v>
      </c>
      <c r="K33" s="31">
        <v>102485.578125</v>
      </c>
      <c r="L33" s="31">
        <v>201060.546875</v>
      </c>
      <c r="M33" s="31">
        <v>149529.671875</v>
      </c>
      <c r="N33" s="31">
        <v>96516.5078125</v>
      </c>
      <c r="O33" s="31">
        <v>25782.9375</v>
      </c>
      <c r="P33" s="85">
        <v>6756.890625</v>
      </c>
      <c r="Q33" s="32">
        <v>2415.016845703125</v>
      </c>
      <c r="R33" s="31">
        <v>40888.74609375</v>
      </c>
      <c r="S33" s="31">
        <v>96651.625</v>
      </c>
      <c r="T33" s="31">
        <v>260658.609375</v>
      </c>
      <c r="U33" s="31">
        <v>110790.15625</v>
      </c>
      <c r="V33" s="31">
        <v>47939.1015625</v>
      </c>
      <c r="W33" s="31">
        <v>24290.591796875</v>
      </c>
      <c r="X33" s="85">
        <v>1962.9920654296875</v>
      </c>
    </row>
    <row r="34" spans="1:24" s="11" customFormat="1" ht="15">
      <c r="A34" s="250" t="s">
        <v>103</v>
      </c>
      <c r="B34" s="14"/>
      <c r="C34" s="38" t="s">
        <v>50</v>
      </c>
      <c r="D34" s="86" t="s">
        <v>59</v>
      </c>
      <c r="E34" s="255"/>
      <c r="F34" s="17">
        <f t="shared" si="3"/>
        <v>2947534.62109375</v>
      </c>
      <c r="G34" s="17">
        <f t="shared" si="6"/>
        <v>1587273.04296875</v>
      </c>
      <c r="H34" s="263">
        <f t="shared" si="2"/>
        <v>1360261.578125</v>
      </c>
      <c r="I34" s="32">
        <v>71956.609375</v>
      </c>
      <c r="J34" s="31">
        <v>53107.73828125</v>
      </c>
      <c r="K34" s="31">
        <v>175083</v>
      </c>
      <c r="L34" s="31">
        <v>474714.40625</v>
      </c>
      <c r="M34" s="31">
        <v>358025.5625</v>
      </c>
      <c r="N34" s="31">
        <v>311993.625</v>
      </c>
      <c r="O34" s="31">
        <v>129196.8515625</v>
      </c>
      <c r="P34" s="85">
        <v>13195.25</v>
      </c>
      <c r="Q34" s="32">
        <v>60368.859375</v>
      </c>
      <c r="R34" s="31">
        <v>68715.25</v>
      </c>
      <c r="S34" s="31">
        <v>157267.078125</v>
      </c>
      <c r="T34" s="31">
        <v>418105.96875</v>
      </c>
      <c r="U34" s="31">
        <v>281069.6875</v>
      </c>
      <c r="V34" s="31">
        <v>250925.453125</v>
      </c>
      <c r="W34" s="31">
        <v>98904.453125</v>
      </c>
      <c r="X34" s="85">
        <v>24904.828125</v>
      </c>
    </row>
    <row r="35" spans="1:24" s="11" customFormat="1" ht="15">
      <c r="A35" s="250" t="s">
        <v>104</v>
      </c>
      <c r="B35" s="14"/>
      <c r="C35" s="38" t="s">
        <v>51</v>
      </c>
      <c r="D35" s="86" t="s">
        <v>213</v>
      </c>
      <c r="E35" s="255"/>
      <c r="F35" s="17">
        <f t="shared" si="3"/>
        <v>7695387.375</v>
      </c>
      <c r="G35" s="17">
        <f t="shared" si="6"/>
        <v>4073454.3203125</v>
      </c>
      <c r="H35" s="263">
        <f t="shared" si="2"/>
        <v>3621933.0546875</v>
      </c>
      <c r="I35" s="32">
        <v>107891.359375</v>
      </c>
      <c r="J35" s="31">
        <v>432296.15625</v>
      </c>
      <c r="K35" s="31">
        <v>355566.59375</v>
      </c>
      <c r="L35" s="31">
        <v>734552.625</v>
      </c>
      <c r="M35" s="31">
        <v>838001.625</v>
      </c>
      <c r="N35" s="31">
        <v>995537.375</v>
      </c>
      <c r="O35" s="31">
        <v>489965.8125</v>
      </c>
      <c r="P35" s="85">
        <v>119642.7734375</v>
      </c>
      <c r="Q35" s="32">
        <v>90267.484375</v>
      </c>
      <c r="R35" s="31">
        <v>333247.03125</v>
      </c>
      <c r="S35" s="31">
        <v>469841.65625</v>
      </c>
      <c r="T35" s="31">
        <v>840067.8125</v>
      </c>
      <c r="U35" s="31">
        <v>645088.25</v>
      </c>
      <c r="V35" s="31">
        <v>809283.0625</v>
      </c>
      <c r="W35" s="31">
        <v>349817.28125</v>
      </c>
      <c r="X35" s="85">
        <v>84320.4765625</v>
      </c>
    </row>
    <row r="36" spans="1:24" s="77" customFormat="1" ht="15">
      <c r="A36" s="251"/>
      <c r="B36" s="253"/>
      <c r="C36" s="101"/>
      <c r="D36" s="101" t="s">
        <v>193</v>
      </c>
      <c r="E36" s="254"/>
      <c r="F36" s="78"/>
      <c r="G36" s="17"/>
      <c r="H36" s="264"/>
      <c r="I36" s="272"/>
      <c r="J36" s="253"/>
      <c r="K36" s="253"/>
      <c r="L36" s="253"/>
      <c r="M36" s="253"/>
      <c r="N36" s="253"/>
      <c r="O36" s="253"/>
      <c r="P36" s="254"/>
      <c r="Q36" s="102"/>
      <c r="R36" s="103"/>
      <c r="S36" s="103"/>
      <c r="T36" s="103"/>
      <c r="U36" s="103"/>
      <c r="V36" s="103"/>
      <c r="W36" s="103"/>
      <c r="X36" s="274"/>
    </row>
    <row r="37" spans="1:24" s="11" customFormat="1" ht="15">
      <c r="A37" s="250" t="s">
        <v>105</v>
      </c>
      <c r="B37" s="14"/>
      <c r="C37" s="38" t="s">
        <v>52</v>
      </c>
      <c r="D37" s="38"/>
      <c r="E37" s="29" t="s">
        <v>24</v>
      </c>
      <c r="F37" s="17">
        <f t="shared" si="3"/>
        <v>2257872.4165039062</v>
      </c>
      <c r="G37" s="17">
        <f t="shared" si="6"/>
        <v>1287036.9248046875</v>
      </c>
      <c r="H37" s="263">
        <f t="shared" si="2"/>
        <v>970835.4916992188</v>
      </c>
      <c r="I37" s="32">
        <v>231722.546875</v>
      </c>
      <c r="J37" s="31">
        <v>243037.109375</v>
      </c>
      <c r="K37" s="31">
        <v>342184.875</v>
      </c>
      <c r="L37" s="31">
        <v>282538.625</v>
      </c>
      <c r="M37" s="31">
        <v>109049.640625</v>
      </c>
      <c r="N37" s="31">
        <v>46681.4453125</v>
      </c>
      <c r="O37" s="31">
        <v>27195.40234375</v>
      </c>
      <c r="P37" s="85">
        <v>4627.2802734375</v>
      </c>
      <c r="Q37" s="32">
        <v>136331.640625</v>
      </c>
      <c r="R37" s="31">
        <v>165044.09375</v>
      </c>
      <c r="S37" s="31">
        <v>294819.0625</v>
      </c>
      <c r="T37" s="31">
        <v>215903.390625</v>
      </c>
      <c r="U37" s="31">
        <v>84154.984375</v>
      </c>
      <c r="V37" s="31">
        <v>42658.04296875</v>
      </c>
      <c r="W37" s="31">
        <v>29470.326171875</v>
      </c>
      <c r="X37" s="85">
        <v>2453.95068359375</v>
      </c>
    </row>
    <row r="38" spans="1:24" s="11" customFormat="1" ht="15">
      <c r="A38" s="250" t="s">
        <v>108</v>
      </c>
      <c r="B38" s="14"/>
      <c r="C38" s="37" t="s">
        <v>60</v>
      </c>
      <c r="D38" s="37"/>
      <c r="E38" s="29" t="s">
        <v>214</v>
      </c>
      <c r="F38" s="17">
        <f t="shared" si="3"/>
        <v>20869392.4296875</v>
      </c>
      <c r="G38" s="17">
        <f t="shared" si="6"/>
        <v>9659151.5859375</v>
      </c>
      <c r="H38" s="263">
        <f t="shared" si="2"/>
        <v>11210240.84375</v>
      </c>
      <c r="I38" s="32">
        <v>741896.0625</v>
      </c>
      <c r="J38" s="31">
        <v>1083020.25</v>
      </c>
      <c r="K38" s="31">
        <v>2128424.5</v>
      </c>
      <c r="L38" s="31">
        <v>3618510.5</v>
      </c>
      <c r="M38" s="31">
        <v>1141094.375</v>
      </c>
      <c r="N38" s="31">
        <v>763842.9375</v>
      </c>
      <c r="O38" s="31">
        <v>148878.4375</v>
      </c>
      <c r="P38" s="85">
        <v>33484.5234375</v>
      </c>
      <c r="Q38" s="32">
        <v>199505.140625</v>
      </c>
      <c r="R38" s="31">
        <v>1219508</v>
      </c>
      <c r="S38" s="31">
        <v>2431779.5</v>
      </c>
      <c r="T38" s="31">
        <v>4496793.5</v>
      </c>
      <c r="U38" s="31">
        <v>1710508.125</v>
      </c>
      <c r="V38" s="31">
        <v>966188.0625</v>
      </c>
      <c r="W38" s="31">
        <v>168200.828125</v>
      </c>
      <c r="X38" s="85">
        <v>17757.6875</v>
      </c>
    </row>
    <row r="39" spans="1:24" s="11" customFormat="1" ht="15">
      <c r="A39" s="250" t="s">
        <v>106</v>
      </c>
      <c r="B39" s="14"/>
      <c r="C39" s="37" t="s">
        <v>61</v>
      </c>
      <c r="D39" s="86" t="s">
        <v>191</v>
      </c>
      <c r="E39" s="256"/>
      <c r="F39" s="17">
        <f t="shared" si="3"/>
        <v>16780574.6171875</v>
      </c>
      <c r="G39" s="17">
        <f t="shared" si="6"/>
        <v>6587269.671875</v>
      </c>
      <c r="H39" s="263">
        <f t="shared" si="2"/>
        <v>10193304.9453125</v>
      </c>
      <c r="I39" s="32">
        <v>179007.234375</v>
      </c>
      <c r="J39" s="31">
        <v>2523</v>
      </c>
      <c r="K39" s="31">
        <v>791937.3125</v>
      </c>
      <c r="L39" s="31">
        <v>1870581.75</v>
      </c>
      <c r="M39" s="31">
        <v>1423098.875</v>
      </c>
      <c r="N39" s="31">
        <v>1091421.125</v>
      </c>
      <c r="O39" s="31">
        <v>803181.4375</v>
      </c>
      <c r="P39" s="85">
        <v>425518.9375</v>
      </c>
      <c r="Q39" s="32">
        <v>108747.4453125</v>
      </c>
      <c r="R39" s="31">
        <v>699657.1875</v>
      </c>
      <c r="S39" s="31">
        <v>905190.625</v>
      </c>
      <c r="T39" s="31">
        <v>3504971.75</v>
      </c>
      <c r="U39" s="31">
        <v>2933890.25</v>
      </c>
      <c r="V39" s="31">
        <v>1163377.625</v>
      </c>
      <c r="W39" s="31">
        <v>742339.375</v>
      </c>
      <c r="X39" s="85">
        <v>135130.6875</v>
      </c>
    </row>
    <row r="40" spans="1:24" s="11" customFormat="1" ht="15">
      <c r="A40" s="250" t="s">
        <v>109</v>
      </c>
      <c r="B40" s="14"/>
      <c r="C40" s="38" t="s">
        <v>62</v>
      </c>
      <c r="D40" s="86" t="s">
        <v>215</v>
      </c>
      <c r="E40" s="256"/>
      <c r="F40" s="17">
        <f t="shared" si="3"/>
        <v>8951690.0078125</v>
      </c>
      <c r="G40" s="17">
        <f t="shared" si="6"/>
        <v>3587614.03515625</v>
      </c>
      <c r="H40" s="263">
        <f t="shared" si="2"/>
        <v>5364075.97265625</v>
      </c>
      <c r="I40" s="32">
        <v>6675</v>
      </c>
      <c r="J40" s="31">
        <v>62102.9375</v>
      </c>
      <c r="K40" s="31">
        <v>215973.0625</v>
      </c>
      <c r="L40" s="31">
        <v>1949360.875</v>
      </c>
      <c r="M40" s="31">
        <v>530541.875</v>
      </c>
      <c r="N40" s="31">
        <v>558545.0625</v>
      </c>
      <c r="O40" s="31">
        <v>219608.875</v>
      </c>
      <c r="P40" s="85">
        <v>44806.34765625</v>
      </c>
      <c r="Q40" s="32">
        <v>0</v>
      </c>
      <c r="R40" s="31">
        <v>0</v>
      </c>
      <c r="S40" s="31">
        <v>834770.3125</v>
      </c>
      <c r="T40" s="31">
        <v>1762823.25</v>
      </c>
      <c r="U40" s="31">
        <v>1651748.125</v>
      </c>
      <c r="V40" s="31">
        <v>738526</v>
      </c>
      <c r="W40" s="31">
        <v>313811.875</v>
      </c>
      <c r="X40" s="85">
        <v>62396.41015625</v>
      </c>
    </row>
    <row r="41" spans="1:24" s="77" customFormat="1" ht="15">
      <c r="A41" s="251"/>
      <c r="B41" s="253"/>
      <c r="C41" s="253"/>
      <c r="D41" s="109" t="s">
        <v>25</v>
      </c>
      <c r="E41" s="254"/>
      <c r="F41" s="78"/>
      <c r="G41" s="17"/>
      <c r="H41" s="264"/>
      <c r="I41" s="272"/>
      <c r="J41" s="253"/>
      <c r="K41" s="253"/>
      <c r="L41" s="253"/>
      <c r="M41" s="253"/>
      <c r="N41" s="253"/>
      <c r="O41" s="253"/>
      <c r="P41" s="254"/>
      <c r="Q41" s="102"/>
      <c r="R41" s="103"/>
      <c r="S41" s="103"/>
      <c r="T41" s="103"/>
      <c r="U41" s="103"/>
      <c r="V41" s="103"/>
      <c r="W41" s="103"/>
      <c r="X41" s="274"/>
    </row>
    <row r="42" spans="1:24" s="11" customFormat="1" ht="15">
      <c r="A42" s="250" t="s">
        <v>107</v>
      </c>
      <c r="B42" s="14"/>
      <c r="C42" s="38" t="s">
        <v>63</v>
      </c>
      <c r="D42" s="14"/>
      <c r="E42" s="29" t="s">
        <v>216</v>
      </c>
      <c r="F42" s="17">
        <f t="shared" si="3"/>
        <v>225226.26266479492</v>
      </c>
      <c r="G42" s="17">
        <f t="shared" si="6"/>
        <v>105017.57504272461</v>
      </c>
      <c r="H42" s="263">
        <f t="shared" si="2"/>
        <v>120208.68762207031</v>
      </c>
      <c r="I42" s="32">
        <v>5636.498046875</v>
      </c>
      <c r="J42" s="31">
        <v>17577.7265625</v>
      </c>
      <c r="K42" s="31">
        <v>24131.2734375</v>
      </c>
      <c r="L42" s="31">
        <v>31989.876953125</v>
      </c>
      <c r="M42" s="31">
        <v>7542.93603515625</v>
      </c>
      <c r="N42" s="31">
        <v>13604.2158203125</v>
      </c>
      <c r="O42" s="31">
        <v>4171.115234375</v>
      </c>
      <c r="P42" s="85">
        <v>363.9329528808594</v>
      </c>
      <c r="Q42" s="32">
        <v>0</v>
      </c>
      <c r="R42" s="31">
        <v>12181.6513671875</v>
      </c>
      <c r="S42" s="31">
        <v>36179.4453125</v>
      </c>
      <c r="T42" s="31">
        <v>44437.8359375</v>
      </c>
      <c r="U42" s="31">
        <v>14348.5029296875</v>
      </c>
      <c r="V42" s="31">
        <v>9044.5751953125</v>
      </c>
      <c r="W42" s="31">
        <v>2760.131103515625</v>
      </c>
      <c r="X42" s="85">
        <v>1256.5457763671875</v>
      </c>
    </row>
    <row r="43" spans="1:24" s="11" customFormat="1" ht="15">
      <c r="A43" s="250" t="s">
        <v>110</v>
      </c>
      <c r="B43" s="14"/>
      <c r="C43" s="38" t="s">
        <v>64</v>
      </c>
      <c r="D43" s="14"/>
      <c r="E43" s="29" t="s">
        <v>217</v>
      </c>
      <c r="F43" s="17">
        <f t="shared" si="3"/>
        <v>12764446.765625</v>
      </c>
      <c r="G43" s="17">
        <f t="shared" si="6"/>
        <v>7071651.865234375</v>
      </c>
      <c r="H43" s="263">
        <f t="shared" si="2"/>
        <v>5692794.900390625</v>
      </c>
      <c r="I43" s="32">
        <v>14596.12890625</v>
      </c>
      <c r="J43" s="31">
        <v>22131.705078125</v>
      </c>
      <c r="K43" s="31">
        <v>216639.75</v>
      </c>
      <c r="L43" s="31">
        <v>1218766.5</v>
      </c>
      <c r="M43" s="31">
        <v>1731213.5</v>
      </c>
      <c r="N43" s="31">
        <v>2246132.75</v>
      </c>
      <c r="O43" s="31">
        <v>1328719.375</v>
      </c>
      <c r="P43" s="85">
        <v>293452.15625</v>
      </c>
      <c r="Q43" s="32">
        <v>29334.435546875</v>
      </c>
      <c r="R43" s="31">
        <v>22969.43359375</v>
      </c>
      <c r="S43" s="31">
        <v>174299.40625</v>
      </c>
      <c r="T43" s="31">
        <v>806505.125</v>
      </c>
      <c r="U43" s="31">
        <v>1151037.875</v>
      </c>
      <c r="V43" s="31">
        <v>1915749.5</v>
      </c>
      <c r="W43" s="31">
        <v>1265515.75</v>
      </c>
      <c r="X43" s="85">
        <v>327383.375</v>
      </c>
    </row>
    <row r="44" spans="1:24" s="11" customFormat="1" ht="15">
      <c r="A44" s="250" t="s">
        <v>111</v>
      </c>
      <c r="B44" s="14"/>
      <c r="C44" s="38" t="s">
        <v>65</v>
      </c>
      <c r="D44" s="14"/>
      <c r="E44" s="29" t="s">
        <v>218</v>
      </c>
      <c r="F44" s="17">
        <f t="shared" si="3"/>
        <v>29891894.1171875</v>
      </c>
      <c r="G44" s="17">
        <f t="shared" si="4"/>
        <v>19168848.6640625</v>
      </c>
      <c r="H44" s="263">
        <f t="shared" si="2"/>
        <v>10723045.453125</v>
      </c>
      <c r="I44" s="32">
        <v>23491.37109375</v>
      </c>
      <c r="J44" s="31">
        <v>46569.91796875</v>
      </c>
      <c r="K44" s="31">
        <v>727073.0625</v>
      </c>
      <c r="L44" s="31">
        <v>5237766</v>
      </c>
      <c r="M44" s="31">
        <v>5175066</v>
      </c>
      <c r="N44" s="31">
        <v>5162595.5</v>
      </c>
      <c r="O44" s="31">
        <v>2301475.25</v>
      </c>
      <c r="P44" s="85">
        <v>494811.5625</v>
      </c>
      <c r="Q44" s="32">
        <v>34718.14453125</v>
      </c>
      <c r="R44" s="31">
        <v>48968.55859375</v>
      </c>
      <c r="S44" s="31">
        <v>605358.3125</v>
      </c>
      <c r="T44" s="31">
        <v>2296648.5</v>
      </c>
      <c r="U44" s="31">
        <v>2422592</v>
      </c>
      <c r="V44" s="31">
        <v>3104246.25</v>
      </c>
      <c r="W44" s="31">
        <v>1753334.5</v>
      </c>
      <c r="X44" s="85">
        <v>457179.1875</v>
      </c>
    </row>
    <row r="45" spans="1:24" s="11" customFormat="1" ht="15">
      <c r="A45" s="250" t="s">
        <v>112</v>
      </c>
      <c r="B45" s="14"/>
      <c r="C45" s="38" t="s">
        <v>66</v>
      </c>
      <c r="D45" s="86" t="s">
        <v>219</v>
      </c>
      <c r="E45" s="255"/>
      <c r="F45" s="17">
        <f t="shared" si="3"/>
        <v>22701311.59375</v>
      </c>
      <c r="G45" s="17">
        <f t="shared" si="4"/>
        <v>13292740.3125</v>
      </c>
      <c r="H45" s="263">
        <f t="shared" si="2"/>
        <v>9408571.28125</v>
      </c>
      <c r="I45" s="32">
        <v>299261.65625</v>
      </c>
      <c r="J45" s="31">
        <v>258277.4375</v>
      </c>
      <c r="K45" s="31">
        <v>394693.40625</v>
      </c>
      <c r="L45" s="31">
        <v>1848799.75</v>
      </c>
      <c r="M45" s="31">
        <v>2917885.5</v>
      </c>
      <c r="N45" s="31">
        <v>4301597.5</v>
      </c>
      <c r="O45" s="31">
        <v>2650115.75</v>
      </c>
      <c r="P45" s="85">
        <v>622109.3125</v>
      </c>
      <c r="Q45" s="32">
        <v>141656.03125</v>
      </c>
      <c r="R45" s="31">
        <v>276958.375</v>
      </c>
      <c r="S45" s="31">
        <v>311670.3125</v>
      </c>
      <c r="T45" s="31">
        <v>1416787.125</v>
      </c>
      <c r="U45" s="31">
        <v>1983556.375</v>
      </c>
      <c r="V45" s="31">
        <v>2855736.25</v>
      </c>
      <c r="W45" s="31">
        <v>1939233.625</v>
      </c>
      <c r="X45" s="85">
        <v>482973.1875</v>
      </c>
    </row>
    <row r="46" spans="1:24" s="77" customFormat="1" ht="15">
      <c r="A46" s="251"/>
      <c r="B46" s="253"/>
      <c r="C46" s="109"/>
      <c r="D46" s="109" t="s">
        <v>26</v>
      </c>
      <c r="E46" s="254"/>
      <c r="F46" s="78"/>
      <c r="G46" s="78"/>
      <c r="H46" s="264"/>
      <c r="I46" s="272"/>
      <c r="J46" s="253"/>
      <c r="K46" s="253"/>
      <c r="L46" s="253"/>
      <c r="M46" s="253"/>
      <c r="N46" s="253"/>
      <c r="O46" s="253"/>
      <c r="P46" s="254"/>
      <c r="Q46" s="102"/>
      <c r="R46" s="103"/>
      <c r="S46" s="103"/>
      <c r="T46" s="103"/>
      <c r="U46" s="103"/>
      <c r="V46" s="103"/>
      <c r="W46" s="103"/>
      <c r="X46" s="274"/>
    </row>
    <row r="47" spans="1:24" s="11" customFormat="1" ht="15">
      <c r="A47" s="250" t="s">
        <v>113</v>
      </c>
      <c r="B47" s="14"/>
      <c r="C47" s="38" t="s">
        <v>67</v>
      </c>
      <c r="D47" s="46"/>
      <c r="E47" s="29" t="s">
        <v>220</v>
      </c>
      <c r="F47" s="17">
        <f t="shared" si="3"/>
        <v>1313133.0356445312</v>
      </c>
      <c r="G47" s="17">
        <f t="shared" si="4"/>
        <v>696888.09765625</v>
      </c>
      <c r="H47" s="263">
        <f t="shared" si="2"/>
        <v>616244.9379882812</v>
      </c>
      <c r="I47" s="32">
        <v>18899.16796875</v>
      </c>
      <c r="J47" s="31">
        <v>0</v>
      </c>
      <c r="K47" s="31">
        <v>63828.55078125</v>
      </c>
      <c r="L47" s="31">
        <v>225094.984375</v>
      </c>
      <c r="M47" s="31">
        <v>122097.625</v>
      </c>
      <c r="N47" s="31">
        <v>176899.21875</v>
      </c>
      <c r="O47" s="31">
        <v>72550.421875</v>
      </c>
      <c r="P47" s="85">
        <v>17518.12890625</v>
      </c>
      <c r="Q47" s="32">
        <v>4715.21923828125</v>
      </c>
      <c r="R47" s="31">
        <v>25059.02734375</v>
      </c>
      <c r="S47" s="31">
        <v>77025.4609375</v>
      </c>
      <c r="T47" s="31">
        <v>215979.3125</v>
      </c>
      <c r="U47" s="31">
        <v>103049.671875</v>
      </c>
      <c r="V47" s="31">
        <v>111067.9296875</v>
      </c>
      <c r="W47" s="31">
        <v>67413.1484375</v>
      </c>
      <c r="X47" s="85">
        <v>11935.16796875</v>
      </c>
    </row>
    <row r="48" spans="1:24" s="11" customFormat="1" ht="15">
      <c r="A48" s="250" t="s">
        <v>114</v>
      </c>
      <c r="B48" s="14"/>
      <c r="C48" s="38" t="s">
        <v>68</v>
      </c>
      <c r="D48" s="46"/>
      <c r="E48" s="29" t="s">
        <v>221</v>
      </c>
      <c r="F48" s="17">
        <f t="shared" si="3"/>
        <v>10303519.091796875</v>
      </c>
      <c r="G48" s="17">
        <f t="shared" si="4"/>
        <v>7216913.529296875</v>
      </c>
      <c r="H48" s="263">
        <f t="shared" si="2"/>
        <v>3086605.5625</v>
      </c>
      <c r="I48" s="32">
        <v>511601.40625</v>
      </c>
      <c r="J48" s="31">
        <v>222038.46875</v>
      </c>
      <c r="K48" s="31">
        <v>947750.125</v>
      </c>
      <c r="L48" s="31">
        <v>3156156.5</v>
      </c>
      <c r="M48" s="31">
        <v>1250985.5</v>
      </c>
      <c r="N48" s="31">
        <v>866770.375</v>
      </c>
      <c r="O48" s="31">
        <v>230794.453125</v>
      </c>
      <c r="P48" s="85">
        <v>30816.701171875</v>
      </c>
      <c r="Q48" s="32">
        <v>542947.875</v>
      </c>
      <c r="R48" s="31">
        <v>370289.75</v>
      </c>
      <c r="S48" s="31">
        <v>595993.9375</v>
      </c>
      <c r="T48" s="31">
        <v>805802.4375</v>
      </c>
      <c r="U48" s="31">
        <v>360324.6875</v>
      </c>
      <c r="V48" s="31">
        <v>312736.96875</v>
      </c>
      <c r="W48" s="31">
        <v>84568.3125</v>
      </c>
      <c r="X48" s="85">
        <v>13941.59375</v>
      </c>
    </row>
    <row r="49" spans="1:24" s="11" customFormat="1" ht="15">
      <c r="A49" s="250" t="s">
        <v>115</v>
      </c>
      <c r="B49" s="14"/>
      <c r="C49" s="38" t="s">
        <v>69</v>
      </c>
      <c r="D49" s="46"/>
      <c r="E49" s="29" t="s">
        <v>222</v>
      </c>
      <c r="F49" s="17">
        <f t="shared" si="3"/>
        <v>4878411.92578125</v>
      </c>
      <c r="G49" s="17">
        <f t="shared" si="4"/>
        <v>2483966.74609375</v>
      </c>
      <c r="H49" s="263">
        <f t="shared" si="2"/>
        <v>2394445.1796875</v>
      </c>
      <c r="I49" s="32">
        <v>250488.203125</v>
      </c>
      <c r="J49" s="31">
        <v>168565.546875</v>
      </c>
      <c r="K49" s="31">
        <v>366827</v>
      </c>
      <c r="L49" s="31">
        <v>664436.4375</v>
      </c>
      <c r="M49" s="31">
        <v>334340.34375</v>
      </c>
      <c r="N49" s="31">
        <v>472574.1875</v>
      </c>
      <c r="O49" s="31">
        <v>188616.21875</v>
      </c>
      <c r="P49" s="85">
        <v>38118.80859375</v>
      </c>
      <c r="Q49" s="32">
        <v>238069.328125</v>
      </c>
      <c r="R49" s="31">
        <v>202902.453125</v>
      </c>
      <c r="S49" s="31">
        <v>402487.75</v>
      </c>
      <c r="T49" s="31">
        <v>556964.375</v>
      </c>
      <c r="U49" s="31">
        <v>332363.28125</v>
      </c>
      <c r="V49" s="31">
        <v>404670.03125</v>
      </c>
      <c r="W49" s="31">
        <v>207403.125</v>
      </c>
      <c r="X49" s="85">
        <v>49584.8359375</v>
      </c>
    </row>
    <row r="50" spans="1:24" s="77" customFormat="1" ht="15">
      <c r="A50" s="251"/>
      <c r="B50" s="253"/>
      <c r="C50" s="109"/>
      <c r="D50" s="109" t="s">
        <v>27</v>
      </c>
      <c r="E50" s="254"/>
      <c r="F50" s="78"/>
      <c r="G50" s="78"/>
      <c r="H50" s="264"/>
      <c r="I50" s="272"/>
      <c r="J50" s="253"/>
      <c r="K50" s="253"/>
      <c r="L50" s="253"/>
      <c r="M50" s="253"/>
      <c r="N50" s="253"/>
      <c r="O50" s="253"/>
      <c r="P50" s="254"/>
      <c r="Q50" s="102"/>
      <c r="R50" s="103"/>
      <c r="S50" s="103"/>
      <c r="T50" s="103"/>
      <c r="U50" s="103"/>
      <c r="V50" s="103"/>
      <c r="W50" s="103"/>
      <c r="X50" s="274"/>
    </row>
    <row r="51" spans="1:24" s="11" customFormat="1" ht="15">
      <c r="A51" s="250" t="s">
        <v>116</v>
      </c>
      <c r="B51" s="14"/>
      <c r="C51" s="38" t="s">
        <v>70</v>
      </c>
      <c r="D51" s="46"/>
      <c r="E51" s="29" t="s">
        <v>223</v>
      </c>
      <c r="F51" s="17">
        <f t="shared" si="3"/>
        <v>4649754.84765625</v>
      </c>
      <c r="G51" s="17">
        <f t="shared" si="4"/>
        <v>2981477.4921875</v>
      </c>
      <c r="H51" s="263">
        <f t="shared" si="2"/>
        <v>1668277.35546875</v>
      </c>
      <c r="I51" s="32">
        <v>44006.5</v>
      </c>
      <c r="J51" s="31">
        <v>38270.26171875</v>
      </c>
      <c r="K51" s="31">
        <v>262309.375</v>
      </c>
      <c r="L51" s="31">
        <v>953713.375</v>
      </c>
      <c r="M51" s="31">
        <v>713643.875</v>
      </c>
      <c r="N51" s="31">
        <v>618958.8125</v>
      </c>
      <c r="O51" s="31">
        <v>293263.28125</v>
      </c>
      <c r="P51" s="85">
        <v>57312.01171875</v>
      </c>
      <c r="Q51" s="32">
        <v>51909.6875</v>
      </c>
      <c r="R51" s="31">
        <v>53638.94140625</v>
      </c>
      <c r="S51" s="31">
        <v>180031.359375</v>
      </c>
      <c r="T51" s="31">
        <v>464897.5</v>
      </c>
      <c r="U51" s="31">
        <v>349376.6875</v>
      </c>
      <c r="V51" s="31">
        <v>378643.59375</v>
      </c>
      <c r="W51" s="31">
        <v>158512.75</v>
      </c>
      <c r="X51" s="85">
        <v>31266.8359375</v>
      </c>
    </row>
    <row r="52" spans="1:24" s="11" customFormat="1" ht="15">
      <c r="A52" s="250" t="s">
        <v>117</v>
      </c>
      <c r="B52" s="14"/>
      <c r="C52" s="37" t="s">
        <v>71</v>
      </c>
      <c r="D52" s="46"/>
      <c r="E52" s="28" t="s">
        <v>224</v>
      </c>
      <c r="F52" s="17">
        <f t="shared" si="3"/>
        <v>2943424.279296875</v>
      </c>
      <c r="G52" s="17">
        <f t="shared" si="4"/>
        <v>923798.2421875</v>
      </c>
      <c r="H52" s="263">
        <f>SUM(Q52:X52)</f>
        <v>2019626.037109375</v>
      </c>
      <c r="I52" s="32">
        <v>34128.0859375</v>
      </c>
      <c r="J52" s="31">
        <v>18532.626953125</v>
      </c>
      <c r="K52" s="31">
        <v>115657.7265625</v>
      </c>
      <c r="L52" s="31">
        <v>227150.6875</v>
      </c>
      <c r="M52" s="31">
        <v>206345.15625</v>
      </c>
      <c r="N52" s="31">
        <v>206511.8125</v>
      </c>
      <c r="O52" s="31">
        <v>90475.203125</v>
      </c>
      <c r="P52" s="85">
        <v>24996.943359375</v>
      </c>
      <c r="Q52" s="32">
        <v>14022.244140625</v>
      </c>
      <c r="R52" s="31">
        <v>10878.3310546875</v>
      </c>
      <c r="S52" s="31">
        <v>616374.125</v>
      </c>
      <c r="T52" s="31">
        <v>1101619.5</v>
      </c>
      <c r="U52" s="31">
        <v>155115.59375</v>
      </c>
      <c r="V52" s="31">
        <v>85039.203125</v>
      </c>
      <c r="W52" s="31">
        <v>30068.41796875</v>
      </c>
      <c r="X52" s="85">
        <v>6508.6220703125</v>
      </c>
    </row>
    <row r="53" spans="1:24" s="11" customFormat="1" ht="15">
      <c r="A53" s="250" t="s">
        <v>185</v>
      </c>
      <c r="B53" s="14"/>
      <c r="C53" s="37" t="s">
        <v>72</v>
      </c>
      <c r="D53" s="86" t="s">
        <v>183</v>
      </c>
      <c r="E53" s="256"/>
      <c r="F53" s="17">
        <f>SUM(G53:H53)</f>
        <v>4023638.3056640625</v>
      </c>
      <c r="G53" s="17">
        <f>SUM(I53:P53)</f>
        <v>2306398.59765625</v>
      </c>
      <c r="H53" s="263">
        <f>SUM(Q53:X53)</f>
        <v>1717239.7080078125</v>
      </c>
      <c r="I53" s="32">
        <v>1286410.375</v>
      </c>
      <c r="J53" s="31">
        <v>223464.640625</v>
      </c>
      <c r="K53" s="31">
        <v>288354.375</v>
      </c>
      <c r="L53" s="31">
        <v>439781.5625</v>
      </c>
      <c r="M53" s="31">
        <v>30088.96875</v>
      </c>
      <c r="N53" s="31">
        <v>38298.67578125</v>
      </c>
      <c r="O53" s="31">
        <v>0</v>
      </c>
      <c r="P53" s="85">
        <v>0</v>
      </c>
      <c r="Q53" s="32">
        <v>1097194.25</v>
      </c>
      <c r="R53" s="31">
        <v>219325.515625</v>
      </c>
      <c r="S53" s="31">
        <v>152840.46875</v>
      </c>
      <c r="T53" s="31">
        <v>193236.84375</v>
      </c>
      <c r="U53" s="31">
        <v>49049.76953125</v>
      </c>
      <c r="V53" s="31">
        <v>0</v>
      </c>
      <c r="W53" s="31">
        <v>5592.8603515625</v>
      </c>
      <c r="X53" s="85">
        <v>0</v>
      </c>
    </row>
    <row r="54" spans="1:24" s="16" customFormat="1" ht="15" customHeight="1">
      <c r="A54" s="249"/>
      <c r="B54" s="63" t="s">
        <v>57</v>
      </c>
      <c r="C54" s="63"/>
      <c r="D54" s="63"/>
      <c r="E54" s="64"/>
      <c r="F54" s="53">
        <f t="shared" si="3"/>
        <v>42522628.388427734</v>
      </c>
      <c r="G54" s="54">
        <f>SUM(G55:G61)</f>
        <v>27263927.197509766</v>
      </c>
      <c r="H54" s="261">
        <f>SUM(H55:H61)</f>
        <v>15258701.190917969</v>
      </c>
      <c r="I54" s="55">
        <f>SUM(I55:I61)</f>
        <v>1847115.541015625</v>
      </c>
      <c r="J54" s="56">
        <f aca="true" t="shared" si="7" ref="J54:X54">SUM(J55:J61)</f>
        <v>2336683.546875</v>
      </c>
      <c r="K54" s="56">
        <f t="shared" si="7"/>
        <v>8098733.21875</v>
      </c>
      <c r="L54" s="56">
        <f t="shared" si="7"/>
        <v>9429900.71875</v>
      </c>
      <c r="M54" s="56">
        <f>SUM(M55:M61)</f>
        <v>2673365.7734375</v>
      </c>
      <c r="N54" s="56">
        <f t="shared" si="7"/>
        <v>1763077.28125</v>
      </c>
      <c r="O54" s="56">
        <f t="shared" si="7"/>
        <v>875123.3056640625</v>
      </c>
      <c r="P54" s="271">
        <f>SUM(P55:P61)</f>
        <v>239927.81176757812</v>
      </c>
      <c r="Q54" s="55">
        <f t="shared" si="7"/>
        <v>1741773.65234375</v>
      </c>
      <c r="R54" s="56">
        <f t="shared" si="7"/>
        <v>1666223.6328125</v>
      </c>
      <c r="S54" s="56">
        <f t="shared" si="7"/>
        <v>4500766.2578125</v>
      </c>
      <c r="T54" s="56">
        <f t="shared" si="7"/>
        <v>3707883.6015625</v>
      </c>
      <c r="U54" s="56">
        <f t="shared" si="7"/>
        <v>1388092.11328125</v>
      </c>
      <c r="V54" s="56">
        <f t="shared" si="7"/>
        <v>1298607.3872070312</v>
      </c>
      <c r="W54" s="56">
        <f t="shared" si="7"/>
        <v>745534.1899414062</v>
      </c>
      <c r="X54" s="271">
        <f t="shared" si="7"/>
        <v>209820.35595703125</v>
      </c>
    </row>
    <row r="55" spans="1:24" ht="15">
      <c r="A55" s="250" t="s">
        <v>120</v>
      </c>
      <c r="B55" s="79"/>
      <c r="C55" s="38" t="s">
        <v>73</v>
      </c>
      <c r="D55" s="86" t="s">
        <v>227</v>
      </c>
      <c r="E55" s="257"/>
      <c r="F55" s="17">
        <f>SUM(G55:H55)</f>
        <v>11451757.063476562</v>
      </c>
      <c r="G55" s="17">
        <f t="shared" si="4"/>
        <v>9486200.7421875</v>
      </c>
      <c r="H55" s="263">
        <f t="shared" si="2"/>
        <v>1965556.3212890625</v>
      </c>
      <c r="I55" s="273">
        <v>193518.25</v>
      </c>
      <c r="J55" s="33">
        <v>494316.75</v>
      </c>
      <c r="K55" s="33">
        <v>3260331.5</v>
      </c>
      <c r="L55" s="33">
        <v>3817964.5</v>
      </c>
      <c r="M55" s="33">
        <v>963101.25</v>
      </c>
      <c r="N55" s="33">
        <v>553732.4375</v>
      </c>
      <c r="O55" s="33">
        <v>169584.09375</v>
      </c>
      <c r="P55" s="85">
        <v>33651.9609375</v>
      </c>
      <c r="Q55" s="273">
        <v>162721.5625</v>
      </c>
      <c r="R55" s="33">
        <v>217140.390625</v>
      </c>
      <c r="S55" s="33">
        <v>382229.65625</v>
      </c>
      <c r="T55" s="33">
        <v>649158.625</v>
      </c>
      <c r="U55" s="33">
        <v>279534.375</v>
      </c>
      <c r="V55" s="33">
        <v>191954.359375</v>
      </c>
      <c r="W55" s="33">
        <v>72695.1640625</v>
      </c>
      <c r="X55" s="275">
        <v>10122.1884765625</v>
      </c>
    </row>
    <row r="56" spans="1:24" ht="15">
      <c r="A56" s="250" t="s">
        <v>121</v>
      </c>
      <c r="B56" s="79"/>
      <c r="C56" s="38" t="s">
        <v>74</v>
      </c>
      <c r="D56" s="86" t="s">
        <v>28</v>
      </c>
      <c r="E56" s="257"/>
      <c r="F56" s="17">
        <f t="shared" si="3"/>
        <v>6664960.453125</v>
      </c>
      <c r="G56" s="17">
        <f t="shared" si="4"/>
        <v>3644789.640625</v>
      </c>
      <c r="H56" s="263">
        <f t="shared" si="2"/>
        <v>3020170.8125</v>
      </c>
      <c r="I56" s="273">
        <v>485970.40625</v>
      </c>
      <c r="J56" s="33">
        <v>242280.265625</v>
      </c>
      <c r="K56" s="33">
        <v>435601.625</v>
      </c>
      <c r="L56" s="33">
        <v>946481.125</v>
      </c>
      <c r="M56" s="33">
        <v>489197.75</v>
      </c>
      <c r="N56" s="33">
        <v>508500.9375</v>
      </c>
      <c r="O56" s="33">
        <v>398922.78125</v>
      </c>
      <c r="P56" s="85">
        <v>137834.75</v>
      </c>
      <c r="Q56" s="273">
        <v>425901.28125</v>
      </c>
      <c r="R56" s="33">
        <v>180226.75</v>
      </c>
      <c r="S56" s="33">
        <v>297547.375</v>
      </c>
      <c r="T56" s="33">
        <v>500930.8125</v>
      </c>
      <c r="U56" s="33">
        <v>435352.34375</v>
      </c>
      <c r="V56" s="33">
        <v>607834.125</v>
      </c>
      <c r="W56" s="33">
        <v>429623.0625</v>
      </c>
      <c r="X56" s="275">
        <v>142755.0625</v>
      </c>
    </row>
    <row r="57" spans="1:24" ht="15">
      <c r="A57" s="250" t="s">
        <v>122</v>
      </c>
      <c r="B57" s="79"/>
      <c r="C57" s="38" t="s">
        <v>75</v>
      </c>
      <c r="D57" s="86" t="s">
        <v>29</v>
      </c>
      <c r="E57" s="257"/>
      <c r="F57" s="17">
        <f t="shared" si="3"/>
        <v>3423600.8813476562</v>
      </c>
      <c r="G57" s="17">
        <f t="shared" si="4"/>
        <v>2296582.0966796875</v>
      </c>
      <c r="H57" s="263">
        <f t="shared" si="2"/>
        <v>1127018.7846679688</v>
      </c>
      <c r="I57" s="273">
        <v>488667.4375</v>
      </c>
      <c r="J57" s="33">
        <v>750210.25</v>
      </c>
      <c r="K57" s="33">
        <v>464506</v>
      </c>
      <c r="L57" s="33">
        <v>377707.5</v>
      </c>
      <c r="M57" s="33">
        <v>119752.7890625</v>
      </c>
      <c r="N57" s="33">
        <v>66874.015625</v>
      </c>
      <c r="O57" s="33">
        <v>23290.634765625</v>
      </c>
      <c r="P57" s="85">
        <v>5573.4697265625</v>
      </c>
      <c r="Q57" s="273">
        <v>309243.4375</v>
      </c>
      <c r="R57" s="33">
        <v>376929.21875</v>
      </c>
      <c r="S57" s="33">
        <v>209728.34375</v>
      </c>
      <c r="T57" s="33">
        <v>116080.8515625</v>
      </c>
      <c r="U57" s="33">
        <v>50640.9765625</v>
      </c>
      <c r="V57" s="33">
        <v>32105.4375</v>
      </c>
      <c r="W57" s="33">
        <v>24326.634765625</v>
      </c>
      <c r="X57" s="275">
        <v>7963.88427734375</v>
      </c>
    </row>
    <row r="58" spans="1:24" ht="15">
      <c r="A58" s="250" t="s">
        <v>123</v>
      </c>
      <c r="B58" s="79"/>
      <c r="C58" s="38" t="s">
        <v>76</v>
      </c>
      <c r="D58" s="86" t="s">
        <v>118</v>
      </c>
      <c r="E58" s="257"/>
      <c r="F58" s="17">
        <f t="shared" si="3"/>
        <v>3596079.3251953125</v>
      </c>
      <c r="G58" s="17">
        <f t="shared" si="4"/>
        <v>1765998.6796875</v>
      </c>
      <c r="H58" s="263">
        <f t="shared" si="2"/>
        <v>1830080.6455078125</v>
      </c>
      <c r="I58" s="273">
        <v>196167.171875</v>
      </c>
      <c r="J58" s="33">
        <v>316527.4375</v>
      </c>
      <c r="K58" s="33">
        <v>405141.28125</v>
      </c>
      <c r="L58" s="33">
        <v>506979.375</v>
      </c>
      <c r="M58" s="33">
        <v>194986.6875</v>
      </c>
      <c r="N58" s="33">
        <v>89156.7890625</v>
      </c>
      <c r="O58" s="33">
        <v>47299.40625</v>
      </c>
      <c r="P58" s="85">
        <v>9740.53125</v>
      </c>
      <c r="Q58" s="273">
        <v>307018.4375</v>
      </c>
      <c r="R58" s="33">
        <v>429616.3125</v>
      </c>
      <c r="S58" s="33">
        <v>346594.625</v>
      </c>
      <c r="T58" s="33">
        <v>437127.125</v>
      </c>
      <c r="U58" s="33">
        <v>167472.5625</v>
      </c>
      <c r="V58" s="33">
        <v>109175.46875</v>
      </c>
      <c r="W58" s="33">
        <v>28432.69140625</v>
      </c>
      <c r="X58" s="275">
        <v>4643.4228515625</v>
      </c>
    </row>
    <row r="59" spans="1:24" ht="15">
      <c r="A59" s="250" t="s">
        <v>124</v>
      </c>
      <c r="B59" s="79"/>
      <c r="C59" s="38" t="s">
        <v>77</v>
      </c>
      <c r="D59" s="86" t="s">
        <v>225</v>
      </c>
      <c r="E59" s="257"/>
      <c r="F59" s="17">
        <f t="shared" si="3"/>
        <v>8805110.149414062</v>
      </c>
      <c r="G59" s="17">
        <f t="shared" si="4"/>
        <v>4857622.5859375</v>
      </c>
      <c r="H59" s="263">
        <f t="shared" si="2"/>
        <v>3947487.5634765625</v>
      </c>
      <c r="I59" s="273">
        <v>0</v>
      </c>
      <c r="J59" s="33">
        <v>76498.796875</v>
      </c>
      <c r="K59" s="33">
        <v>2090750.75</v>
      </c>
      <c r="L59" s="33">
        <v>2020266.75</v>
      </c>
      <c r="M59" s="33">
        <v>427345.53125</v>
      </c>
      <c r="N59" s="33">
        <v>179128.671875</v>
      </c>
      <c r="O59" s="33">
        <v>52554.77734375</v>
      </c>
      <c r="P59" s="85">
        <v>11077.30859375</v>
      </c>
      <c r="Q59" s="273">
        <v>0</v>
      </c>
      <c r="R59" s="33">
        <v>123901</v>
      </c>
      <c r="S59" s="33">
        <v>2354121</v>
      </c>
      <c r="T59" s="33">
        <v>1164005.375</v>
      </c>
      <c r="U59" s="33">
        <v>176244.515625</v>
      </c>
      <c r="V59" s="33">
        <v>86335.0859375</v>
      </c>
      <c r="W59" s="33">
        <v>37217.265625</v>
      </c>
      <c r="X59" s="275">
        <v>5663.3212890625</v>
      </c>
    </row>
    <row r="60" spans="1:24" ht="15">
      <c r="A60" s="250" t="s">
        <v>125</v>
      </c>
      <c r="B60" s="79"/>
      <c r="C60" s="38" t="s">
        <v>78</v>
      </c>
      <c r="D60" s="86" t="s">
        <v>30</v>
      </c>
      <c r="E60" s="257"/>
      <c r="F60" s="17">
        <f t="shared" si="3"/>
        <v>1344704.8283691406</v>
      </c>
      <c r="G60" s="17">
        <f t="shared" si="4"/>
        <v>1035035.5070800781</v>
      </c>
      <c r="H60" s="263">
        <f t="shared" si="2"/>
        <v>309669.3212890625</v>
      </c>
      <c r="I60" s="273">
        <v>21740.431640625</v>
      </c>
      <c r="J60" s="33">
        <v>40752.046875</v>
      </c>
      <c r="K60" s="33">
        <v>365651.9375</v>
      </c>
      <c r="L60" s="33">
        <v>470951.21875</v>
      </c>
      <c r="M60" s="33">
        <v>79236.203125</v>
      </c>
      <c r="N60" s="33">
        <v>41393.6171875</v>
      </c>
      <c r="O60" s="33">
        <v>13516.2373046875</v>
      </c>
      <c r="P60" s="85">
        <v>1793.814697265625</v>
      </c>
      <c r="Q60" s="273">
        <v>20012.55859375</v>
      </c>
      <c r="R60" s="33">
        <v>42410.9609375</v>
      </c>
      <c r="S60" s="33">
        <v>88171.5078125</v>
      </c>
      <c r="T60" s="33">
        <v>118647.375</v>
      </c>
      <c r="U60" s="33">
        <v>26620.60546875</v>
      </c>
      <c r="V60" s="33">
        <v>6707.84814453125</v>
      </c>
      <c r="W60" s="33">
        <v>7098.46533203125</v>
      </c>
      <c r="X60" s="275">
        <v>0</v>
      </c>
    </row>
    <row r="61" spans="1:24" ht="15">
      <c r="A61" s="250" t="s">
        <v>126</v>
      </c>
      <c r="B61" s="79"/>
      <c r="C61" s="38" t="s">
        <v>79</v>
      </c>
      <c r="D61" s="86" t="s">
        <v>119</v>
      </c>
      <c r="E61" s="257"/>
      <c r="F61" s="17">
        <f t="shared" si="3"/>
        <v>7236415.6875</v>
      </c>
      <c r="G61" s="17">
        <f t="shared" si="4"/>
        <v>4177697.9453125</v>
      </c>
      <c r="H61" s="263">
        <f t="shared" si="2"/>
        <v>3058717.7421875</v>
      </c>
      <c r="I61" s="273">
        <v>461051.84375</v>
      </c>
      <c r="J61" s="33">
        <v>416098</v>
      </c>
      <c r="K61" s="33">
        <v>1076750.125</v>
      </c>
      <c r="L61" s="33">
        <v>1289550.25</v>
      </c>
      <c r="M61" s="33">
        <v>399745.5625</v>
      </c>
      <c r="N61" s="33">
        <v>324290.8125</v>
      </c>
      <c r="O61" s="33">
        <v>169955.375</v>
      </c>
      <c r="P61" s="85">
        <v>40255.9765625</v>
      </c>
      <c r="Q61" s="273">
        <v>516876.375</v>
      </c>
      <c r="R61" s="33">
        <v>295999</v>
      </c>
      <c r="S61" s="33">
        <v>822373.75</v>
      </c>
      <c r="T61" s="33">
        <v>721933.4375</v>
      </c>
      <c r="U61" s="33">
        <v>252226.734375</v>
      </c>
      <c r="V61" s="33">
        <v>264495.0625</v>
      </c>
      <c r="W61" s="33">
        <v>146140.90625</v>
      </c>
      <c r="X61" s="275">
        <v>38672.4765625</v>
      </c>
    </row>
    <row r="62" spans="1:24" s="99" customFormat="1" ht="15" customHeight="1" thickBot="1">
      <c r="A62" s="252" t="s">
        <v>81</v>
      </c>
      <c r="B62" s="93" t="s">
        <v>184</v>
      </c>
      <c r="C62" s="95" t="s">
        <v>80</v>
      </c>
      <c r="D62" s="98"/>
      <c r="E62" s="95"/>
      <c r="F62" s="96">
        <f t="shared" si="3"/>
        <v>23650854.3125</v>
      </c>
      <c r="G62" s="97">
        <f t="shared" si="4"/>
        <v>10639362.5</v>
      </c>
      <c r="H62" s="265">
        <f>SUM(Q62:X62)</f>
        <v>13011491.8125</v>
      </c>
      <c r="I62" s="98">
        <v>276086.3125</v>
      </c>
      <c r="J62" s="94">
        <v>528796.0625</v>
      </c>
      <c r="K62" s="94">
        <v>713054.25</v>
      </c>
      <c r="L62" s="94">
        <v>673933.75</v>
      </c>
      <c r="M62" s="94">
        <v>662964.25</v>
      </c>
      <c r="N62" s="94">
        <v>1991731.875</v>
      </c>
      <c r="O62" s="94">
        <v>3953427.5</v>
      </c>
      <c r="P62" s="95">
        <v>1839368.5</v>
      </c>
      <c r="Q62" s="98">
        <v>362487</v>
      </c>
      <c r="R62" s="94">
        <v>489218.1875</v>
      </c>
      <c r="S62" s="94">
        <v>877729.0625</v>
      </c>
      <c r="T62" s="94">
        <v>600818.8125</v>
      </c>
      <c r="U62" s="94">
        <v>694818.5</v>
      </c>
      <c r="V62" s="94">
        <v>2888769.5</v>
      </c>
      <c r="W62" s="94">
        <v>4669806.5</v>
      </c>
      <c r="X62" s="95">
        <v>2427844.25</v>
      </c>
    </row>
  </sheetData>
  <mergeCells count="3">
    <mergeCell ref="I4:P4"/>
    <mergeCell ref="Q4:X4"/>
    <mergeCell ref="F5: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 topLeftCell="A1">
      <pane xSplit="5" ySplit="8" topLeftCell="F9" activePane="bottomRight" state="frozen"/>
      <selection pane="topLeft" activeCell="M13" sqref="M13"/>
      <selection pane="topRight" activeCell="M13" sqref="M13"/>
      <selection pane="bottomLeft" activeCell="M13" sqref="M13"/>
      <selection pane="bottomRight" activeCell="M13" sqref="M13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3.8515625" style="40" customWidth="1"/>
    <col min="5" max="5" width="33.7109375" style="6" customWidth="1"/>
    <col min="6" max="24" width="11.7109375" style="6" customWidth="1"/>
    <col min="25" max="16384" width="9.140625" style="6" customWidth="1"/>
  </cols>
  <sheetData>
    <row r="1" ht="15.6">
      <c r="A1" s="65" t="s">
        <v>226</v>
      </c>
    </row>
    <row r="2" ht="15.6">
      <c r="A2" s="110" t="s">
        <v>131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58" t="s">
        <v>33</v>
      </c>
      <c r="I4" s="297" t="s">
        <v>32</v>
      </c>
      <c r="J4" s="298"/>
      <c r="K4" s="298"/>
      <c r="L4" s="298"/>
      <c r="M4" s="298"/>
      <c r="N4" s="298"/>
      <c r="O4" s="298"/>
      <c r="P4" s="299"/>
      <c r="Q4" s="297" t="s">
        <v>33</v>
      </c>
      <c r="R4" s="298"/>
      <c r="S4" s="298"/>
      <c r="T4" s="298"/>
      <c r="U4" s="298"/>
      <c r="V4" s="298"/>
      <c r="W4" s="298"/>
      <c r="X4" s="299"/>
    </row>
    <row r="5" spans="1:24" s="8" customFormat="1" ht="13.8" thickBot="1">
      <c r="A5" s="68"/>
      <c r="B5" s="43"/>
      <c r="C5" s="43"/>
      <c r="D5" s="43"/>
      <c r="E5" s="21" t="s">
        <v>35</v>
      </c>
      <c r="F5" s="295" t="s">
        <v>53</v>
      </c>
      <c r="G5" s="296" t="s">
        <v>1</v>
      </c>
      <c r="H5" s="296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66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66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418195.56000000006</v>
      </c>
      <c r="G6" s="60">
        <f>SUM(I6:P6)</f>
        <v>218373.31200000003</v>
      </c>
      <c r="H6" s="259">
        <f>SUM(Q6:X6)</f>
        <v>199822.24800000002</v>
      </c>
      <c r="I6" s="61">
        <v>16593.827</v>
      </c>
      <c r="J6" s="62">
        <v>35247.442</v>
      </c>
      <c r="K6" s="62">
        <v>61582.879</v>
      </c>
      <c r="L6" s="62">
        <v>65025.975000000006</v>
      </c>
      <c r="M6" s="62">
        <v>21754.939</v>
      </c>
      <c r="N6" s="62">
        <v>11714.267</v>
      </c>
      <c r="O6" s="62">
        <v>4800.968</v>
      </c>
      <c r="P6" s="267">
        <v>1653.015</v>
      </c>
      <c r="Q6" s="61">
        <v>14782.547</v>
      </c>
      <c r="R6" s="62">
        <v>30851.677</v>
      </c>
      <c r="S6" s="62">
        <v>55661.72</v>
      </c>
      <c r="T6" s="62">
        <v>59712.631</v>
      </c>
      <c r="U6" s="62">
        <v>19854.401</v>
      </c>
      <c r="V6" s="62">
        <v>11276.251</v>
      </c>
      <c r="W6" s="62">
        <v>5496.171</v>
      </c>
      <c r="X6" s="267">
        <v>2186.85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68"/>
      <c r="Q7" s="36"/>
      <c r="R7" s="35"/>
      <c r="S7" s="35"/>
      <c r="T7" s="35"/>
      <c r="U7" s="35"/>
      <c r="V7" s="35"/>
      <c r="W7" s="35"/>
      <c r="X7" s="268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69"/>
      <c r="Q8" s="12"/>
      <c r="R8" s="13"/>
      <c r="S8" s="13"/>
      <c r="T8" s="13"/>
      <c r="U8" s="13"/>
      <c r="V8" s="13"/>
      <c r="W8" s="13"/>
      <c r="X8" s="269"/>
    </row>
    <row r="9" spans="1:24" s="15" customFormat="1" ht="14.4" thickTop="1">
      <c r="A9" s="248"/>
      <c r="B9" s="47" t="s">
        <v>2</v>
      </c>
      <c r="C9" s="47"/>
      <c r="D9" s="47"/>
      <c r="E9" s="48"/>
      <c r="F9" s="49">
        <f>SUM(G9:H9)</f>
        <v>114453931.11847115</v>
      </c>
      <c r="G9" s="50">
        <f>SUM(I9:P9)</f>
        <v>64193793.19698334</v>
      </c>
      <c r="H9" s="260">
        <f>SUM(Q9:X9)</f>
        <v>50260137.92148781</v>
      </c>
      <c r="I9" s="51">
        <f aca="true" t="shared" si="0" ref="I9:X9">I10+I24+I54+I62</f>
        <v>9441695.962036133</v>
      </c>
      <c r="J9" s="52">
        <f t="shared" si="0"/>
        <v>3501978.91947937</v>
      </c>
      <c r="K9" s="52">
        <f t="shared" si="0"/>
        <v>9713463.931640625</v>
      </c>
      <c r="L9" s="52">
        <f t="shared" si="0"/>
        <v>15664508.924194336</v>
      </c>
      <c r="M9" s="52">
        <f t="shared" si="0"/>
        <v>9891109.493774414</v>
      </c>
      <c r="N9" s="52">
        <f t="shared" si="0"/>
        <v>8690686.541183472</v>
      </c>
      <c r="O9" s="52">
        <f t="shared" si="0"/>
        <v>5631605.487190247</v>
      </c>
      <c r="P9" s="270">
        <f t="shared" si="0"/>
        <v>1658743.9374847412</v>
      </c>
      <c r="Q9" s="51">
        <f t="shared" si="0"/>
        <v>8774653.112182617</v>
      </c>
      <c r="R9" s="52">
        <f t="shared" si="0"/>
        <v>2637830.7587280273</v>
      </c>
      <c r="S9" s="52">
        <f t="shared" si="0"/>
        <v>9159070.178466797</v>
      </c>
      <c r="T9" s="52">
        <f t="shared" si="0"/>
        <v>9795929.806640625</v>
      </c>
      <c r="U9" s="52">
        <f t="shared" si="0"/>
        <v>5403758.331542969</v>
      </c>
      <c r="V9" s="52">
        <f t="shared" si="0"/>
        <v>6660364.999755859</v>
      </c>
      <c r="W9" s="52">
        <f t="shared" si="0"/>
        <v>5662316.44175148</v>
      </c>
      <c r="X9" s="270">
        <f t="shared" si="0"/>
        <v>2166214.2924194336</v>
      </c>
    </row>
    <row r="10" spans="1:24" s="16" customFormat="1" ht="15" customHeight="1">
      <c r="A10" s="249"/>
      <c r="B10" s="63" t="s">
        <v>202</v>
      </c>
      <c r="C10" s="63"/>
      <c r="D10" s="63"/>
      <c r="E10" s="64"/>
      <c r="F10" s="53">
        <f>SUM(G10:H10)</f>
        <v>31903400.369768143</v>
      </c>
      <c r="G10" s="54">
        <f>SUM(I10:P10)</f>
        <v>16039249.882865906</v>
      </c>
      <c r="H10" s="261">
        <f>SUM(Q10:X10)</f>
        <v>15864150.486902237</v>
      </c>
      <c r="I10" s="55">
        <f>SUM(I11:I23)</f>
        <v>7622235.087966919</v>
      </c>
      <c r="J10" s="56">
        <f>SUM(J11:J23)</f>
        <v>1963211.6796875</v>
      </c>
      <c r="K10" s="56">
        <f>SUM(K11:K23)</f>
        <v>1403353.2275390625</v>
      </c>
      <c r="L10" s="56">
        <f aca="true" t="shared" si="1" ref="L10:X10">SUM(L11:L23)</f>
        <v>2542023.62890625</v>
      </c>
      <c r="M10" s="56">
        <f t="shared" si="1"/>
        <v>803767.1264648438</v>
      </c>
      <c r="N10" s="56">
        <f t="shared" si="1"/>
        <v>893135.3198242188</v>
      </c>
      <c r="O10" s="56">
        <f t="shared" si="1"/>
        <v>619300.555305481</v>
      </c>
      <c r="P10" s="271">
        <f t="shared" si="1"/>
        <v>192223.25717163086</v>
      </c>
      <c r="Q10" s="55">
        <f t="shared" si="1"/>
        <v>7222566.3583984375</v>
      </c>
      <c r="R10" s="56">
        <f t="shared" si="1"/>
        <v>1364033.5737304688</v>
      </c>
      <c r="S10" s="56">
        <f t="shared" si="1"/>
        <v>2640607.8696289062</v>
      </c>
      <c r="T10" s="56">
        <f t="shared" si="1"/>
        <v>1942981.0947265625</v>
      </c>
      <c r="U10" s="56">
        <f t="shared" si="1"/>
        <v>714343.458984375</v>
      </c>
      <c r="V10" s="56">
        <f t="shared" si="1"/>
        <v>907517.1147460938</v>
      </c>
      <c r="W10" s="56">
        <f t="shared" si="1"/>
        <v>820295.4177494049</v>
      </c>
      <c r="X10" s="271">
        <f t="shared" si="1"/>
        <v>251805.59893798828</v>
      </c>
    </row>
    <row r="11" spans="1:24" s="11" customFormat="1" ht="15">
      <c r="A11" s="250" t="s">
        <v>82</v>
      </c>
      <c r="B11" s="14"/>
      <c r="C11" s="38" t="s">
        <v>3</v>
      </c>
      <c r="D11" s="86" t="s">
        <v>4</v>
      </c>
      <c r="E11" s="29"/>
      <c r="F11" s="246">
        <f>SUM(G11:H11)</f>
        <v>3069366.2924804688</v>
      </c>
      <c r="G11" s="19">
        <f>SUM(I11:P11)</f>
        <v>1964678.3901367188</v>
      </c>
      <c r="H11" s="262">
        <f aca="true" t="shared" si="2" ref="H11:H61">SUM(Q11:X11)</f>
        <v>1104687.90234375</v>
      </c>
      <c r="I11" s="18">
        <v>21686.142578125</v>
      </c>
      <c r="J11" s="31">
        <v>30722.3984375</v>
      </c>
      <c r="K11" s="31">
        <v>322405.0625</v>
      </c>
      <c r="L11" s="31">
        <v>920771.5</v>
      </c>
      <c r="M11" s="31">
        <v>301126</v>
      </c>
      <c r="N11" s="31">
        <v>253246.5</v>
      </c>
      <c r="O11" s="31">
        <v>108764.59375</v>
      </c>
      <c r="P11" s="85">
        <v>5956.19287109375</v>
      </c>
      <c r="Q11" s="32">
        <v>4275.2177734375</v>
      </c>
      <c r="R11" s="31">
        <v>26009.853515625</v>
      </c>
      <c r="S11" s="31">
        <v>320503.3125</v>
      </c>
      <c r="T11" s="31">
        <v>447080.53125</v>
      </c>
      <c r="U11" s="31">
        <v>130240.140625</v>
      </c>
      <c r="V11" s="31">
        <v>97684.953125</v>
      </c>
      <c r="W11" s="31">
        <v>63675.4921875</v>
      </c>
      <c r="X11" s="85">
        <v>15218.4013671875</v>
      </c>
    </row>
    <row r="12" spans="1:24" s="11" customFormat="1" ht="15">
      <c r="A12" s="250" t="s">
        <v>83</v>
      </c>
      <c r="B12" s="14"/>
      <c r="C12" s="38" t="s">
        <v>5</v>
      </c>
      <c r="D12" s="86" t="s">
        <v>203</v>
      </c>
      <c r="E12" s="29"/>
      <c r="F12" s="246">
        <f aca="true" t="shared" si="3" ref="F12:F62">SUM(G12:H12)</f>
        <v>273464.0890979767</v>
      </c>
      <c r="G12" s="19">
        <f aca="true" t="shared" si="4" ref="G12:G62">SUM(I12:P12)</f>
        <v>182032.65450286865</v>
      </c>
      <c r="H12" s="262">
        <f t="shared" si="2"/>
        <v>91431.43459510803</v>
      </c>
      <c r="I12" s="18">
        <v>128.9375762939453</v>
      </c>
      <c r="J12" s="31">
        <v>0</v>
      </c>
      <c r="K12" s="31">
        <v>24225.28125</v>
      </c>
      <c r="L12" s="31">
        <v>145096.8125</v>
      </c>
      <c r="M12" s="31">
        <v>5755.5947265625</v>
      </c>
      <c r="N12" s="31">
        <v>6752.69482421875</v>
      </c>
      <c r="O12" s="31">
        <v>73.33362579345703</v>
      </c>
      <c r="P12" s="85">
        <v>0</v>
      </c>
      <c r="Q12" s="32">
        <v>0</v>
      </c>
      <c r="R12" s="31">
        <v>2412.88427734375</v>
      </c>
      <c r="S12" s="31">
        <v>2983.90283203125</v>
      </c>
      <c r="T12" s="31">
        <v>72728.265625</v>
      </c>
      <c r="U12" s="31">
        <v>10459.7841796875</v>
      </c>
      <c r="V12" s="31">
        <v>2830.538330078125</v>
      </c>
      <c r="W12" s="31">
        <v>16.059350967407227</v>
      </c>
      <c r="X12" s="85">
        <v>0</v>
      </c>
    </row>
    <row r="13" spans="1:24" s="11" customFormat="1" ht="15">
      <c r="A13" s="250" t="s">
        <v>84</v>
      </c>
      <c r="B13" s="14"/>
      <c r="C13" s="37" t="s">
        <v>6</v>
      </c>
      <c r="D13" s="245" t="s">
        <v>204</v>
      </c>
      <c r="E13" s="29"/>
      <c r="F13" s="246">
        <f t="shared" si="3"/>
        <v>3568157.75390625</v>
      </c>
      <c r="G13" s="19">
        <f t="shared" si="4"/>
        <v>1711323.03515625</v>
      </c>
      <c r="H13" s="262">
        <f t="shared" si="2"/>
        <v>1856834.71875</v>
      </c>
      <c r="I13" s="18">
        <v>632302.8125</v>
      </c>
      <c r="J13" s="31">
        <v>138594.4375</v>
      </c>
      <c r="K13" s="31">
        <v>233680.453125</v>
      </c>
      <c r="L13" s="31">
        <v>246210.890625</v>
      </c>
      <c r="M13" s="31">
        <v>94688.7265625</v>
      </c>
      <c r="N13" s="31">
        <v>163903.296875</v>
      </c>
      <c r="O13" s="31">
        <v>142224.78125</v>
      </c>
      <c r="P13" s="85">
        <v>59717.63671875</v>
      </c>
      <c r="Q13" s="32">
        <v>630661.3125</v>
      </c>
      <c r="R13" s="31">
        <v>183725.84375</v>
      </c>
      <c r="S13" s="31">
        <v>267628.03125</v>
      </c>
      <c r="T13" s="31">
        <v>188857.828125</v>
      </c>
      <c r="U13" s="31">
        <v>65780.8359375</v>
      </c>
      <c r="V13" s="31">
        <v>236522.5625</v>
      </c>
      <c r="W13" s="31">
        <v>198993.703125</v>
      </c>
      <c r="X13" s="85">
        <v>84664.6015625</v>
      </c>
    </row>
    <row r="14" spans="1:24" s="11" customFormat="1" ht="15">
      <c r="A14" s="250" t="s">
        <v>85</v>
      </c>
      <c r="B14" s="14"/>
      <c r="C14" s="37" t="s">
        <v>7</v>
      </c>
      <c r="D14" s="245" t="s">
        <v>205</v>
      </c>
      <c r="E14" s="29"/>
      <c r="F14" s="246">
        <f t="shared" si="3"/>
        <v>295270.96322631836</v>
      </c>
      <c r="G14" s="19">
        <f t="shared" si="4"/>
        <v>139069.30575561523</v>
      </c>
      <c r="H14" s="262">
        <f t="shared" si="2"/>
        <v>156201.65747070312</v>
      </c>
      <c r="I14" s="18">
        <v>94184.515625</v>
      </c>
      <c r="J14" s="31">
        <v>14568.34765625</v>
      </c>
      <c r="K14" s="31">
        <v>13179.7509765625</v>
      </c>
      <c r="L14" s="31">
        <v>11180.26171875</v>
      </c>
      <c r="M14" s="31">
        <v>0</v>
      </c>
      <c r="N14" s="31">
        <v>5490.07421875</v>
      </c>
      <c r="O14" s="31">
        <v>0</v>
      </c>
      <c r="P14" s="85">
        <v>466.3555603027344</v>
      </c>
      <c r="Q14" s="32">
        <v>107415.1171875</v>
      </c>
      <c r="R14" s="31">
        <v>25610.5</v>
      </c>
      <c r="S14" s="31">
        <v>13866.732421875</v>
      </c>
      <c r="T14" s="31">
        <v>6309.7119140625</v>
      </c>
      <c r="U14" s="31">
        <v>0</v>
      </c>
      <c r="V14" s="31">
        <v>2999.595947265625</v>
      </c>
      <c r="W14" s="31">
        <v>0</v>
      </c>
      <c r="X14" s="85">
        <v>0</v>
      </c>
    </row>
    <row r="15" spans="1:24" s="11" customFormat="1" ht="15">
      <c r="A15" s="250" t="s">
        <v>86</v>
      </c>
      <c r="B15" s="14"/>
      <c r="C15" s="37" t="s">
        <v>8</v>
      </c>
      <c r="D15" s="245" t="s">
        <v>54</v>
      </c>
      <c r="E15" s="29"/>
      <c r="F15" s="246">
        <f t="shared" si="3"/>
        <v>716826.588684082</v>
      </c>
      <c r="G15" s="17">
        <f t="shared" si="4"/>
        <v>334247.5762939453</v>
      </c>
      <c r="H15" s="263">
        <f t="shared" si="2"/>
        <v>382579.0123901367</v>
      </c>
      <c r="I15" s="18">
        <v>115159.4609375</v>
      </c>
      <c r="J15" s="31">
        <v>34845.28125</v>
      </c>
      <c r="K15" s="31">
        <v>86462.2578125</v>
      </c>
      <c r="L15" s="31">
        <v>72106.4140625</v>
      </c>
      <c r="M15" s="31">
        <v>8349.1904296875</v>
      </c>
      <c r="N15" s="31">
        <v>9436.115234375</v>
      </c>
      <c r="O15" s="31">
        <v>6674.1611328125</v>
      </c>
      <c r="P15" s="85">
        <v>1214.6954345703125</v>
      </c>
      <c r="Q15" s="32">
        <v>79612.5625</v>
      </c>
      <c r="R15" s="31">
        <v>91976.5625</v>
      </c>
      <c r="S15" s="31">
        <v>98587.890625</v>
      </c>
      <c r="T15" s="31">
        <v>50938.703125</v>
      </c>
      <c r="U15" s="31">
        <v>25597.732421875</v>
      </c>
      <c r="V15" s="31">
        <v>22762.302734375</v>
      </c>
      <c r="W15" s="31">
        <v>12757.08203125</v>
      </c>
      <c r="X15" s="85">
        <v>346.17645263671875</v>
      </c>
    </row>
    <row r="16" spans="1:24" s="11" customFormat="1" ht="15">
      <c r="A16" s="250" t="s">
        <v>87</v>
      </c>
      <c r="B16" s="14"/>
      <c r="C16" s="39" t="s">
        <v>9</v>
      </c>
      <c r="D16" s="245" t="s">
        <v>44</v>
      </c>
      <c r="E16" s="29"/>
      <c r="F16" s="246">
        <f t="shared" si="3"/>
        <v>968716.2149658203</v>
      </c>
      <c r="G16" s="17">
        <f t="shared" si="4"/>
        <v>541350.3990478516</v>
      </c>
      <c r="H16" s="263">
        <f t="shared" si="2"/>
        <v>427365.81591796875</v>
      </c>
      <c r="I16" s="18">
        <v>83522.90625</v>
      </c>
      <c r="J16" s="31">
        <v>34535.59765625</v>
      </c>
      <c r="K16" s="31">
        <v>90265.125</v>
      </c>
      <c r="L16" s="31">
        <v>236209.609375</v>
      </c>
      <c r="M16" s="31">
        <v>62770.14453125</v>
      </c>
      <c r="N16" s="31">
        <v>22162.748046875</v>
      </c>
      <c r="O16" s="31">
        <v>10340.5146484375</v>
      </c>
      <c r="P16" s="85">
        <v>1543.7535400390625</v>
      </c>
      <c r="Q16" s="32">
        <v>73359.953125</v>
      </c>
      <c r="R16" s="31">
        <v>80042.28125</v>
      </c>
      <c r="S16" s="31">
        <v>116232.453125</v>
      </c>
      <c r="T16" s="31">
        <v>96908.5390625</v>
      </c>
      <c r="U16" s="31">
        <v>15942.9853515625</v>
      </c>
      <c r="V16" s="31">
        <v>30475.771484375</v>
      </c>
      <c r="W16" s="31">
        <v>11491.3427734375</v>
      </c>
      <c r="X16" s="85">
        <v>2912.48974609375</v>
      </c>
    </row>
    <row r="17" spans="1:24" s="11" customFormat="1" ht="15">
      <c r="A17" s="250" t="s">
        <v>88</v>
      </c>
      <c r="B17" s="14"/>
      <c r="C17" s="39" t="s">
        <v>10</v>
      </c>
      <c r="D17" s="245" t="s">
        <v>14</v>
      </c>
      <c r="E17" s="29"/>
      <c r="F17" s="246">
        <f t="shared" si="3"/>
        <v>1418909.466796875</v>
      </c>
      <c r="G17" s="17">
        <f t="shared" si="4"/>
        <v>741700.787109375</v>
      </c>
      <c r="H17" s="263">
        <f t="shared" si="2"/>
        <v>677208.6796875</v>
      </c>
      <c r="I17" s="18">
        <v>97776.5</v>
      </c>
      <c r="J17" s="31">
        <v>74855.3125</v>
      </c>
      <c r="K17" s="31">
        <v>192035.203125</v>
      </c>
      <c r="L17" s="31">
        <v>223608.09375</v>
      </c>
      <c r="M17" s="31">
        <v>39769.1796875</v>
      </c>
      <c r="N17" s="31">
        <v>48836.5859375</v>
      </c>
      <c r="O17" s="31">
        <v>53047.63671875</v>
      </c>
      <c r="P17" s="85">
        <v>11772.275390625</v>
      </c>
      <c r="Q17" s="32">
        <v>115244.8203125</v>
      </c>
      <c r="R17" s="31">
        <v>91585.0078125</v>
      </c>
      <c r="S17" s="31">
        <v>163924.453125</v>
      </c>
      <c r="T17" s="31">
        <v>89232.6640625</v>
      </c>
      <c r="U17" s="31">
        <v>48645.44140625</v>
      </c>
      <c r="V17" s="31">
        <v>77815.1171875</v>
      </c>
      <c r="W17" s="31">
        <v>70475.578125</v>
      </c>
      <c r="X17" s="85">
        <v>20285.59765625</v>
      </c>
    </row>
    <row r="18" spans="1:24" s="11" customFormat="1" ht="15">
      <c r="A18" s="250" t="s">
        <v>89</v>
      </c>
      <c r="B18" s="14"/>
      <c r="C18" s="37" t="s">
        <v>11</v>
      </c>
      <c r="D18" s="245" t="s">
        <v>55</v>
      </c>
      <c r="E18" s="29"/>
      <c r="F18" s="246">
        <f>SUM(G18:H18)</f>
        <v>4045563.296875</v>
      </c>
      <c r="G18" s="17">
        <f>SUM(I18:P18)</f>
        <v>1968438.55859375</v>
      </c>
      <c r="H18" s="263">
        <f t="shared" si="2"/>
        <v>2077124.73828125</v>
      </c>
      <c r="I18" s="18">
        <v>1240229.375</v>
      </c>
      <c r="J18" s="31">
        <v>125833.96875</v>
      </c>
      <c r="K18" s="31">
        <v>136187.5625</v>
      </c>
      <c r="L18" s="31">
        <v>107150.3125</v>
      </c>
      <c r="M18" s="31">
        <v>121240.953125</v>
      </c>
      <c r="N18" s="31">
        <v>73473.0625</v>
      </c>
      <c r="O18" s="31">
        <v>121311.265625</v>
      </c>
      <c r="P18" s="85">
        <v>43012.05859375</v>
      </c>
      <c r="Q18" s="32">
        <v>1292176.625</v>
      </c>
      <c r="R18" s="31">
        <v>180811.15625</v>
      </c>
      <c r="S18" s="31">
        <v>112476.0625</v>
      </c>
      <c r="T18" s="31">
        <v>141378.734375</v>
      </c>
      <c r="U18" s="31">
        <v>80145.0390625</v>
      </c>
      <c r="V18" s="31">
        <v>101209.03125</v>
      </c>
      <c r="W18" s="31">
        <v>130685.5625</v>
      </c>
      <c r="X18" s="85">
        <v>38242.52734375</v>
      </c>
    </row>
    <row r="19" spans="1:24" s="11" customFormat="1" ht="15">
      <c r="A19" s="250" t="s">
        <v>90</v>
      </c>
      <c r="B19" s="14"/>
      <c r="C19" s="38" t="s">
        <v>12</v>
      </c>
      <c r="D19" s="86" t="s">
        <v>206</v>
      </c>
      <c r="E19" s="29"/>
      <c r="F19" s="246">
        <f t="shared" si="3"/>
        <v>2086881.2470703125</v>
      </c>
      <c r="G19" s="17">
        <f t="shared" si="4"/>
        <v>1043281.5263671875</v>
      </c>
      <c r="H19" s="263">
        <f t="shared" si="2"/>
        <v>1043599.720703125</v>
      </c>
      <c r="I19" s="18">
        <v>344966.3125</v>
      </c>
      <c r="J19" s="31">
        <v>111586.3984375</v>
      </c>
      <c r="K19" s="31">
        <v>137077.875</v>
      </c>
      <c r="L19" s="31">
        <v>272008.6875</v>
      </c>
      <c r="M19" s="31">
        <v>52636.5</v>
      </c>
      <c r="N19" s="31">
        <v>74445.8515625</v>
      </c>
      <c r="O19" s="31">
        <v>43304.91015625</v>
      </c>
      <c r="P19" s="85">
        <v>7254.9912109375</v>
      </c>
      <c r="Q19" s="32">
        <v>370399.15625</v>
      </c>
      <c r="R19" s="31">
        <v>209625.546875</v>
      </c>
      <c r="S19" s="31">
        <v>152467.34375</v>
      </c>
      <c r="T19" s="31">
        <v>118097.8046875</v>
      </c>
      <c r="U19" s="31">
        <v>90364.03125</v>
      </c>
      <c r="V19" s="31">
        <v>38982.9140625</v>
      </c>
      <c r="W19" s="31">
        <v>46926.8984375</v>
      </c>
      <c r="X19" s="85">
        <v>16736.025390625</v>
      </c>
    </row>
    <row r="20" spans="1:24" s="11" customFormat="1" ht="15">
      <c r="A20" s="250" t="s">
        <v>91</v>
      </c>
      <c r="B20" s="14"/>
      <c r="C20" s="38" t="s">
        <v>13</v>
      </c>
      <c r="D20" s="86" t="s">
        <v>208</v>
      </c>
      <c r="E20" s="29"/>
      <c r="F20" s="246">
        <f t="shared" si="3"/>
        <v>466981.453125</v>
      </c>
      <c r="G20" s="17">
        <f t="shared" si="4"/>
        <v>0</v>
      </c>
      <c r="H20" s="263">
        <f t="shared" si="2"/>
        <v>466981.453125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366827.8125</v>
      </c>
      <c r="T20" s="31">
        <v>100153.640625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0" t="s">
        <v>92</v>
      </c>
      <c r="B21" s="14"/>
      <c r="C21" s="38" t="s">
        <v>15</v>
      </c>
      <c r="D21" s="86" t="s">
        <v>209</v>
      </c>
      <c r="E21" s="29"/>
      <c r="F21" s="246">
        <f t="shared" si="3"/>
        <v>7552865.25</v>
      </c>
      <c r="G21" s="17">
        <f t="shared" si="4"/>
        <v>3980242.5</v>
      </c>
      <c r="H21" s="263">
        <f t="shared" si="2"/>
        <v>3572622.75</v>
      </c>
      <c r="I21" s="18">
        <v>3980242.5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3572622.75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0" t="s">
        <v>93</v>
      </c>
      <c r="B22" s="14"/>
      <c r="C22" s="37" t="s">
        <v>16</v>
      </c>
      <c r="D22" s="245" t="s">
        <v>210</v>
      </c>
      <c r="E22" s="29"/>
      <c r="F22" s="246">
        <f t="shared" si="3"/>
        <v>5201621.644165039</v>
      </c>
      <c r="G22" s="17">
        <f t="shared" si="4"/>
        <v>2447746.8764648438</v>
      </c>
      <c r="H22" s="263">
        <f t="shared" si="2"/>
        <v>2753874.7677001953</v>
      </c>
      <c r="I22" s="18">
        <v>885732.5</v>
      </c>
      <c r="J22" s="31">
        <v>1261997.75</v>
      </c>
      <c r="K22" s="31">
        <v>0</v>
      </c>
      <c r="L22" s="31">
        <v>183208.90625</v>
      </c>
      <c r="M22" s="31">
        <v>8089.64990234375</v>
      </c>
      <c r="N22" s="31">
        <v>84189.703125</v>
      </c>
      <c r="O22" s="31">
        <v>14654.6552734375</v>
      </c>
      <c r="P22" s="85">
        <v>9873.7119140625</v>
      </c>
      <c r="Q22" s="32">
        <v>729617.5625</v>
      </c>
      <c r="R22" s="31">
        <v>408612.71875</v>
      </c>
      <c r="S22" s="31">
        <v>837286</v>
      </c>
      <c r="T22" s="31">
        <v>486524.125</v>
      </c>
      <c r="U22" s="31">
        <v>133961.578125</v>
      </c>
      <c r="V22" s="31">
        <v>106131.390625</v>
      </c>
      <c r="W22" s="31">
        <v>50162.41796875</v>
      </c>
      <c r="X22" s="85">
        <v>1578.9747314453125</v>
      </c>
    </row>
    <row r="23" spans="1:24" s="11" customFormat="1" ht="15">
      <c r="A23" s="250" t="s">
        <v>94</v>
      </c>
      <c r="B23" s="14"/>
      <c r="C23" s="37" t="s">
        <v>20</v>
      </c>
      <c r="D23" s="245" t="s">
        <v>56</v>
      </c>
      <c r="E23" s="29"/>
      <c r="F23" s="246">
        <f t="shared" si="3"/>
        <v>2238776.109375</v>
      </c>
      <c r="G23" s="17">
        <f>SUM(I23:P23)</f>
        <v>985138.2734375</v>
      </c>
      <c r="H23" s="263">
        <f t="shared" si="2"/>
        <v>1253637.8359375</v>
      </c>
      <c r="I23" s="18">
        <v>126303.125</v>
      </c>
      <c r="J23" s="31">
        <v>135672.1875</v>
      </c>
      <c r="K23" s="31">
        <v>167834.65625</v>
      </c>
      <c r="L23" s="31">
        <v>124472.140625</v>
      </c>
      <c r="M23" s="31">
        <v>109341.1875</v>
      </c>
      <c r="N23" s="31">
        <v>151198.6875</v>
      </c>
      <c r="O23" s="31">
        <v>118904.703125</v>
      </c>
      <c r="P23" s="85">
        <v>51411.5859375</v>
      </c>
      <c r="Q23" s="32">
        <v>247181.28125</v>
      </c>
      <c r="R23" s="31">
        <v>63621.21875</v>
      </c>
      <c r="S23" s="31">
        <v>187823.875</v>
      </c>
      <c r="T23" s="31">
        <v>144770.546875</v>
      </c>
      <c r="U23" s="31">
        <v>113205.890625</v>
      </c>
      <c r="V23" s="31">
        <v>190102.9375</v>
      </c>
      <c r="W23" s="31">
        <v>235111.28125</v>
      </c>
      <c r="X23" s="85">
        <v>71820.8046875</v>
      </c>
    </row>
    <row r="24" spans="1:24" s="16" customFormat="1" ht="15" customHeight="1">
      <c r="A24" s="249"/>
      <c r="B24" s="63" t="s">
        <v>211</v>
      </c>
      <c r="C24" s="63"/>
      <c r="D24" s="63"/>
      <c r="E24" s="64"/>
      <c r="F24" s="53">
        <f>SUM(G24:H24)</f>
        <v>62938809.51611328</v>
      </c>
      <c r="G24" s="54">
        <f>SUM(I24:P24)</f>
        <v>36691773.55818176</v>
      </c>
      <c r="H24" s="261">
        <f>SUM(Q24:X24)</f>
        <v>26247035.95793152</v>
      </c>
      <c r="I24" s="55">
        <f>SUM(I25:I53)</f>
        <v>1350315.8037567139</v>
      </c>
      <c r="J24" s="56">
        <f aca="true" t="shared" si="5" ref="J24:X24">SUM(J25:J53)</f>
        <v>736256.3140106201</v>
      </c>
      <c r="K24" s="56">
        <f t="shared" si="5"/>
        <v>4944907.3564453125</v>
      </c>
      <c r="L24" s="56">
        <f t="shared" si="5"/>
        <v>10112743.058959961</v>
      </c>
      <c r="M24" s="56">
        <f t="shared" si="5"/>
        <v>8014921.047729492</v>
      </c>
      <c r="N24" s="56">
        <f t="shared" si="5"/>
        <v>6897881.658859253</v>
      </c>
      <c r="O24" s="56">
        <f t="shared" si="5"/>
        <v>3771199.5314941406</v>
      </c>
      <c r="P24" s="271">
        <f t="shared" si="5"/>
        <v>863548.7869262695</v>
      </c>
      <c r="Q24" s="55">
        <f t="shared" si="5"/>
        <v>1020692.359161377</v>
      </c>
      <c r="R24" s="56">
        <f t="shared" si="5"/>
        <v>722340.7435913086</v>
      </c>
      <c r="S24" s="56">
        <f>SUM(S25:S53)</f>
        <v>4580515.459228516</v>
      </c>
      <c r="T24" s="56">
        <f t="shared" si="5"/>
        <v>6612707.353515625</v>
      </c>
      <c r="U24" s="56">
        <f t="shared" si="5"/>
        <v>4285528.6455078125</v>
      </c>
      <c r="V24" s="56">
        <f t="shared" si="5"/>
        <v>4842010.3193359375</v>
      </c>
      <c r="W24" s="56">
        <f t="shared" si="5"/>
        <v>3185306.5835723877</v>
      </c>
      <c r="X24" s="271">
        <f t="shared" si="5"/>
        <v>997934.4940185547</v>
      </c>
    </row>
    <row r="25" spans="1:24" s="77" customFormat="1" ht="15">
      <c r="A25" s="251"/>
      <c r="B25" s="253"/>
      <c r="C25" s="253"/>
      <c r="D25" s="101" t="s">
        <v>189</v>
      </c>
      <c r="E25" s="254"/>
      <c r="F25" s="78"/>
      <c r="G25" s="78"/>
      <c r="H25" s="264"/>
      <c r="I25" s="272"/>
      <c r="J25" s="253"/>
      <c r="K25" s="253"/>
      <c r="L25" s="253"/>
      <c r="M25" s="253"/>
      <c r="N25" s="253"/>
      <c r="O25" s="253"/>
      <c r="P25" s="254"/>
      <c r="Q25" s="102"/>
      <c r="R25" s="103"/>
      <c r="S25" s="103"/>
      <c r="T25" s="103"/>
      <c r="U25" s="103"/>
      <c r="V25" s="103"/>
      <c r="W25" s="103"/>
      <c r="X25" s="274"/>
    </row>
    <row r="26" spans="1:24" s="11" customFormat="1" ht="15">
      <c r="A26" s="250" t="s">
        <v>95</v>
      </c>
      <c r="B26" s="14"/>
      <c r="C26" s="38" t="s">
        <v>21</v>
      </c>
      <c r="D26" s="38"/>
      <c r="E26" s="29" t="s">
        <v>190</v>
      </c>
      <c r="F26" s="17">
        <f>SUM(G26:H26)</f>
        <v>1133428.2457733154</v>
      </c>
      <c r="G26" s="17">
        <f>SUM(I26:P26)</f>
        <v>786346.0177459717</v>
      </c>
      <c r="H26" s="263">
        <f t="shared" si="2"/>
        <v>347082.22802734375</v>
      </c>
      <c r="I26" s="32">
        <v>0</v>
      </c>
      <c r="J26" s="31">
        <v>165.8116912841797</v>
      </c>
      <c r="K26" s="31">
        <v>28897.498046875</v>
      </c>
      <c r="L26" s="31">
        <v>280266.71875</v>
      </c>
      <c r="M26" s="31">
        <v>203239.796875</v>
      </c>
      <c r="N26" s="31">
        <v>161893.515625</v>
      </c>
      <c r="O26" s="31">
        <v>97987.578125</v>
      </c>
      <c r="P26" s="85">
        <v>13895.0986328125</v>
      </c>
      <c r="Q26" s="32">
        <v>0</v>
      </c>
      <c r="R26" s="31">
        <v>23198.033203125</v>
      </c>
      <c r="S26" s="31">
        <v>24334.33203125</v>
      </c>
      <c r="T26" s="31">
        <v>62796.63671875</v>
      </c>
      <c r="U26" s="31">
        <v>98499.796875</v>
      </c>
      <c r="V26" s="31">
        <v>83286.8046875</v>
      </c>
      <c r="W26" s="31">
        <v>48826.56640625</v>
      </c>
      <c r="X26" s="85">
        <v>6140.05810546875</v>
      </c>
    </row>
    <row r="27" spans="1:24" s="11" customFormat="1" ht="15">
      <c r="A27" s="250" t="s">
        <v>96</v>
      </c>
      <c r="B27" s="14"/>
      <c r="C27" s="38" t="s">
        <v>22</v>
      </c>
      <c r="D27" s="38"/>
      <c r="E27" s="29" t="s">
        <v>192</v>
      </c>
      <c r="F27" s="17">
        <f t="shared" si="3"/>
        <v>376233.6961669922</v>
      </c>
      <c r="G27" s="17">
        <f aca="true" t="shared" si="6" ref="G27:G43">SUM(I27:P27)</f>
        <v>276200.02978515625</v>
      </c>
      <c r="H27" s="263">
        <f t="shared" si="2"/>
        <v>100033.66638183594</v>
      </c>
      <c r="I27" s="32">
        <v>0</v>
      </c>
      <c r="J27" s="31">
        <v>7848.35986328125</v>
      </c>
      <c r="K27" s="31">
        <v>11017.490234375</v>
      </c>
      <c r="L27" s="31">
        <v>73270.8046875</v>
      </c>
      <c r="M27" s="31">
        <v>90983.5390625</v>
      </c>
      <c r="N27" s="31">
        <v>47074.98046875</v>
      </c>
      <c r="O27" s="31">
        <v>34276.57421875</v>
      </c>
      <c r="P27" s="85">
        <v>11728.28125</v>
      </c>
      <c r="Q27" s="32">
        <v>0</v>
      </c>
      <c r="R27" s="31">
        <v>2643.840087890625</v>
      </c>
      <c r="S27" s="31">
        <v>3424.990478515625</v>
      </c>
      <c r="T27" s="31">
        <v>25668.814453125</v>
      </c>
      <c r="U27" s="31">
        <v>23450.4453125</v>
      </c>
      <c r="V27" s="31">
        <v>32506.150390625</v>
      </c>
      <c r="W27" s="31">
        <v>10476.6904296875</v>
      </c>
      <c r="X27" s="85">
        <v>1862.7352294921875</v>
      </c>
    </row>
    <row r="28" spans="1:24" s="11" customFormat="1" ht="15">
      <c r="A28" s="250" t="s">
        <v>97</v>
      </c>
      <c r="B28" s="14"/>
      <c r="C28" s="37" t="s">
        <v>23</v>
      </c>
      <c r="D28" s="37"/>
      <c r="E28" s="29" t="s">
        <v>17</v>
      </c>
      <c r="F28" s="17">
        <f t="shared" si="3"/>
        <v>541690.2403564453</v>
      </c>
      <c r="G28" s="17">
        <f t="shared" si="6"/>
        <v>247923.0235595703</v>
      </c>
      <c r="H28" s="263">
        <f t="shared" si="2"/>
        <v>293767.216796875</v>
      </c>
      <c r="I28" s="32">
        <v>0</v>
      </c>
      <c r="J28" s="31">
        <v>5658.10986328125</v>
      </c>
      <c r="K28" s="31">
        <v>21270.138671875</v>
      </c>
      <c r="L28" s="31">
        <v>83382.6875</v>
      </c>
      <c r="M28" s="31">
        <v>41329.63671875</v>
      </c>
      <c r="N28" s="31">
        <v>73725.71875</v>
      </c>
      <c r="O28" s="31">
        <v>21361.955078125</v>
      </c>
      <c r="P28" s="85">
        <v>1194.7769775390625</v>
      </c>
      <c r="Q28" s="32">
        <v>0</v>
      </c>
      <c r="R28" s="31">
        <v>0</v>
      </c>
      <c r="S28" s="31">
        <v>36327.71875</v>
      </c>
      <c r="T28" s="31">
        <v>95533.5546875</v>
      </c>
      <c r="U28" s="31">
        <v>67515.0234375</v>
      </c>
      <c r="V28" s="31">
        <v>48122.71875</v>
      </c>
      <c r="W28" s="31">
        <v>37987.55859375</v>
      </c>
      <c r="X28" s="85">
        <v>8280.642578125</v>
      </c>
    </row>
    <row r="29" spans="1:24" s="11" customFormat="1" ht="15">
      <c r="A29" s="250" t="s">
        <v>98</v>
      </c>
      <c r="B29" s="14"/>
      <c r="C29" s="37" t="s">
        <v>45</v>
      </c>
      <c r="D29" s="37"/>
      <c r="E29" s="29" t="s">
        <v>18</v>
      </c>
      <c r="F29" s="17">
        <f t="shared" si="3"/>
        <v>371512.23609924316</v>
      </c>
      <c r="G29" s="17">
        <f t="shared" si="6"/>
        <v>195382.6421508789</v>
      </c>
      <c r="H29" s="263">
        <f t="shared" si="2"/>
        <v>176129.59394836426</v>
      </c>
      <c r="I29" s="32">
        <v>18</v>
      </c>
      <c r="J29" s="31">
        <v>0</v>
      </c>
      <c r="K29" s="31">
        <v>12199.5029296875</v>
      </c>
      <c r="L29" s="31">
        <v>51131.1640625</v>
      </c>
      <c r="M29" s="31">
        <v>75031.984375</v>
      </c>
      <c r="N29" s="31">
        <v>25755.72265625</v>
      </c>
      <c r="O29" s="31">
        <v>30353.208984375</v>
      </c>
      <c r="P29" s="85">
        <v>893.0591430664062</v>
      </c>
      <c r="Q29" s="32">
        <v>165.5399932861328</v>
      </c>
      <c r="R29" s="31">
        <v>0</v>
      </c>
      <c r="S29" s="31">
        <v>11793.318359375</v>
      </c>
      <c r="T29" s="31">
        <v>48602.37109375</v>
      </c>
      <c r="U29" s="31">
        <v>60390.17578125</v>
      </c>
      <c r="V29" s="31">
        <v>35129.62109375</v>
      </c>
      <c r="W29" s="31">
        <v>17465.955078125</v>
      </c>
      <c r="X29" s="85">
        <v>2582.612548828125</v>
      </c>
    </row>
    <row r="30" spans="1:24" s="11" customFormat="1" ht="15">
      <c r="A30" s="250" t="s">
        <v>99</v>
      </c>
      <c r="B30" s="14"/>
      <c r="C30" s="37" t="s">
        <v>46</v>
      </c>
      <c r="D30" s="37"/>
      <c r="E30" s="29" t="s">
        <v>58</v>
      </c>
      <c r="F30" s="17">
        <f t="shared" si="3"/>
        <v>579411.4431610107</v>
      </c>
      <c r="G30" s="17">
        <f t="shared" si="6"/>
        <v>302666.502243042</v>
      </c>
      <c r="H30" s="263">
        <f t="shared" si="2"/>
        <v>276744.94091796875</v>
      </c>
      <c r="I30" s="32">
        <v>87.67680358886719</v>
      </c>
      <c r="J30" s="31">
        <v>22767.359375</v>
      </c>
      <c r="K30" s="31">
        <v>26086.6953125</v>
      </c>
      <c r="L30" s="31">
        <v>88129.3828125</v>
      </c>
      <c r="M30" s="31">
        <v>57000.8359375</v>
      </c>
      <c r="N30" s="31">
        <v>78653.8203125</v>
      </c>
      <c r="O30" s="31">
        <v>26417.419921875</v>
      </c>
      <c r="P30" s="85">
        <v>3523.311767578125</v>
      </c>
      <c r="Q30" s="32">
        <v>4346.16015625</v>
      </c>
      <c r="R30" s="31">
        <v>9553.5146484375</v>
      </c>
      <c r="S30" s="31">
        <v>15148.58984375</v>
      </c>
      <c r="T30" s="31">
        <v>83379.625</v>
      </c>
      <c r="U30" s="31">
        <v>59728.00390625</v>
      </c>
      <c r="V30" s="31">
        <v>54187.625</v>
      </c>
      <c r="W30" s="31">
        <v>43380.140625</v>
      </c>
      <c r="X30" s="85">
        <v>7021.28173828125</v>
      </c>
    </row>
    <row r="31" spans="1:24" s="11" customFormat="1" ht="15">
      <c r="A31" s="250" t="s">
        <v>100</v>
      </c>
      <c r="B31" s="14"/>
      <c r="C31" s="39" t="s">
        <v>47</v>
      </c>
      <c r="D31" s="39"/>
      <c r="E31" s="29" t="s">
        <v>19</v>
      </c>
      <c r="F31" s="17">
        <f t="shared" si="3"/>
        <v>307641.8950653076</v>
      </c>
      <c r="G31" s="17">
        <f t="shared" si="6"/>
        <v>1243.7935028076172</v>
      </c>
      <c r="H31" s="263">
        <f t="shared" si="2"/>
        <v>306398.1015625</v>
      </c>
      <c r="I31" s="32">
        <v>0</v>
      </c>
      <c r="J31" s="31">
        <v>0</v>
      </c>
      <c r="K31" s="31">
        <v>0</v>
      </c>
      <c r="L31" s="31">
        <v>1159.5941162109375</v>
      </c>
      <c r="M31" s="31">
        <v>0</v>
      </c>
      <c r="N31" s="31">
        <v>84.19938659667969</v>
      </c>
      <c r="O31" s="31">
        <v>0</v>
      </c>
      <c r="P31" s="85">
        <v>0</v>
      </c>
      <c r="Q31" s="32">
        <v>0</v>
      </c>
      <c r="R31" s="31">
        <v>0</v>
      </c>
      <c r="S31" s="31">
        <v>21453.169921875</v>
      </c>
      <c r="T31" s="31">
        <v>110134.8359375</v>
      </c>
      <c r="U31" s="31">
        <v>114236.65625</v>
      </c>
      <c r="V31" s="31">
        <v>38554.2734375</v>
      </c>
      <c r="W31" s="31">
        <v>15222.224609375</v>
      </c>
      <c r="X31" s="85">
        <v>6796.94140625</v>
      </c>
    </row>
    <row r="32" spans="1:24" s="11" customFormat="1" ht="15">
      <c r="A32" s="250" t="s">
        <v>101</v>
      </c>
      <c r="B32" s="14"/>
      <c r="C32" s="39" t="s">
        <v>48</v>
      </c>
      <c r="D32" s="39"/>
      <c r="E32" s="29" t="s">
        <v>194</v>
      </c>
      <c r="F32" s="17">
        <f t="shared" si="3"/>
        <v>241721.9208984375</v>
      </c>
      <c r="G32" s="17">
        <f t="shared" si="6"/>
        <v>0</v>
      </c>
      <c r="H32" s="263">
        <f t="shared" si="2"/>
        <v>241721.9208984375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7181.1328125</v>
      </c>
      <c r="T32" s="31">
        <v>85515.625</v>
      </c>
      <c r="U32" s="31">
        <v>64525.6171875</v>
      </c>
      <c r="V32" s="31">
        <v>43345.53125</v>
      </c>
      <c r="W32" s="31">
        <v>31106.720703125</v>
      </c>
      <c r="X32" s="85">
        <v>10047.2939453125</v>
      </c>
    </row>
    <row r="33" spans="1:24" s="11" customFormat="1" ht="15">
      <c r="A33" s="250" t="s">
        <v>102</v>
      </c>
      <c r="B33" s="14"/>
      <c r="C33" s="37" t="s">
        <v>49</v>
      </c>
      <c r="D33" s="37"/>
      <c r="E33" s="29" t="s">
        <v>212</v>
      </c>
      <c r="F33" s="17">
        <f t="shared" si="3"/>
        <v>460457.2462158203</v>
      </c>
      <c r="G33" s="17">
        <f t="shared" si="6"/>
        <v>256065.1092529297</v>
      </c>
      <c r="H33" s="263">
        <f>SUM(Q33:X33)</f>
        <v>204392.13696289062</v>
      </c>
      <c r="I33" s="32">
        <v>23817.05859375</v>
      </c>
      <c r="J33" s="31">
        <v>26928.2109375</v>
      </c>
      <c r="K33" s="31">
        <v>41491.44140625</v>
      </c>
      <c r="L33" s="31">
        <v>69611.4921875</v>
      </c>
      <c r="M33" s="31">
        <v>55801.30078125</v>
      </c>
      <c r="N33" s="31">
        <v>23806.646484375</v>
      </c>
      <c r="O33" s="31">
        <v>12642.853515625</v>
      </c>
      <c r="P33" s="85">
        <v>1966.1053466796875</v>
      </c>
      <c r="Q33" s="32">
        <v>13676.150390625</v>
      </c>
      <c r="R33" s="31">
        <v>16402.677734375</v>
      </c>
      <c r="S33" s="31">
        <v>24511.162109375</v>
      </c>
      <c r="T33" s="31">
        <v>71991.625</v>
      </c>
      <c r="U33" s="31">
        <v>24299.046875</v>
      </c>
      <c r="V33" s="31">
        <v>43643.78125</v>
      </c>
      <c r="W33" s="31">
        <v>8431.4951171875</v>
      </c>
      <c r="X33" s="85">
        <v>1436.198486328125</v>
      </c>
    </row>
    <row r="34" spans="1:24" s="11" customFormat="1" ht="15">
      <c r="A34" s="250" t="s">
        <v>103</v>
      </c>
      <c r="B34" s="14"/>
      <c r="C34" s="38" t="s">
        <v>50</v>
      </c>
      <c r="D34" s="86" t="s">
        <v>59</v>
      </c>
      <c r="E34" s="255"/>
      <c r="F34" s="17">
        <f t="shared" si="3"/>
        <v>1517290.7470703125</v>
      </c>
      <c r="G34" s="17">
        <f t="shared" si="6"/>
        <v>810462.1259765625</v>
      </c>
      <c r="H34" s="263">
        <f t="shared" si="2"/>
        <v>706828.62109375</v>
      </c>
      <c r="I34" s="32">
        <v>48031.03515625</v>
      </c>
      <c r="J34" s="31">
        <v>45736.69140625</v>
      </c>
      <c r="K34" s="31">
        <v>85763.828125</v>
      </c>
      <c r="L34" s="31">
        <v>236295.796875</v>
      </c>
      <c r="M34" s="31">
        <v>158357.46875</v>
      </c>
      <c r="N34" s="31">
        <v>160912.640625</v>
      </c>
      <c r="O34" s="31">
        <v>65576.4609375</v>
      </c>
      <c r="P34" s="85">
        <v>9788.2041015625</v>
      </c>
      <c r="Q34" s="32">
        <v>35870.16015625</v>
      </c>
      <c r="R34" s="31">
        <v>31103.8046875</v>
      </c>
      <c r="S34" s="31">
        <v>76952.0390625</v>
      </c>
      <c r="T34" s="31">
        <v>223119.71875</v>
      </c>
      <c r="U34" s="31">
        <v>159274.3125</v>
      </c>
      <c r="V34" s="31">
        <v>109411.125</v>
      </c>
      <c r="W34" s="31">
        <v>52603.4375</v>
      </c>
      <c r="X34" s="85">
        <v>18494.0234375</v>
      </c>
    </row>
    <row r="35" spans="1:24" s="11" customFormat="1" ht="15">
      <c r="A35" s="250" t="s">
        <v>104</v>
      </c>
      <c r="B35" s="14"/>
      <c r="C35" s="38" t="s">
        <v>51</v>
      </c>
      <c r="D35" s="86" t="s">
        <v>213</v>
      </c>
      <c r="E35" s="255"/>
      <c r="F35" s="17">
        <f t="shared" si="3"/>
        <v>3496635.0078125</v>
      </c>
      <c r="G35" s="17">
        <f t="shared" si="6"/>
        <v>1663561.76171875</v>
      </c>
      <c r="H35" s="263">
        <f t="shared" si="2"/>
        <v>1833073.24609375</v>
      </c>
      <c r="I35" s="32">
        <v>58903.125</v>
      </c>
      <c r="J35" s="31">
        <v>38314.578125</v>
      </c>
      <c r="K35" s="31">
        <v>95150.4375</v>
      </c>
      <c r="L35" s="31">
        <v>399279.625</v>
      </c>
      <c r="M35" s="31">
        <v>353963.84375</v>
      </c>
      <c r="N35" s="31">
        <v>392666.375</v>
      </c>
      <c r="O35" s="31">
        <v>267200.28125</v>
      </c>
      <c r="P35" s="85">
        <v>58083.49609375</v>
      </c>
      <c r="Q35" s="32">
        <v>57005.53125</v>
      </c>
      <c r="R35" s="31">
        <v>64683.9453125</v>
      </c>
      <c r="S35" s="31">
        <v>193854.4375</v>
      </c>
      <c r="T35" s="31">
        <v>350559.4375</v>
      </c>
      <c r="U35" s="31">
        <v>403078.6875</v>
      </c>
      <c r="V35" s="31">
        <v>445746.78125</v>
      </c>
      <c r="W35" s="31">
        <v>261356.09375</v>
      </c>
      <c r="X35" s="85">
        <v>56788.33203125</v>
      </c>
    </row>
    <row r="36" spans="1:24" s="77" customFormat="1" ht="15">
      <c r="A36" s="251"/>
      <c r="B36" s="253"/>
      <c r="C36" s="101"/>
      <c r="D36" s="101" t="s">
        <v>193</v>
      </c>
      <c r="E36" s="254"/>
      <c r="F36" s="78"/>
      <c r="G36" s="17"/>
      <c r="H36" s="264"/>
      <c r="I36" s="272"/>
      <c r="J36" s="253"/>
      <c r="K36" s="253"/>
      <c r="L36" s="253"/>
      <c r="M36" s="253"/>
      <c r="N36" s="253"/>
      <c r="O36" s="253"/>
      <c r="P36" s="254"/>
      <c r="Q36" s="102"/>
      <c r="R36" s="103"/>
      <c r="S36" s="103"/>
      <c r="T36" s="103"/>
      <c r="U36" s="103"/>
      <c r="V36" s="103"/>
      <c r="W36" s="103"/>
      <c r="X36" s="274"/>
    </row>
    <row r="37" spans="1:24" s="11" customFormat="1" ht="15">
      <c r="A37" s="250" t="s">
        <v>105</v>
      </c>
      <c r="B37" s="14"/>
      <c r="C37" s="38" t="s">
        <v>52</v>
      </c>
      <c r="D37" s="38"/>
      <c r="E37" s="29" t="s">
        <v>24</v>
      </c>
      <c r="F37" s="17">
        <f t="shared" si="3"/>
        <v>704023.9193115234</v>
      </c>
      <c r="G37" s="17">
        <f t="shared" si="6"/>
        <v>328237.97888183594</v>
      </c>
      <c r="H37" s="263">
        <f t="shared" si="2"/>
        <v>375785.9404296875</v>
      </c>
      <c r="I37" s="32">
        <v>74816</v>
      </c>
      <c r="J37" s="31">
        <v>31248.869140625</v>
      </c>
      <c r="K37" s="31">
        <v>61698.9296875</v>
      </c>
      <c r="L37" s="31">
        <v>101051.1328125</v>
      </c>
      <c r="M37" s="31">
        <v>31445.650390625</v>
      </c>
      <c r="N37" s="31">
        <v>17396.818359375</v>
      </c>
      <c r="O37" s="31">
        <v>9047.048828125</v>
      </c>
      <c r="P37" s="85">
        <v>1533.5296630859375</v>
      </c>
      <c r="Q37" s="32">
        <v>72170.9140625</v>
      </c>
      <c r="R37" s="31">
        <v>82579.703125</v>
      </c>
      <c r="S37" s="31">
        <v>121685.90625</v>
      </c>
      <c r="T37" s="31">
        <v>67180.8046875</v>
      </c>
      <c r="U37" s="31">
        <v>10638.19921875</v>
      </c>
      <c r="V37" s="31">
        <v>9956.5791015625</v>
      </c>
      <c r="W37" s="31">
        <v>7760.51953125</v>
      </c>
      <c r="X37" s="85">
        <v>3813.314453125</v>
      </c>
    </row>
    <row r="38" spans="1:24" s="11" customFormat="1" ht="15">
      <c r="A38" s="250" t="s">
        <v>108</v>
      </c>
      <c r="B38" s="14"/>
      <c r="C38" s="37" t="s">
        <v>60</v>
      </c>
      <c r="D38" s="37"/>
      <c r="E38" s="29" t="s">
        <v>214</v>
      </c>
      <c r="F38" s="17">
        <f t="shared" si="3"/>
        <v>6461671.046875</v>
      </c>
      <c r="G38" s="17">
        <f t="shared" si="6"/>
        <v>2954862.1796875</v>
      </c>
      <c r="H38" s="263">
        <f t="shared" si="2"/>
        <v>3506808.8671875</v>
      </c>
      <c r="I38" s="32">
        <v>215716.21875</v>
      </c>
      <c r="J38" s="31">
        <v>302826.8125</v>
      </c>
      <c r="K38" s="31">
        <v>919086.3125</v>
      </c>
      <c r="L38" s="31">
        <v>862212</v>
      </c>
      <c r="M38" s="31">
        <v>332745.5625</v>
      </c>
      <c r="N38" s="31">
        <v>242421.390625</v>
      </c>
      <c r="O38" s="31">
        <v>59255.93359375</v>
      </c>
      <c r="P38" s="85">
        <v>20597.94921875</v>
      </c>
      <c r="Q38" s="32">
        <v>129884.828125</v>
      </c>
      <c r="R38" s="31">
        <v>178733.234375</v>
      </c>
      <c r="S38" s="31">
        <v>945077.1875</v>
      </c>
      <c r="T38" s="31">
        <v>1529756</v>
      </c>
      <c r="U38" s="31">
        <v>439224.625</v>
      </c>
      <c r="V38" s="31">
        <v>195719.5</v>
      </c>
      <c r="W38" s="31">
        <v>75822.3359375</v>
      </c>
      <c r="X38" s="85">
        <v>12591.15625</v>
      </c>
    </row>
    <row r="39" spans="1:24" s="11" customFormat="1" ht="15">
      <c r="A39" s="250" t="s">
        <v>106</v>
      </c>
      <c r="B39" s="14"/>
      <c r="C39" s="37" t="s">
        <v>61</v>
      </c>
      <c r="D39" s="86" t="s">
        <v>191</v>
      </c>
      <c r="E39" s="256"/>
      <c r="F39" s="17">
        <f t="shared" si="3"/>
        <v>5487487.76953125</v>
      </c>
      <c r="G39" s="17">
        <f t="shared" si="6"/>
        <v>3494545.59375</v>
      </c>
      <c r="H39" s="263">
        <f t="shared" si="2"/>
        <v>1992942.17578125</v>
      </c>
      <c r="I39" s="32">
        <v>25701.06640625</v>
      </c>
      <c r="J39" s="31">
        <v>0</v>
      </c>
      <c r="K39" s="31">
        <v>1161486.875</v>
      </c>
      <c r="L39" s="31">
        <v>877798.875</v>
      </c>
      <c r="M39" s="31">
        <v>667281.75</v>
      </c>
      <c r="N39" s="31">
        <v>522164</v>
      </c>
      <c r="O39" s="31">
        <v>185105.46875</v>
      </c>
      <c r="P39" s="85">
        <v>55007.55859375</v>
      </c>
      <c r="Q39" s="32">
        <v>35555.828125</v>
      </c>
      <c r="R39" s="31">
        <v>0</v>
      </c>
      <c r="S39" s="31">
        <v>1102348.625</v>
      </c>
      <c r="T39" s="31">
        <v>258298.59375</v>
      </c>
      <c r="U39" s="31">
        <v>0</v>
      </c>
      <c r="V39" s="31">
        <v>380936.21875</v>
      </c>
      <c r="W39" s="31">
        <v>62197.26953125</v>
      </c>
      <c r="X39" s="85">
        <v>153605.640625</v>
      </c>
    </row>
    <row r="40" spans="1:24" s="11" customFormat="1" ht="15">
      <c r="A40" s="250" t="s">
        <v>109</v>
      </c>
      <c r="B40" s="14"/>
      <c r="C40" s="38" t="s">
        <v>62</v>
      </c>
      <c r="D40" s="86" t="s">
        <v>215</v>
      </c>
      <c r="E40" s="256"/>
      <c r="F40" s="17">
        <f t="shared" si="3"/>
        <v>4192874.5846099854</v>
      </c>
      <c r="G40" s="17">
        <f t="shared" si="6"/>
        <v>2017722.1861724854</v>
      </c>
      <c r="H40" s="263">
        <f t="shared" si="2"/>
        <v>2175152.3984375</v>
      </c>
      <c r="I40" s="32">
        <v>154.86000061035156</v>
      </c>
      <c r="J40" s="31">
        <v>0</v>
      </c>
      <c r="K40" s="31">
        <v>923450.9375</v>
      </c>
      <c r="L40" s="31">
        <v>403495.53125</v>
      </c>
      <c r="M40" s="31">
        <v>253740.625</v>
      </c>
      <c r="N40" s="31">
        <v>300364.03125</v>
      </c>
      <c r="O40" s="31">
        <v>127615.375</v>
      </c>
      <c r="P40" s="85">
        <v>8900.826171875</v>
      </c>
      <c r="Q40" s="32">
        <v>0</v>
      </c>
      <c r="R40" s="31">
        <v>0</v>
      </c>
      <c r="S40" s="31">
        <v>679412.0625</v>
      </c>
      <c r="T40" s="31">
        <v>932935.875</v>
      </c>
      <c r="U40" s="31">
        <v>222108.90625</v>
      </c>
      <c r="V40" s="31">
        <v>195383.1875</v>
      </c>
      <c r="W40" s="31">
        <v>105263.4140625</v>
      </c>
      <c r="X40" s="85">
        <v>40048.953125</v>
      </c>
    </row>
    <row r="41" spans="1:24" s="77" customFormat="1" ht="15">
      <c r="A41" s="251"/>
      <c r="B41" s="253"/>
      <c r="C41" s="253"/>
      <c r="D41" s="109" t="s">
        <v>25</v>
      </c>
      <c r="E41" s="254"/>
      <c r="F41" s="78"/>
      <c r="G41" s="17"/>
      <c r="H41" s="264"/>
      <c r="I41" s="272"/>
      <c r="J41" s="253"/>
      <c r="K41" s="253"/>
      <c r="L41" s="253"/>
      <c r="M41" s="253"/>
      <c r="N41" s="253"/>
      <c r="O41" s="253"/>
      <c r="P41" s="254"/>
      <c r="Q41" s="102"/>
      <c r="R41" s="103"/>
      <c r="S41" s="103"/>
      <c r="T41" s="103"/>
      <c r="U41" s="103"/>
      <c r="V41" s="103"/>
      <c r="W41" s="103"/>
      <c r="X41" s="274"/>
    </row>
    <row r="42" spans="1:24" s="11" customFormat="1" ht="15">
      <c r="A42" s="250" t="s">
        <v>107</v>
      </c>
      <c r="B42" s="14"/>
      <c r="C42" s="38" t="s">
        <v>63</v>
      </c>
      <c r="D42" s="14"/>
      <c r="E42" s="29" t="s">
        <v>216</v>
      </c>
      <c r="F42" s="17">
        <f t="shared" si="3"/>
        <v>112548.77778625488</v>
      </c>
      <c r="G42" s="17">
        <f t="shared" si="6"/>
        <v>36476.577880859375</v>
      </c>
      <c r="H42" s="263">
        <f t="shared" si="2"/>
        <v>76072.19990539551</v>
      </c>
      <c r="I42" s="32">
        <v>2998.43212890625</v>
      </c>
      <c r="J42" s="31">
        <v>560.0853271484375</v>
      </c>
      <c r="K42" s="31">
        <v>17091.2734375</v>
      </c>
      <c r="L42" s="31">
        <v>0</v>
      </c>
      <c r="M42" s="31">
        <v>6429.75732421875</v>
      </c>
      <c r="N42" s="31">
        <v>5400.11767578125</v>
      </c>
      <c r="O42" s="31">
        <v>3038.269775390625</v>
      </c>
      <c r="P42" s="85">
        <v>958.6422119140625</v>
      </c>
      <c r="Q42" s="32">
        <v>0</v>
      </c>
      <c r="R42" s="31">
        <v>755.9454956054688</v>
      </c>
      <c r="S42" s="31">
        <v>15968.982421875</v>
      </c>
      <c r="T42" s="31">
        <v>37942.8515625</v>
      </c>
      <c r="U42" s="31">
        <v>13683.6494140625</v>
      </c>
      <c r="V42" s="31">
        <v>4943.3984375</v>
      </c>
      <c r="W42" s="31">
        <v>185.52272033691406</v>
      </c>
      <c r="X42" s="85">
        <v>2591.849853515625</v>
      </c>
    </row>
    <row r="43" spans="1:24" s="11" customFormat="1" ht="15">
      <c r="A43" s="250" t="s">
        <v>110</v>
      </c>
      <c r="B43" s="14"/>
      <c r="C43" s="38" t="s">
        <v>64</v>
      </c>
      <c r="D43" s="14"/>
      <c r="E43" s="29" t="s">
        <v>217</v>
      </c>
      <c r="F43" s="17">
        <f t="shared" si="3"/>
        <v>4676711.937255859</v>
      </c>
      <c r="G43" s="17">
        <f t="shared" si="6"/>
        <v>2645175.051376343</v>
      </c>
      <c r="H43" s="263">
        <f t="shared" si="2"/>
        <v>2031536.8858795166</v>
      </c>
      <c r="I43" s="32">
        <v>254.73497009277344</v>
      </c>
      <c r="J43" s="31">
        <v>11811.29296875</v>
      </c>
      <c r="K43" s="31">
        <v>75149.640625</v>
      </c>
      <c r="L43" s="31">
        <v>516053.84375</v>
      </c>
      <c r="M43" s="31">
        <v>715375.1875</v>
      </c>
      <c r="N43" s="31">
        <v>704652.1875</v>
      </c>
      <c r="O43" s="31">
        <v>503968.3125</v>
      </c>
      <c r="P43" s="85">
        <v>117909.8515625</v>
      </c>
      <c r="Q43" s="32">
        <v>85.01380920410156</v>
      </c>
      <c r="R43" s="31">
        <v>12708.5283203125</v>
      </c>
      <c r="S43" s="31">
        <v>85896.96875</v>
      </c>
      <c r="T43" s="31">
        <v>294848.625</v>
      </c>
      <c r="U43" s="31">
        <v>389534.53125</v>
      </c>
      <c r="V43" s="31">
        <v>542607.5</v>
      </c>
      <c r="W43" s="31">
        <v>545998.5625</v>
      </c>
      <c r="X43" s="85">
        <v>159857.15625</v>
      </c>
    </row>
    <row r="44" spans="1:24" s="11" customFormat="1" ht="15">
      <c r="A44" s="250" t="s">
        <v>111</v>
      </c>
      <c r="B44" s="14"/>
      <c r="C44" s="38" t="s">
        <v>65</v>
      </c>
      <c r="D44" s="14"/>
      <c r="E44" s="29" t="s">
        <v>218</v>
      </c>
      <c r="F44" s="17">
        <f t="shared" si="3"/>
        <v>16583820.417663574</v>
      </c>
      <c r="G44" s="17">
        <f t="shared" si="4"/>
        <v>10931414.28125</v>
      </c>
      <c r="H44" s="263">
        <f t="shared" si="2"/>
        <v>5652406.136413574</v>
      </c>
      <c r="I44" s="32">
        <v>13051.6953125</v>
      </c>
      <c r="J44" s="31">
        <v>12093.5546875</v>
      </c>
      <c r="K44" s="31">
        <v>535287.1875</v>
      </c>
      <c r="L44" s="31">
        <v>3016417.5</v>
      </c>
      <c r="M44" s="31">
        <v>3091009.25</v>
      </c>
      <c r="N44" s="31">
        <v>2592415</v>
      </c>
      <c r="O44" s="31">
        <v>1347745</v>
      </c>
      <c r="P44" s="85">
        <v>323395.09375</v>
      </c>
      <c r="Q44" s="32">
        <v>518.9254760742188</v>
      </c>
      <c r="R44" s="31">
        <v>56433.9140625</v>
      </c>
      <c r="S44" s="31">
        <v>245354.703125</v>
      </c>
      <c r="T44" s="31">
        <v>1121857.375</v>
      </c>
      <c r="U44" s="31">
        <v>1243955</v>
      </c>
      <c r="V44" s="31">
        <v>1602672.625</v>
      </c>
      <c r="W44" s="31">
        <v>1091044.75</v>
      </c>
      <c r="X44" s="85">
        <v>290568.84375</v>
      </c>
    </row>
    <row r="45" spans="1:24" s="11" customFormat="1" ht="15">
      <c r="A45" s="250" t="s">
        <v>112</v>
      </c>
      <c r="B45" s="14"/>
      <c r="C45" s="38" t="s">
        <v>66</v>
      </c>
      <c r="D45" s="86" t="s">
        <v>219</v>
      </c>
      <c r="E45" s="255"/>
      <c r="F45" s="17">
        <f t="shared" si="3"/>
        <v>4994623.0830078125</v>
      </c>
      <c r="G45" s="17">
        <f t="shared" si="4"/>
        <v>3015279.7666015625</v>
      </c>
      <c r="H45" s="263">
        <f t="shared" si="2"/>
        <v>1979343.31640625</v>
      </c>
      <c r="I45" s="32">
        <v>52676.4375</v>
      </c>
      <c r="J45" s="31">
        <v>15033.6962890625</v>
      </c>
      <c r="K45" s="31">
        <v>87558.6015625</v>
      </c>
      <c r="L45" s="31">
        <v>588905.375</v>
      </c>
      <c r="M45" s="31">
        <v>732239.1875</v>
      </c>
      <c r="N45" s="31">
        <v>818269.3125</v>
      </c>
      <c r="O45" s="31">
        <v>568641.6875</v>
      </c>
      <c r="P45" s="85">
        <v>151955.46875</v>
      </c>
      <c r="Q45" s="32">
        <v>61276.14453125</v>
      </c>
      <c r="R45" s="31">
        <v>0</v>
      </c>
      <c r="S45" s="31">
        <v>116018.265625</v>
      </c>
      <c r="T45" s="31">
        <v>303362.4375</v>
      </c>
      <c r="U45" s="31">
        <v>276613.5</v>
      </c>
      <c r="V45" s="31">
        <v>550575.125</v>
      </c>
      <c r="W45" s="31">
        <v>514513.6875</v>
      </c>
      <c r="X45" s="85">
        <v>156984.15625</v>
      </c>
    </row>
    <row r="46" spans="1:24" s="77" customFormat="1" ht="15">
      <c r="A46" s="251"/>
      <c r="B46" s="253"/>
      <c r="C46" s="109"/>
      <c r="D46" s="109" t="s">
        <v>26</v>
      </c>
      <c r="E46" s="254"/>
      <c r="F46" s="78"/>
      <c r="G46" s="78"/>
      <c r="H46" s="264"/>
      <c r="I46" s="272"/>
      <c r="J46" s="253"/>
      <c r="K46" s="253"/>
      <c r="L46" s="253"/>
      <c r="M46" s="253"/>
      <c r="N46" s="253"/>
      <c r="O46" s="253"/>
      <c r="P46" s="254"/>
      <c r="Q46" s="102"/>
      <c r="R46" s="103"/>
      <c r="S46" s="103"/>
      <c r="T46" s="103"/>
      <c r="U46" s="103"/>
      <c r="V46" s="103"/>
      <c r="W46" s="103"/>
      <c r="X46" s="274"/>
    </row>
    <row r="47" spans="1:24" s="11" customFormat="1" ht="15">
      <c r="A47" s="250" t="s">
        <v>113</v>
      </c>
      <c r="B47" s="14"/>
      <c r="C47" s="38" t="s">
        <v>67</v>
      </c>
      <c r="D47" s="46"/>
      <c r="E47" s="29" t="s">
        <v>220</v>
      </c>
      <c r="F47" s="17">
        <f t="shared" si="3"/>
        <v>397971.5383300781</v>
      </c>
      <c r="G47" s="17">
        <f t="shared" si="4"/>
        <v>203278.14624023438</v>
      </c>
      <c r="H47" s="263">
        <f t="shared" si="2"/>
        <v>194693.39208984375</v>
      </c>
      <c r="I47" s="32">
        <v>3567.218017578125</v>
      </c>
      <c r="J47" s="31">
        <v>0</v>
      </c>
      <c r="K47" s="31">
        <v>18636.64453125</v>
      </c>
      <c r="L47" s="31">
        <v>70813.3984375</v>
      </c>
      <c r="M47" s="31">
        <v>52376.56640625</v>
      </c>
      <c r="N47" s="31">
        <v>29158.97265625</v>
      </c>
      <c r="O47" s="31">
        <v>24624.603515625</v>
      </c>
      <c r="P47" s="85">
        <v>4100.74267578125</v>
      </c>
      <c r="Q47" s="32">
        <v>3991.23681640625</v>
      </c>
      <c r="R47" s="31">
        <v>4575.642578125</v>
      </c>
      <c r="S47" s="31">
        <v>17746.8359375</v>
      </c>
      <c r="T47" s="31">
        <v>43278.62890625</v>
      </c>
      <c r="U47" s="31">
        <v>51754.8203125</v>
      </c>
      <c r="V47" s="31">
        <v>43588.13671875</v>
      </c>
      <c r="W47" s="31">
        <v>23462.65625</v>
      </c>
      <c r="X47" s="85">
        <v>6295.4345703125</v>
      </c>
    </row>
    <row r="48" spans="1:24" s="11" customFormat="1" ht="15">
      <c r="A48" s="250" t="s">
        <v>114</v>
      </c>
      <c r="B48" s="14"/>
      <c r="C48" s="38" t="s">
        <v>68</v>
      </c>
      <c r="D48" s="46"/>
      <c r="E48" s="29" t="s">
        <v>221</v>
      </c>
      <c r="F48" s="17">
        <f t="shared" si="3"/>
        <v>4118822.4638671875</v>
      </c>
      <c r="G48" s="17">
        <f t="shared" si="4"/>
        <v>3411894.8505859375</v>
      </c>
      <c r="H48" s="263">
        <f t="shared" si="2"/>
        <v>706927.61328125</v>
      </c>
      <c r="I48" s="32">
        <v>125334.734375</v>
      </c>
      <c r="J48" s="31">
        <v>42153.50390625</v>
      </c>
      <c r="K48" s="31">
        <v>491845.4375</v>
      </c>
      <c r="L48" s="31">
        <v>1746540.125</v>
      </c>
      <c r="M48" s="31">
        <v>573479.9375</v>
      </c>
      <c r="N48" s="31">
        <v>295795.4375</v>
      </c>
      <c r="O48" s="31">
        <v>124203.2578125</v>
      </c>
      <c r="P48" s="85">
        <v>12542.4169921875</v>
      </c>
      <c r="Q48" s="32">
        <v>80788.9921875</v>
      </c>
      <c r="R48" s="31">
        <v>30373.51953125</v>
      </c>
      <c r="S48" s="31">
        <v>186406.25</v>
      </c>
      <c r="T48" s="31">
        <v>181040.328125</v>
      </c>
      <c r="U48" s="31">
        <v>77317.3125</v>
      </c>
      <c r="V48" s="31">
        <v>92234.5390625</v>
      </c>
      <c r="W48" s="31">
        <v>49779.69921875</v>
      </c>
      <c r="X48" s="85">
        <v>8986.97265625</v>
      </c>
    </row>
    <row r="49" spans="1:24" s="11" customFormat="1" ht="15">
      <c r="A49" s="250" t="s">
        <v>115</v>
      </c>
      <c r="B49" s="14"/>
      <c r="C49" s="38" t="s">
        <v>69</v>
      </c>
      <c r="D49" s="46"/>
      <c r="E49" s="29" t="s">
        <v>222</v>
      </c>
      <c r="F49" s="17">
        <f t="shared" si="3"/>
        <v>1052837.4931640625</v>
      </c>
      <c r="G49" s="17">
        <f t="shared" si="4"/>
        <v>520288.576171875</v>
      </c>
      <c r="H49" s="263">
        <f t="shared" si="2"/>
        <v>532548.9169921875</v>
      </c>
      <c r="I49" s="32">
        <v>66704.5546875</v>
      </c>
      <c r="J49" s="31">
        <v>39911.109375</v>
      </c>
      <c r="K49" s="31">
        <v>112937.03125</v>
      </c>
      <c r="L49" s="31">
        <v>152846.28125</v>
      </c>
      <c r="M49" s="31">
        <v>64996.58984375</v>
      </c>
      <c r="N49" s="31">
        <v>33284.75</v>
      </c>
      <c r="O49" s="31">
        <v>40620.25</v>
      </c>
      <c r="P49" s="85">
        <v>8988.009765625</v>
      </c>
      <c r="Q49" s="32">
        <v>16184.3720703125</v>
      </c>
      <c r="R49" s="31">
        <v>50083.2578125</v>
      </c>
      <c r="S49" s="31">
        <v>197708.609375</v>
      </c>
      <c r="T49" s="31">
        <v>83033.2265625</v>
      </c>
      <c r="U49" s="31">
        <v>87662.8828125</v>
      </c>
      <c r="V49" s="31">
        <v>46176.359375</v>
      </c>
      <c r="W49" s="31">
        <v>36686.171875</v>
      </c>
      <c r="X49" s="85">
        <v>15014.037109375</v>
      </c>
    </row>
    <row r="50" spans="1:24" s="77" customFormat="1" ht="15">
      <c r="A50" s="251"/>
      <c r="B50" s="253"/>
      <c r="C50" s="109"/>
      <c r="D50" s="109" t="s">
        <v>27</v>
      </c>
      <c r="E50" s="254"/>
      <c r="F50" s="78"/>
      <c r="G50" s="78"/>
      <c r="H50" s="264"/>
      <c r="I50" s="272"/>
      <c r="J50" s="253"/>
      <c r="K50" s="253"/>
      <c r="L50" s="253"/>
      <c r="M50" s="253"/>
      <c r="N50" s="253"/>
      <c r="O50" s="253"/>
      <c r="P50" s="254"/>
      <c r="Q50" s="102"/>
      <c r="R50" s="103"/>
      <c r="S50" s="103"/>
      <c r="T50" s="103"/>
      <c r="U50" s="103"/>
      <c r="V50" s="103"/>
      <c r="W50" s="103"/>
      <c r="X50" s="274"/>
    </row>
    <row r="51" spans="1:24" s="11" customFormat="1" ht="15">
      <c r="A51" s="250" t="s">
        <v>116</v>
      </c>
      <c r="B51" s="14"/>
      <c r="C51" s="38" t="s">
        <v>70</v>
      </c>
      <c r="D51" s="46"/>
      <c r="E51" s="29" t="s">
        <v>223</v>
      </c>
      <c r="F51" s="17">
        <f t="shared" si="3"/>
        <v>2725297.129638672</v>
      </c>
      <c r="G51" s="17">
        <f t="shared" si="4"/>
        <v>1553170.806640625</v>
      </c>
      <c r="H51" s="263">
        <f t="shared" si="2"/>
        <v>1172126.3229980469</v>
      </c>
      <c r="I51" s="32">
        <v>10445.31640625</v>
      </c>
      <c r="J51" s="31">
        <v>19682.248046875</v>
      </c>
      <c r="K51" s="31">
        <v>159161.859375</v>
      </c>
      <c r="L51" s="31">
        <v>413085.8125</v>
      </c>
      <c r="M51" s="31">
        <v>405914.1875</v>
      </c>
      <c r="N51" s="31">
        <v>318944.34375</v>
      </c>
      <c r="O51" s="31">
        <v>175788.578125</v>
      </c>
      <c r="P51" s="85">
        <v>50148.4609375</v>
      </c>
      <c r="Q51" s="32">
        <v>3449.334716796875</v>
      </c>
      <c r="R51" s="31">
        <v>47480.328125</v>
      </c>
      <c r="S51" s="31">
        <v>126167.171875</v>
      </c>
      <c r="T51" s="31">
        <v>356349.6875</v>
      </c>
      <c r="U51" s="31">
        <v>257242.796875</v>
      </c>
      <c r="V51" s="31">
        <v>217001.6875</v>
      </c>
      <c r="W51" s="31">
        <v>139473.5</v>
      </c>
      <c r="X51" s="85">
        <v>24961.81640625</v>
      </c>
    </row>
    <row r="52" spans="1:24" s="11" customFormat="1" ht="15">
      <c r="A52" s="250" t="s">
        <v>117</v>
      </c>
      <c r="B52" s="14"/>
      <c r="C52" s="37" t="s">
        <v>71</v>
      </c>
      <c r="D52" s="46"/>
      <c r="E52" s="28" t="s">
        <v>224</v>
      </c>
      <c r="F52" s="17">
        <f t="shared" si="3"/>
        <v>770860.7172851562</v>
      </c>
      <c r="G52" s="17">
        <f t="shared" si="4"/>
        <v>209919.3740234375</v>
      </c>
      <c r="H52" s="263">
        <f>SUM(Q52:X52)</f>
        <v>560941.3432617188</v>
      </c>
      <c r="I52" s="32">
        <v>6393.1396484375</v>
      </c>
      <c r="J52" s="31">
        <v>9009.2783203125</v>
      </c>
      <c r="K52" s="31">
        <v>21873.796875</v>
      </c>
      <c r="L52" s="31">
        <v>38195.1328125</v>
      </c>
      <c r="M52" s="31">
        <v>51759.4296875</v>
      </c>
      <c r="N52" s="31">
        <v>30521.279296875</v>
      </c>
      <c r="O52" s="31">
        <v>45729.4140625</v>
      </c>
      <c r="P52" s="85">
        <v>6437.9033203125</v>
      </c>
      <c r="Q52" s="32">
        <v>878.727294921875</v>
      </c>
      <c r="R52" s="31">
        <v>1041.6826171875</v>
      </c>
      <c r="S52" s="31">
        <v>194208</v>
      </c>
      <c r="T52" s="31">
        <v>188989.171875</v>
      </c>
      <c r="U52" s="31">
        <v>140794.65625</v>
      </c>
      <c r="V52" s="31">
        <v>26281.05078125</v>
      </c>
      <c r="W52" s="31">
        <v>5583.01123046875</v>
      </c>
      <c r="X52" s="85">
        <v>3165.043212890625</v>
      </c>
    </row>
    <row r="53" spans="1:24" s="11" customFormat="1" ht="15">
      <c r="A53" s="250" t="s">
        <v>185</v>
      </c>
      <c r="B53" s="14"/>
      <c r="C53" s="37" t="s">
        <v>72</v>
      </c>
      <c r="D53" s="86" t="s">
        <v>183</v>
      </c>
      <c r="E53" s="256"/>
      <c r="F53" s="17">
        <f>SUM(G53:H53)</f>
        <v>1633235.9591674805</v>
      </c>
      <c r="G53" s="17">
        <f>SUM(I53:P53)</f>
        <v>829657.1829833984</v>
      </c>
      <c r="H53" s="263">
        <f>SUM(Q53:X53)</f>
        <v>803578.776184082</v>
      </c>
      <c r="I53" s="32">
        <v>621644.5</v>
      </c>
      <c r="J53" s="31">
        <v>104506.7421875</v>
      </c>
      <c r="K53" s="31">
        <v>37765.796875</v>
      </c>
      <c r="L53" s="31">
        <v>42800.78515625</v>
      </c>
      <c r="M53" s="31">
        <v>418.9603271484375</v>
      </c>
      <c r="N53" s="31">
        <v>22520.3984375</v>
      </c>
      <c r="O53" s="31">
        <v>0</v>
      </c>
      <c r="P53" s="85">
        <v>0</v>
      </c>
      <c r="Q53" s="32">
        <v>504844.5</v>
      </c>
      <c r="R53" s="31">
        <v>109989.171875</v>
      </c>
      <c r="S53" s="31">
        <v>131535</v>
      </c>
      <c r="T53" s="31">
        <v>56531.50390625</v>
      </c>
      <c r="U53" s="31">
        <v>0</v>
      </c>
      <c r="V53" s="31">
        <v>0</v>
      </c>
      <c r="W53" s="31">
        <v>678.6004028320312</v>
      </c>
      <c r="X53" s="85">
        <v>0</v>
      </c>
    </row>
    <row r="54" spans="1:24" s="16" customFormat="1" ht="15" customHeight="1">
      <c r="A54" s="249"/>
      <c r="B54" s="63" t="s">
        <v>57</v>
      </c>
      <c r="C54" s="63"/>
      <c r="D54" s="63"/>
      <c r="E54" s="64"/>
      <c r="F54" s="53">
        <f t="shared" si="3"/>
        <v>12865865.834152222</v>
      </c>
      <c r="G54" s="54">
        <f>SUM(G55:G61)</f>
        <v>8408395.599685669</v>
      </c>
      <c r="H54" s="261">
        <f>SUM(H55:H61)</f>
        <v>4457470.234466553</v>
      </c>
      <c r="I54" s="55">
        <f>SUM(I55:I61)</f>
        <v>389988.2109375</v>
      </c>
      <c r="J54" s="56">
        <f aca="true" t="shared" si="7" ref="J54:X54">SUM(J55:J61)</f>
        <v>628203.19140625</v>
      </c>
      <c r="K54" s="56">
        <f t="shared" si="7"/>
        <v>2992638.72265625</v>
      </c>
      <c r="L54" s="56">
        <f t="shared" si="7"/>
        <v>2716328.955078125</v>
      </c>
      <c r="M54" s="56">
        <f>SUM(M55:M61)</f>
        <v>832886.1945800781</v>
      </c>
      <c r="N54" s="56">
        <f t="shared" si="7"/>
        <v>457249.15625</v>
      </c>
      <c r="O54" s="56">
        <f t="shared" si="7"/>
        <v>320708.462890625</v>
      </c>
      <c r="P54" s="271">
        <f>SUM(P55:P61)</f>
        <v>70392.70588684082</v>
      </c>
      <c r="Q54" s="55">
        <f t="shared" si="7"/>
        <v>410602.54306030273</v>
      </c>
      <c r="R54" s="56">
        <f t="shared" si="7"/>
        <v>454013.00390625</v>
      </c>
      <c r="S54" s="56">
        <f t="shared" si="7"/>
        <v>1536670.599609375</v>
      </c>
      <c r="T54" s="56">
        <f t="shared" si="7"/>
        <v>954111.5458984375</v>
      </c>
      <c r="U54" s="56">
        <f t="shared" si="7"/>
        <v>314407.83642578125</v>
      </c>
      <c r="V54" s="56">
        <f t="shared" si="7"/>
        <v>359607.6906738281</v>
      </c>
      <c r="W54" s="56">
        <f t="shared" si="7"/>
        <v>318541.3154296875</v>
      </c>
      <c r="X54" s="271">
        <f t="shared" si="7"/>
        <v>109515.69946289062</v>
      </c>
    </row>
    <row r="55" spans="1:24" ht="15">
      <c r="A55" s="250" t="s">
        <v>120</v>
      </c>
      <c r="B55" s="79"/>
      <c r="C55" s="38" t="s">
        <v>73</v>
      </c>
      <c r="D55" s="86" t="s">
        <v>227</v>
      </c>
      <c r="E55" s="257"/>
      <c r="F55" s="17">
        <f>SUM(G55:H55)</f>
        <v>4634700.3271484375</v>
      </c>
      <c r="G55" s="17">
        <f t="shared" si="4"/>
        <v>3833210.69921875</v>
      </c>
      <c r="H55" s="263">
        <f t="shared" si="2"/>
        <v>801489.6279296875</v>
      </c>
      <c r="I55" s="273">
        <v>43437.3046875</v>
      </c>
      <c r="J55" s="33">
        <v>179507.1875</v>
      </c>
      <c r="K55" s="33">
        <v>1438017</v>
      </c>
      <c r="L55" s="33">
        <v>1441673.5</v>
      </c>
      <c r="M55" s="33">
        <v>473907.5</v>
      </c>
      <c r="N55" s="33">
        <v>185296.671875</v>
      </c>
      <c r="O55" s="33">
        <v>58205.265625</v>
      </c>
      <c r="P55" s="85">
        <v>13166.26953125</v>
      </c>
      <c r="Q55" s="273">
        <v>41512.9609375</v>
      </c>
      <c r="R55" s="33">
        <v>91250.5859375</v>
      </c>
      <c r="S55" s="33">
        <v>239538.625</v>
      </c>
      <c r="T55" s="33">
        <v>216131.734375</v>
      </c>
      <c r="U55" s="33">
        <v>116586.75</v>
      </c>
      <c r="V55" s="33">
        <v>65947.609375</v>
      </c>
      <c r="W55" s="33">
        <v>25829.58203125</v>
      </c>
      <c r="X55" s="275">
        <v>4691.7802734375</v>
      </c>
    </row>
    <row r="56" spans="1:24" ht="15">
      <c r="A56" s="250" t="s">
        <v>121</v>
      </c>
      <c r="B56" s="79"/>
      <c r="C56" s="38" t="s">
        <v>74</v>
      </c>
      <c r="D56" s="86" t="s">
        <v>28</v>
      </c>
      <c r="E56" s="257"/>
      <c r="F56" s="17">
        <f t="shared" si="3"/>
        <v>2315697.51953125</v>
      </c>
      <c r="G56" s="17">
        <f t="shared" si="4"/>
        <v>1180732.03515625</v>
      </c>
      <c r="H56" s="263">
        <f t="shared" si="2"/>
        <v>1134965.484375</v>
      </c>
      <c r="I56" s="273">
        <v>90470.640625</v>
      </c>
      <c r="J56" s="33">
        <v>128072.859375</v>
      </c>
      <c r="K56" s="33">
        <v>158301.703125</v>
      </c>
      <c r="L56" s="33">
        <v>202856.34375</v>
      </c>
      <c r="M56" s="33">
        <v>192629.984375</v>
      </c>
      <c r="N56" s="33">
        <v>144340.078125</v>
      </c>
      <c r="O56" s="33">
        <v>218361.6875</v>
      </c>
      <c r="P56" s="85">
        <v>45698.73828125</v>
      </c>
      <c r="Q56" s="273">
        <v>176687.765625</v>
      </c>
      <c r="R56" s="33">
        <v>65762.734375</v>
      </c>
      <c r="S56" s="33">
        <v>106003.890625</v>
      </c>
      <c r="T56" s="33">
        <v>174300.90625</v>
      </c>
      <c r="U56" s="33">
        <v>88725.796875</v>
      </c>
      <c r="V56" s="33">
        <v>203063.84375</v>
      </c>
      <c r="W56" s="33">
        <v>228815.515625</v>
      </c>
      <c r="X56" s="275">
        <v>91605.03125</v>
      </c>
    </row>
    <row r="57" spans="1:24" ht="15">
      <c r="A57" s="250" t="s">
        <v>122</v>
      </c>
      <c r="B57" s="79"/>
      <c r="C57" s="38" t="s">
        <v>75</v>
      </c>
      <c r="D57" s="86" t="s">
        <v>29</v>
      </c>
      <c r="E57" s="257"/>
      <c r="F57" s="17">
        <f t="shared" si="3"/>
        <v>719868.9935302734</v>
      </c>
      <c r="G57" s="17">
        <f t="shared" si="4"/>
        <v>543490.1224365234</v>
      </c>
      <c r="H57" s="263">
        <f t="shared" si="2"/>
        <v>176378.87109375</v>
      </c>
      <c r="I57" s="273">
        <v>107017.8125</v>
      </c>
      <c r="J57" s="33">
        <v>98087.125</v>
      </c>
      <c r="K57" s="33">
        <v>243330.703125</v>
      </c>
      <c r="L57" s="33">
        <v>74950.9140625</v>
      </c>
      <c r="M57" s="33">
        <v>8437.4208984375</v>
      </c>
      <c r="N57" s="33">
        <v>9371.0576171875</v>
      </c>
      <c r="O57" s="33">
        <v>1236.36962890625</v>
      </c>
      <c r="P57" s="85">
        <v>1058.7196044921875</v>
      </c>
      <c r="Q57" s="273">
        <v>60780.65625</v>
      </c>
      <c r="R57" s="33">
        <v>66636.0625</v>
      </c>
      <c r="S57" s="33">
        <v>39339.22265625</v>
      </c>
      <c r="T57" s="33">
        <v>3813.3349609375</v>
      </c>
      <c r="U57" s="33">
        <v>2165.97900390625</v>
      </c>
      <c r="V57" s="33">
        <v>749.843017578125</v>
      </c>
      <c r="W57" s="33">
        <v>2893.772705078125</v>
      </c>
      <c r="X57" s="275">
        <v>0</v>
      </c>
    </row>
    <row r="58" spans="1:24" ht="15">
      <c r="A58" s="250" t="s">
        <v>123</v>
      </c>
      <c r="B58" s="79"/>
      <c r="C58" s="38" t="s">
        <v>76</v>
      </c>
      <c r="D58" s="86" t="s">
        <v>118</v>
      </c>
      <c r="E58" s="257"/>
      <c r="F58" s="17">
        <f t="shared" si="3"/>
        <v>356794.3729248047</v>
      </c>
      <c r="G58" s="17">
        <f t="shared" si="4"/>
        <v>162920.3553466797</v>
      </c>
      <c r="H58" s="263">
        <f t="shared" si="2"/>
        <v>193874.017578125</v>
      </c>
      <c r="I58" s="273">
        <v>53075.1640625</v>
      </c>
      <c r="J58" s="33">
        <v>35751.16015625</v>
      </c>
      <c r="K58" s="33">
        <v>56799.87890625</v>
      </c>
      <c r="L58" s="33">
        <v>9099.955078125</v>
      </c>
      <c r="M58" s="33">
        <v>1197.088134765625</v>
      </c>
      <c r="N58" s="33">
        <v>6048.806640625</v>
      </c>
      <c r="O58" s="33">
        <v>0</v>
      </c>
      <c r="P58" s="85">
        <v>948.3023681640625</v>
      </c>
      <c r="Q58" s="273">
        <v>29815.501953125</v>
      </c>
      <c r="R58" s="33">
        <v>50129.0546875</v>
      </c>
      <c r="S58" s="33">
        <v>42874.6484375</v>
      </c>
      <c r="T58" s="33">
        <v>69498.671875</v>
      </c>
      <c r="U58" s="33">
        <v>0</v>
      </c>
      <c r="V58" s="33">
        <v>0</v>
      </c>
      <c r="W58" s="33">
        <v>1556.140625</v>
      </c>
      <c r="X58" s="275">
        <v>0</v>
      </c>
    </row>
    <row r="59" spans="1:24" ht="15">
      <c r="A59" s="250" t="s">
        <v>124</v>
      </c>
      <c r="B59" s="79"/>
      <c r="C59" s="38" t="s">
        <v>77</v>
      </c>
      <c r="D59" s="86" t="s">
        <v>225</v>
      </c>
      <c r="E59" s="257"/>
      <c r="F59" s="17">
        <f t="shared" si="3"/>
        <v>2673695.0493164062</v>
      </c>
      <c r="G59" s="17">
        <f t="shared" si="4"/>
        <v>1433860.0783691406</v>
      </c>
      <c r="H59" s="263">
        <f t="shared" si="2"/>
        <v>1239834.9709472656</v>
      </c>
      <c r="I59" s="273">
        <v>0</v>
      </c>
      <c r="J59" s="33">
        <v>47163.34375</v>
      </c>
      <c r="K59" s="33">
        <v>692043.125</v>
      </c>
      <c r="L59" s="33">
        <v>600973.8125</v>
      </c>
      <c r="M59" s="33">
        <v>63930.484375</v>
      </c>
      <c r="N59" s="33">
        <v>21712.416015625</v>
      </c>
      <c r="O59" s="33">
        <v>6601.30908203125</v>
      </c>
      <c r="P59" s="85">
        <v>1435.587646484375</v>
      </c>
      <c r="Q59" s="273">
        <v>0</v>
      </c>
      <c r="R59" s="33">
        <v>56981.76171875</v>
      </c>
      <c r="S59" s="33">
        <v>864961.0625</v>
      </c>
      <c r="T59" s="33">
        <v>243959.25</v>
      </c>
      <c r="U59" s="33">
        <v>41410.359375</v>
      </c>
      <c r="V59" s="33">
        <v>20969.72265625</v>
      </c>
      <c r="W59" s="33">
        <v>10657.052734375</v>
      </c>
      <c r="X59" s="275">
        <v>895.761962890625</v>
      </c>
    </row>
    <row r="60" spans="1:24" ht="15">
      <c r="A60" s="250" t="s">
        <v>125</v>
      </c>
      <c r="B60" s="79"/>
      <c r="C60" s="38" t="s">
        <v>78</v>
      </c>
      <c r="D60" s="86" t="s">
        <v>30</v>
      </c>
      <c r="E60" s="257"/>
      <c r="F60" s="17">
        <f t="shared" si="3"/>
        <v>386451.6488494873</v>
      </c>
      <c r="G60" s="17">
        <f t="shared" si="4"/>
        <v>286219.0591583252</v>
      </c>
      <c r="H60" s="263">
        <f t="shared" si="2"/>
        <v>100232.58969116211</v>
      </c>
      <c r="I60" s="273">
        <v>0</v>
      </c>
      <c r="J60" s="33">
        <v>24777.6953125</v>
      </c>
      <c r="K60" s="33">
        <v>139538.96875</v>
      </c>
      <c r="L60" s="33">
        <v>99370.5859375</v>
      </c>
      <c r="M60" s="33">
        <v>7986.224609375</v>
      </c>
      <c r="N60" s="33">
        <v>9203.2041015625</v>
      </c>
      <c r="O60" s="33">
        <v>5245.9130859375</v>
      </c>
      <c r="P60" s="85">
        <v>96.46736145019531</v>
      </c>
      <c r="Q60" s="273">
        <v>425.6192321777344</v>
      </c>
      <c r="R60" s="33">
        <v>38148.40625</v>
      </c>
      <c r="S60" s="33">
        <v>25038.572265625</v>
      </c>
      <c r="T60" s="33">
        <v>22277.3359375</v>
      </c>
      <c r="U60" s="33">
        <v>11598.826171875</v>
      </c>
      <c r="V60" s="33">
        <v>0</v>
      </c>
      <c r="W60" s="33">
        <v>2743.829833984375</v>
      </c>
      <c r="X60" s="275">
        <v>0</v>
      </c>
    </row>
    <row r="61" spans="1:24" ht="15">
      <c r="A61" s="250" t="s">
        <v>126</v>
      </c>
      <c r="B61" s="79"/>
      <c r="C61" s="38" t="s">
        <v>79</v>
      </c>
      <c r="D61" s="86" t="s">
        <v>119</v>
      </c>
      <c r="E61" s="257"/>
      <c r="F61" s="17">
        <f t="shared" si="3"/>
        <v>1778657.9228515625</v>
      </c>
      <c r="G61" s="17">
        <f t="shared" si="4"/>
        <v>967963.25</v>
      </c>
      <c r="H61" s="263">
        <f t="shared" si="2"/>
        <v>810694.6728515625</v>
      </c>
      <c r="I61" s="273">
        <v>95987.2890625</v>
      </c>
      <c r="J61" s="33">
        <v>114843.8203125</v>
      </c>
      <c r="K61" s="33">
        <v>264607.34375</v>
      </c>
      <c r="L61" s="33">
        <v>287403.84375</v>
      </c>
      <c r="M61" s="33">
        <v>84797.4921875</v>
      </c>
      <c r="N61" s="33">
        <v>81276.921875</v>
      </c>
      <c r="O61" s="33">
        <v>31057.91796875</v>
      </c>
      <c r="P61" s="85">
        <v>7988.62109375</v>
      </c>
      <c r="Q61" s="273">
        <v>101380.0390625</v>
      </c>
      <c r="R61" s="33">
        <v>85104.3984375</v>
      </c>
      <c r="S61" s="33">
        <v>218914.578125</v>
      </c>
      <c r="T61" s="33">
        <v>224130.3125</v>
      </c>
      <c r="U61" s="33">
        <v>53920.125</v>
      </c>
      <c r="V61" s="33">
        <v>68876.671875</v>
      </c>
      <c r="W61" s="33">
        <v>46045.421875</v>
      </c>
      <c r="X61" s="275">
        <v>12323.1259765625</v>
      </c>
    </row>
    <row r="62" spans="1:24" s="99" customFormat="1" ht="15" customHeight="1" thickBot="1">
      <c r="A62" s="252" t="s">
        <v>81</v>
      </c>
      <c r="B62" s="93" t="s">
        <v>184</v>
      </c>
      <c r="C62" s="95" t="s">
        <v>80</v>
      </c>
      <c r="D62" s="98"/>
      <c r="E62" s="95"/>
      <c r="F62" s="96">
        <f t="shared" si="3"/>
        <v>6745855.3984375</v>
      </c>
      <c r="G62" s="97">
        <f t="shared" si="4"/>
        <v>3054374.15625</v>
      </c>
      <c r="H62" s="265">
        <f>SUM(Q62:X62)</f>
        <v>3691481.2421875</v>
      </c>
      <c r="I62" s="98">
        <v>79156.859375</v>
      </c>
      <c r="J62" s="94">
        <v>174307.734375</v>
      </c>
      <c r="K62" s="94">
        <v>372564.625</v>
      </c>
      <c r="L62" s="94">
        <v>293413.28125</v>
      </c>
      <c r="M62" s="94">
        <v>239535.125</v>
      </c>
      <c r="N62" s="94">
        <v>442420.40625</v>
      </c>
      <c r="O62" s="94">
        <v>920396.9375</v>
      </c>
      <c r="P62" s="95">
        <v>532579.1875</v>
      </c>
      <c r="Q62" s="98">
        <v>120791.8515625</v>
      </c>
      <c r="R62" s="94">
        <v>97443.4375</v>
      </c>
      <c r="S62" s="94">
        <v>401276.25</v>
      </c>
      <c r="T62" s="94">
        <v>286129.8125</v>
      </c>
      <c r="U62" s="94">
        <v>89478.390625</v>
      </c>
      <c r="V62" s="94">
        <v>551229.875</v>
      </c>
      <c r="W62" s="94">
        <v>1338173.125</v>
      </c>
      <c r="X62" s="95">
        <v>806958.5</v>
      </c>
    </row>
  </sheetData>
  <mergeCells count="3">
    <mergeCell ref="I4:P4"/>
    <mergeCell ref="Q4:X4"/>
    <mergeCell ref="F5:H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 topLeftCell="A1">
      <pane xSplit="5" ySplit="8" topLeftCell="F9" activePane="bottomRight" state="frozen"/>
      <selection pane="topLeft" activeCell="M13" sqref="M13"/>
      <selection pane="topRight" activeCell="M13" sqref="M13"/>
      <selection pane="bottomLeft" activeCell="M13" sqref="M13"/>
      <selection pane="bottomRight" activeCell="M13" sqref="M13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3.8515625" style="40" customWidth="1"/>
    <col min="5" max="5" width="33.7109375" style="6" customWidth="1"/>
    <col min="6" max="24" width="11.7109375" style="6" customWidth="1"/>
    <col min="25" max="16384" width="9.140625" style="6" customWidth="1"/>
  </cols>
  <sheetData>
    <row r="1" ht="15.6">
      <c r="A1" s="65" t="s">
        <v>226</v>
      </c>
    </row>
    <row r="2" ht="15.6">
      <c r="A2" s="110" t="s">
        <v>130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58" t="s">
        <v>33</v>
      </c>
      <c r="I4" s="297" t="s">
        <v>32</v>
      </c>
      <c r="J4" s="298"/>
      <c r="K4" s="298"/>
      <c r="L4" s="298"/>
      <c r="M4" s="298"/>
      <c r="N4" s="298"/>
      <c r="O4" s="298"/>
      <c r="P4" s="299"/>
      <c r="Q4" s="297" t="s">
        <v>33</v>
      </c>
      <c r="R4" s="298"/>
      <c r="S4" s="298"/>
      <c r="T4" s="298"/>
      <c r="U4" s="298"/>
      <c r="V4" s="298"/>
      <c r="W4" s="298"/>
      <c r="X4" s="299"/>
    </row>
    <row r="5" spans="1:24" s="8" customFormat="1" ht="13.8" thickBot="1">
      <c r="A5" s="68"/>
      <c r="B5" s="43"/>
      <c r="C5" s="43"/>
      <c r="D5" s="43"/>
      <c r="E5" s="21" t="s">
        <v>35</v>
      </c>
      <c r="F5" s="295" t="s">
        <v>53</v>
      </c>
      <c r="G5" s="296" t="s">
        <v>1</v>
      </c>
      <c r="H5" s="296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66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66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14362.256</v>
      </c>
      <c r="G6" s="60">
        <f>SUM(I6:P6)</f>
        <v>7690.299000000001</v>
      </c>
      <c r="H6" s="259">
        <f>SUM(Q6:X6)</f>
        <v>6671.9569999999985</v>
      </c>
      <c r="I6" s="61">
        <v>1042.189</v>
      </c>
      <c r="J6" s="62">
        <v>1515.617</v>
      </c>
      <c r="K6" s="62">
        <v>2013.307</v>
      </c>
      <c r="L6" s="62">
        <v>1987.997</v>
      </c>
      <c r="M6" s="62">
        <v>565.778</v>
      </c>
      <c r="N6" s="62">
        <v>324.668</v>
      </c>
      <c r="O6" s="62">
        <v>165.818</v>
      </c>
      <c r="P6" s="267">
        <v>74.925</v>
      </c>
      <c r="Q6" s="61">
        <v>824.164</v>
      </c>
      <c r="R6" s="62">
        <v>1288.289</v>
      </c>
      <c r="S6" s="62">
        <v>1782.569</v>
      </c>
      <c r="T6" s="62">
        <v>1699.687</v>
      </c>
      <c r="U6" s="62">
        <v>526.106</v>
      </c>
      <c r="V6" s="62">
        <v>300.663</v>
      </c>
      <c r="W6" s="62">
        <v>174.699</v>
      </c>
      <c r="X6" s="267">
        <v>75.78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68"/>
      <c r="Q7" s="36"/>
      <c r="R7" s="35"/>
      <c r="S7" s="35"/>
      <c r="T7" s="35"/>
      <c r="U7" s="35"/>
      <c r="V7" s="35"/>
      <c r="W7" s="35"/>
      <c r="X7" s="268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69"/>
      <c r="Q8" s="12"/>
      <c r="R8" s="13"/>
      <c r="S8" s="13"/>
      <c r="T8" s="13"/>
      <c r="U8" s="13"/>
      <c r="V8" s="13"/>
      <c r="W8" s="13"/>
      <c r="X8" s="269"/>
    </row>
    <row r="9" spans="1:24" s="15" customFormat="1" ht="14.4" thickTop="1">
      <c r="A9" s="248"/>
      <c r="B9" s="47" t="s">
        <v>2</v>
      </c>
      <c r="C9" s="47"/>
      <c r="D9" s="47"/>
      <c r="E9" s="48"/>
      <c r="F9" s="49">
        <f>SUM(G9:H9)</f>
        <v>3637198.6697921753</v>
      </c>
      <c r="G9" s="50">
        <f>SUM(I9:P9)</f>
        <v>2121351.424583435</v>
      </c>
      <c r="H9" s="260">
        <f>SUM(Q9:X9)</f>
        <v>1515847.2452087402</v>
      </c>
      <c r="I9" s="51">
        <f aca="true" t="shared" si="0" ref="I9:X9">I10+I24+I54+I62</f>
        <v>662720.3718261719</v>
      </c>
      <c r="J9" s="52">
        <f t="shared" si="0"/>
        <v>288378.2691040039</v>
      </c>
      <c r="K9" s="52">
        <f t="shared" si="0"/>
        <v>181870.77459716797</v>
      </c>
      <c r="L9" s="52">
        <f t="shared" si="0"/>
        <v>350084.1453857422</v>
      </c>
      <c r="M9" s="52">
        <f t="shared" si="0"/>
        <v>228003.35903930664</v>
      </c>
      <c r="N9" s="52">
        <f t="shared" si="0"/>
        <v>204423.20077514648</v>
      </c>
      <c r="O9" s="52">
        <f t="shared" si="0"/>
        <v>153829.79510498047</v>
      </c>
      <c r="P9" s="270">
        <f t="shared" si="0"/>
        <v>52041.50875091553</v>
      </c>
      <c r="Q9" s="51">
        <f t="shared" si="0"/>
        <v>490201.3485107422</v>
      </c>
      <c r="R9" s="52">
        <f t="shared" si="0"/>
        <v>129342.69311523438</v>
      </c>
      <c r="S9" s="52">
        <f t="shared" si="0"/>
        <v>193064.8359375</v>
      </c>
      <c r="T9" s="52">
        <f t="shared" si="0"/>
        <v>288265.3122558594</v>
      </c>
      <c r="U9" s="52">
        <f t="shared" si="0"/>
        <v>137099.57327270508</v>
      </c>
      <c r="V9" s="52">
        <f t="shared" si="0"/>
        <v>127441.80618286133</v>
      </c>
      <c r="W9" s="52">
        <f t="shared" si="0"/>
        <v>117868.61862182617</v>
      </c>
      <c r="X9" s="270">
        <f t="shared" si="0"/>
        <v>32563.05731201172</v>
      </c>
    </row>
    <row r="10" spans="1:24" s="16" customFormat="1" ht="15" customHeight="1">
      <c r="A10" s="249"/>
      <c r="B10" s="63" t="s">
        <v>202</v>
      </c>
      <c r="C10" s="63"/>
      <c r="D10" s="63"/>
      <c r="E10" s="64"/>
      <c r="F10" s="53">
        <f>SUM(G10:H10)</f>
        <v>1544569.6608657837</v>
      </c>
      <c r="G10" s="54">
        <f>SUM(I10:P10)</f>
        <v>880701.4616470337</v>
      </c>
      <c r="H10" s="261">
        <f>SUM(Q10:X10)</f>
        <v>663868.19921875</v>
      </c>
      <c r="I10" s="55">
        <f>SUM(I11:I23)</f>
        <v>552075.3610839844</v>
      </c>
      <c r="J10" s="56">
        <f>SUM(J11:J23)</f>
        <v>231898.083984375</v>
      </c>
      <c r="K10" s="56">
        <f>SUM(K11:K23)</f>
        <v>16672.4580078125</v>
      </c>
      <c r="L10" s="56">
        <f aca="true" t="shared" si="1" ref="L10:X10">SUM(L11:L23)</f>
        <v>22181.269775390625</v>
      </c>
      <c r="M10" s="56">
        <f t="shared" si="1"/>
        <v>18470.588134765625</v>
      </c>
      <c r="N10" s="56">
        <f t="shared" si="1"/>
        <v>17397.669311523438</v>
      </c>
      <c r="O10" s="56">
        <f t="shared" si="1"/>
        <v>15660.060333251953</v>
      </c>
      <c r="P10" s="271">
        <f t="shared" si="1"/>
        <v>6345.971015930176</v>
      </c>
      <c r="Q10" s="55">
        <f t="shared" si="1"/>
        <v>422846.0606689453</v>
      </c>
      <c r="R10" s="56">
        <f t="shared" si="1"/>
        <v>98642.64929199219</v>
      </c>
      <c r="S10" s="56">
        <f t="shared" si="1"/>
        <v>60108.129638671875</v>
      </c>
      <c r="T10" s="56">
        <f t="shared" si="1"/>
        <v>30087.592346191406</v>
      </c>
      <c r="U10" s="56">
        <f t="shared" si="1"/>
        <v>20992.608825683594</v>
      </c>
      <c r="V10" s="56">
        <f t="shared" si="1"/>
        <v>13014.994873046875</v>
      </c>
      <c r="W10" s="56">
        <f t="shared" si="1"/>
        <v>14330.940124511719</v>
      </c>
      <c r="X10" s="271">
        <f t="shared" si="1"/>
        <v>3845.2234497070312</v>
      </c>
    </row>
    <row r="11" spans="1:24" s="11" customFormat="1" ht="15">
      <c r="A11" s="250" t="s">
        <v>82</v>
      </c>
      <c r="B11" s="14"/>
      <c r="C11" s="38" t="s">
        <v>3</v>
      </c>
      <c r="D11" s="86" t="s">
        <v>4</v>
      </c>
      <c r="E11" s="29"/>
      <c r="F11" s="246">
        <f>SUM(G11:H11)</f>
        <v>72319.04772949219</v>
      </c>
      <c r="G11" s="19">
        <f>SUM(I11:P11)</f>
        <v>40594.845458984375</v>
      </c>
      <c r="H11" s="262">
        <f aca="true" t="shared" si="2" ref="H11:H61">SUM(Q11:X11)</f>
        <v>31724.202270507812</v>
      </c>
      <c r="I11" s="18">
        <v>0</v>
      </c>
      <c r="J11" s="31">
        <v>1406.0858154296875</v>
      </c>
      <c r="K11" s="31">
        <v>7725.52294921875</v>
      </c>
      <c r="L11" s="31">
        <v>10017.30078125</v>
      </c>
      <c r="M11" s="31">
        <v>9164.5859375</v>
      </c>
      <c r="N11" s="31">
        <v>6548.57666015625</v>
      </c>
      <c r="O11" s="31">
        <v>4785.75048828125</v>
      </c>
      <c r="P11" s="85">
        <v>947.0228271484375</v>
      </c>
      <c r="Q11" s="32">
        <v>0</v>
      </c>
      <c r="R11" s="31">
        <v>8836.03125</v>
      </c>
      <c r="S11" s="31">
        <v>3011.064697265625</v>
      </c>
      <c r="T11" s="31">
        <v>9141.7314453125</v>
      </c>
      <c r="U11" s="31">
        <v>3596.01171875</v>
      </c>
      <c r="V11" s="31">
        <v>3999.53466796875</v>
      </c>
      <c r="W11" s="31">
        <v>2191.073486328125</v>
      </c>
      <c r="X11" s="85">
        <v>948.7550048828125</v>
      </c>
    </row>
    <row r="12" spans="1:24" s="11" customFormat="1" ht="15">
      <c r="A12" s="250" t="s">
        <v>83</v>
      </c>
      <c r="B12" s="14"/>
      <c r="C12" s="38" t="s">
        <v>5</v>
      </c>
      <c r="D12" s="86" t="s">
        <v>203</v>
      </c>
      <c r="E12" s="29"/>
      <c r="F12" s="246">
        <f aca="true" t="shared" si="3" ref="F12:F62">SUM(G12:H12)</f>
        <v>2405.85693359375</v>
      </c>
      <c r="G12" s="19">
        <f aca="true" t="shared" si="4" ref="G12:G62">SUM(I12:P12)</f>
        <v>1315.3917236328125</v>
      </c>
      <c r="H12" s="262">
        <f t="shared" si="2"/>
        <v>1090.4652099609375</v>
      </c>
      <c r="I12" s="18">
        <v>0</v>
      </c>
      <c r="J12" s="31">
        <v>0</v>
      </c>
      <c r="K12" s="31">
        <v>1315.3917236328125</v>
      </c>
      <c r="L12" s="31">
        <v>0</v>
      </c>
      <c r="M12" s="31">
        <v>0</v>
      </c>
      <c r="N12" s="31">
        <v>0</v>
      </c>
      <c r="O12" s="31">
        <v>0</v>
      </c>
      <c r="P12" s="85">
        <v>0</v>
      </c>
      <c r="Q12" s="32">
        <v>0</v>
      </c>
      <c r="R12" s="31">
        <v>0</v>
      </c>
      <c r="S12" s="31">
        <v>0</v>
      </c>
      <c r="T12" s="31">
        <v>1090.4652099609375</v>
      </c>
      <c r="U12" s="31">
        <v>0</v>
      </c>
      <c r="V12" s="31">
        <v>0</v>
      </c>
      <c r="W12" s="31">
        <v>0</v>
      </c>
      <c r="X12" s="85">
        <v>0</v>
      </c>
    </row>
    <row r="13" spans="1:24" s="11" customFormat="1" ht="15">
      <c r="A13" s="250" t="s">
        <v>84</v>
      </c>
      <c r="B13" s="14"/>
      <c r="C13" s="37" t="s">
        <v>6</v>
      </c>
      <c r="D13" s="245" t="s">
        <v>204</v>
      </c>
      <c r="E13" s="29"/>
      <c r="F13" s="246">
        <f t="shared" si="3"/>
        <v>97777.24865722656</v>
      </c>
      <c r="G13" s="19">
        <f t="shared" si="4"/>
        <v>49364.79113769531</v>
      </c>
      <c r="H13" s="262">
        <f t="shared" si="2"/>
        <v>48412.45751953125</v>
      </c>
      <c r="I13" s="18">
        <v>40485.640625</v>
      </c>
      <c r="J13" s="31">
        <v>4033.626708984375</v>
      </c>
      <c r="K13" s="31">
        <v>0</v>
      </c>
      <c r="L13" s="31">
        <v>1765.182373046875</v>
      </c>
      <c r="M13" s="31">
        <v>0</v>
      </c>
      <c r="N13" s="31">
        <v>1639.1226806640625</v>
      </c>
      <c r="O13" s="31">
        <v>734.70458984375</v>
      </c>
      <c r="P13" s="85">
        <v>706.51416015625</v>
      </c>
      <c r="Q13" s="32">
        <v>30907.845703125</v>
      </c>
      <c r="R13" s="31">
        <v>6503.98095703125</v>
      </c>
      <c r="S13" s="31">
        <v>2147.734375</v>
      </c>
      <c r="T13" s="31">
        <v>5215.16796875</v>
      </c>
      <c r="U13" s="31">
        <v>859.1864013671875</v>
      </c>
      <c r="V13" s="31">
        <v>981.177001953125</v>
      </c>
      <c r="W13" s="31">
        <v>1608.852294921875</v>
      </c>
      <c r="X13" s="85">
        <v>188.5128173828125</v>
      </c>
    </row>
    <row r="14" spans="1:24" s="11" customFormat="1" ht="15">
      <c r="A14" s="250" t="s">
        <v>85</v>
      </c>
      <c r="B14" s="14"/>
      <c r="C14" s="37" t="s">
        <v>7</v>
      </c>
      <c r="D14" s="245" t="s">
        <v>205</v>
      </c>
      <c r="E14" s="29"/>
      <c r="F14" s="246">
        <f t="shared" si="3"/>
        <v>14743.360717773438</v>
      </c>
      <c r="G14" s="19">
        <f t="shared" si="4"/>
        <v>8068.1778564453125</v>
      </c>
      <c r="H14" s="262">
        <f t="shared" si="2"/>
        <v>6675.182861328125</v>
      </c>
      <c r="I14" s="18">
        <v>1907.510986328125</v>
      </c>
      <c r="J14" s="31">
        <v>4829.705078125</v>
      </c>
      <c r="K14" s="31">
        <v>1330.9617919921875</v>
      </c>
      <c r="L14" s="31">
        <v>0</v>
      </c>
      <c r="M14" s="31">
        <v>0</v>
      </c>
      <c r="N14" s="31">
        <v>0</v>
      </c>
      <c r="O14" s="31">
        <v>0</v>
      </c>
      <c r="P14" s="85">
        <v>0</v>
      </c>
      <c r="Q14" s="32">
        <v>1852.7286376953125</v>
      </c>
      <c r="R14" s="31">
        <v>4076.0244140625</v>
      </c>
      <c r="S14" s="31">
        <v>746.4298095703125</v>
      </c>
      <c r="T14" s="31">
        <v>0</v>
      </c>
      <c r="U14" s="31">
        <v>0</v>
      </c>
      <c r="V14" s="31">
        <v>0</v>
      </c>
      <c r="W14" s="31">
        <v>0</v>
      </c>
      <c r="X14" s="85">
        <v>0</v>
      </c>
    </row>
    <row r="15" spans="1:24" s="11" customFormat="1" ht="15">
      <c r="A15" s="250" t="s">
        <v>86</v>
      </c>
      <c r="B15" s="14"/>
      <c r="C15" s="37" t="s">
        <v>8</v>
      </c>
      <c r="D15" s="245" t="s">
        <v>54</v>
      </c>
      <c r="E15" s="29"/>
      <c r="F15" s="246">
        <f t="shared" si="3"/>
        <v>11177.995544433594</v>
      </c>
      <c r="G15" s="17">
        <f t="shared" si="4"/>
        <v>6812.3592529296875</v>
      </c>
      <c r="H15" s="263">
        <f t="shared" si="2"/>
        <v>4365.636291503906</v>
      </c>
      <c r="I15" s="18">
        <v>3823.9697265625</v>
      </c>
      <c r="J15" s="31">
        <v>1088.7386474609375</v>
      </c>
      <c r="K15" s="31">
        <v>0</v>
      </c>
      <c r="L15" s="31">
        <v>1899.65087890625</v>
      </c>
      <c r="M15" s="31">
        <v>0</v>
      </c>
      <c r="N15" s="31">
        <v>0</v>
      </c>
      <c r="O15" s="31">
        <v>0</v>
      </c>
      <c r="P15" s="85">
        <v>0</v>
      </c>
      <c r="Q15" s="32">
        <v>3732.80712890625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632.8291625976562</v>
      </c>
      <c r="X15" s="85">
        <v>0</v>
      </c>
    </row>
    <row r="16" spans="1:24" s="11" customFormat="1" ht="15">
      <c r="A16" s="250" t="s">
        <v>87</v>
      </c>
      <c r="B16" s="14"/>
      <c r="C16" s="39" t="s">
        <v>9</v>
      </c>
      <c r="D16" s="245" t="s">
        <v>44</v>
      </c>
      <c r="E16" s="29"/>
      <c r="F16" s="246">
        <f t="shared" si="3"/>
        <v>29116.63941192627</v>
      </c>
      <c r="G16" s="17">
        <f t="shared" si="4"/>
        <v>12905.767524719238</v>
      </c>
      <c r="H16" s="263">
        <f t="shared" si="2"/>
        <v>16210.871887207031</v>
      </c>
      <c r="I16" s="18">
        <v>7765.09765625</v>
      </c>
      <c r="J16" s="31">
        <v>1946.5321044921875</v>
      </c>
      <c r="K16" s="31">
        <v>0</v>
      </c>
      <c r="L16" s="31">
        <v>2780.17138671875</v>
      </c>
      <c r="M16" s="31">
        <v>0</v>
      </c>
      <c r="N16" s="31">
        <v>0</v>
      </c>
      <c r="O16" s="31">
        <v>291.0409851074219</v>
      </c>
      <c r="P16" s="85">
        <v>122.9253921508789</v>
      </c>
      <c r="Q16" s="32">
        <v>10339.0009765625</v>
      </c>
      <c r="R16" s="31">
        <v>2034.5672607421875</v>
      </c>
      <c r="S16" s="31">
        <v>767.193603515625</v>
      </c>
      <c r="T16" s="31">
        <v>1006.6734008789062</v>
      </c>
      <c r="U16" s="31">
        <v>1670.0284423828125</v>
      </c>
      <c r="V16" s="31">
        <v>393.408203125</v>
      </c>
      <c r="W16" s="31">
        <v>0</v>
      </c>
      <c r="X16" s="85">
        <v>0</v>
      </c>
    </row>
    <row r="17" spans="1:24" s="11" customFormat="1" ht="15">
      <c r="A17" s="250" t="s">
        <v>88</v>
      </c>
      <c r="B17" s="14"/>
      <c r="C17" s="39" t="s">
        <v>10</v>
      </c>
      <c r="D17" s="245" t="s">
        <v>14</v>
      </c>
      <c r="E17" s="29"/>
      <c r="F17" s="246">
        <f t="shared" si="3"/>
        <v>26950.60189819336</v>
      </c>
      <c r="G17" s="17">
        <f t="shared" si="4"/>
        <v>10893.055877685547</v>
      </c>
      <c r="H17" s="263">
        <f t="shared" si="2"/>
        <v>16057.546020507812</v>
      </c>
      <c r="I17" s="18">
        <v>1902.30615234375</v>
      </c>
      <c r="J17" s="31">
        <v>1835.9903564453125</v>
      </c>
      <c r="K17" s="31">
        <v>2725.350341796875</v>
      </c>
      <c r="L17" s="31">
        <v>2230.560546875</v>
      </c>
      <c r="M17" s="31">
        <v>0</v>
      </c>
      <c r="N17" s="31">
        <v>667.5841064453125</v>
      </c>
      <c r="O17" s="31">
        <v>1109.671142578125</v>
      </c>
      <c r="P17" s="85">
        <v>421.5932312011719</v>
      </c>
      <c r="Q17" s="32">
        <v>6247.88134765625</v>
      </c>
      <c r="R17" s="31">
        <v>6395.1611328125</v>
      </c>
      <c r="S17" s="31">
        <v>0</v>
      </c>
      <c r="T17" s="31">
        <v>0</v>
      </c>
      <c r="U17" s="31">
        <v>942.00244140625</v>
      </c>
      <c r="V17" s="31">
        <v>905.6693115234375</v>
      </c>
      <c r="W17" s="31">
        <v>1391.7935791015625</v>
      </c>
      <c r="X17" s="85">
        <v>175.0382080078125</v>
      </c>
    </row>
    <row r="18" spans="1:24" s="11" customFormat="1" ht="15">
      <c r="A18" s="250" t="s">
        <v>89</v>
      </c>
      <c r="B18" s="14"/>
      <c r="C18" s="37" t="s">
        <v>11</v>
      </c>
      <c r="D18" s="245" t="s">
        <v>55</v>
      </c>
      <c r="E18" s="29"/>
      <c r="F18" s="246">
        <f>SUM(G18:H18)</f>
        <v>200202.1669921875</v>
      </c>
      <c r="G18" s="17">
        <f>SUM(I18:P18)</f>
        <v>112331.96142578125</v>
      </c>
      <c r="H18" s="263">
        <f t="shared" si="2"/>
        <v>87870.20556640625</v>
      </c>
      <c r="I18" s="18">
        <v>85055.984375</v>
      </c>
      <c r="J18" s="31">
        <v>9342.0859375</v>
      </c>
      <c r="K18" s="31">
        <v>0</v>
      </c>
      <c r="L18" s="31">
        <v>1302.30908203125</v>
      </c>
      <c r="M18" s="31">
        <v>4682.751953125</v>
      </c>
      <c r="N18" s="31">
        <v>3309.1943359375</v>
      </c>
      <c r="O18" s="31">
        <v>6436.3662109375</v>
      </c>
      <c r="P18" s="85">
        <v>2203.26953125</v>
      </c>
      <c r="Q18" s="32">
        <v>65512.91796875</v>
      </c>
      <c r="R18" s="31">
        <v>4281.5419921875</v>
      </c>
      <c r="S18" s="31">
        <v>3766.51953125</v>
      </c>
      <c r="T18" s="31">
        <v>2237.56640625</v>
      </c>
      <c r="U18" s="31">
        <v>3426.0947265625</v>
      </c>
      <c r="V18" s="31">
        <v>2982.419189453125</v>
      </c>
      <c r="W18" s="31">
        <v>4182.98193359375</v>
      </c>
      <c r="X18" s="85">
        <v>1480.163818359375</v>
      </c>
    </row>
    <row r="19" spans="1:24" s="11" customFormat="1" ht="15">
      <c r="A19" s="250" t="s">
        <v>90</v>
      </c>
      <c r="B19" s="14"/>
      <c r="C19" s="38" t="s">
        <v>12</v>
      </c>
      <c r="D19" s="86" t="s">
        <v>206</v>
      </c>
      <c r="E19" s="29"/>
      <c r="F19" s="246">
        <f t="shared" si="3"/>
        <v>108356.57098388672</v>
      </c>
      <c r="G19" s="17">
        <f t="shared" si="4"/>
        <v>66766.00402832031</v>
      </c>
      <c r="H19" s="263">
        <f t="shared" si="2"/>
        <v>41590.566955566406</v>
      </c>
      <c r="I19" s="18">
        <v>53349.87890625</v>
      </c>
      <c r="J19" s="31">
        <v>5981.6005859375</v>
      </c>
      <c r="K19" s="31">
        <v>3575.231201171875</v>
      </c>
      <c r="L19" s="31">
        <v>0</v>
      </c>
      <c r="M19" s="31">
        <v>1943.377685546875</v>
      </c>
      <c r="N19" s="31">
        <v>1168.8126220703125</v>
      </c>
      <c r="O19" s="31">
        <v>0</v>
      </c>
      <c r="P19" s="85">
        <v>747.10302734375</v>
      </c>
      <c r="Q19" s="32">
        <v>37688.484375</v>
      </c>
      <c r="R19" s="31">
        <v>0</v>
      </c>
      <c r="S19" s="31">
        <v>0</v>
      </c>
      <c r="T19" s="31">
        <v>2900.361328125</v>
      </c>
      <c r="U19" s="31">
        <v>0</v>
      </c>
      <c r="V19" s="31">
        <v>0</v>
      </c>
      <c r="W19" s="31">
        <v>656.0982666015625</v>
      </c>
      <c r="X19" s="85">
        <v>345.62298583984375</v>
      </c>
    </row>
    <row r="20" spans="1:24" s="11" customFormat="1" ht="15">
      <c r="A20" s="250" t="s">
        <v>91</v>
      </c>
      <c r="B20" s="14"/>
      <c r="C20" s="38" t="s">
        <v>13</v>
      </c>
      <c r="D20" s="86" t="s">
        <v>208</v>
      </c>
      <c r="E20" s="29"/>
      <c r="F20" s="246">
        <f t="shared" si="3"/>
        <v>18695.5732421875</v>
      </c>
      <c r="G20" s="17">
        <f t="shared" si="4"/>
        <v>0</v>
      </c>
      <c r="H20" s="263">
        <f t="shared" si="2"/>
        <v>18695.5732421875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11049.0126953125</v>
      </c>
      <c r="T20" s="31">
        <v>7646.560546875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0" t="s">
        <v>92</v>
      </c>
      <c r="B21" s="14"/>
      <c r="C21" s="38" t="s">
        <v>15</v>
      </c>
      <c r="D21" s="86" t="s">
        <v>209</v>
      </c>
      <c r="E21" s="29"/>
      <c r="F21" s="246">
        <f t="shared" si="3"/>
        <v>557036.15625</v>
      </c>
      <c r="G21" s="17">
        <f t="shared" si="4"/>
        <v>302628.03125</v>
      </c>
      <c r="H21" s="263">
        <f t="shared" si="2"/>
        <v>254408.125</v>
      </c>
      <c r="I21" s="18">
        <v>302628.03125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254408.125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0" t="s">
        <v>93</v>
      </c>
      <c r="B22" s="14"/>
      <c r="C22" s="37" t="s">
        <v>16</v>
      </c>
      <c r="D22" s="245" t="s">
        <v>210</v>
      </c>
      <c r="E22" s="29"/>
      <c r="F22" s="246">
        <f t="shared" si="3"/>
        <v>350229.36529541016</v>
      </c>
      <c r="G22" s="17">
        <f t="shared" si="4"/>
        <v>241902.96954345703</v>
      </c>
      <c r="H22" s="263">
        <f t="shared" si="2"/>
        <v>108326.39575195312</v>
      </c>
      <c r="I22" s="18">
        <v>41312.265625</v>
      </c>
      <c r="J22" s="31">
        <v>196801.859375</v>
      </c>
      <c r="K22" s="31">
        <v>0</v>
      </c>
      <c r="L22" s="31">
        <v>0</v>
      </c>
      <c r="M22" s="31">
        <v>1390.648193359375</v>
      </c>
      <c r="N22" s="31">
        <v>1981.0283203125</v>
      </c>
      <c r="O22" s="31">
        <v>417.16802978515625</v>
      </c>
      <c r="P22" s="85">
        <v>0</v>
      </c>
      <c r="Q22" s="32">
        <v>0</v>
      </c>
      <c r="R22" s="31">
        <v>59395.20703125</v>
      </c>
      <c r="S22" s="31">
        <v>36799.578125</v>
      </c>
      <c r="T22" s="31">
        <v>0</v>
      </c>
      <c r="U22" s="31">
        <v>10083.623046875</v>
      </c>
      <c r="V22" s="31">
        <v>1091.0889892578125</v>
      </c>
      <c r="W22" s="31">
        <v>956.8985595703125</v>
      </c>
      <c r="X22" s="85">
        <v>0</v>
      </c>
    </row>
    <row r="23" spans="1:24" s="11" customFormat="1" ht="15">
      <c r="A23" s="250" t="s">
        <v>94</v>
      </c>
      <c r="B23" s="14"/>
      <c r="C23" s="37" t="s">
        <v>20</v>
      </c>
      <c r="D23" s="245" t="s">
        <v>56</v>
      </c>
      <c r="E23" s="29"/>
      <c r="F23" s="246">
        <f t="shared" si="3"/>
        <v>55559.077209472656</v>
      </c>
      <c r="G23" s="17">
        <f>SUM(I23:P23)</f>
        <v>27118.106567382812</v>
      </c>
      <c r="H23" s="263">
        <f t="shared" si="2"/>
        <v>28440.970642089844</v>
      </c>
      <c r="I23" s="18">
        <v>13844.67578125</v>
      </c>
      <c r="J23" s="31">
        <v>4631.859375</v>
      </c>
      <c r="K23" s="31">
        <v>0</v>
      </c>
      <c r="L23" s="31">
        <v>2186.0947265625</v>
      </c>
      <c r="M23" s="31">
        <v>1289.224365234375</v>
      </c>
      <c r="N23" s="31">
        <v>2083.3505859375</v>
      </c>
      <c r="O23" s="31">
        <v>1885.35888671875</v>
      </c>
      <c r="P23" s="85">
        <v>1197.5428466796875</v>
      </c>
      <c r="Q23" s="32">
        <v>12156.26953125</v>
      </c>
      <c r="R23" s="31">
        <v>7120.13525390625</v>
      </c>
      <c r="S23" s="31">
        <v>1820.5968017578125</v>
      </c>
      <c r="T23" s="31">
        <v>849.0660400390625</v>
      </c>
      <c r="U23" s="31">
        <v>415.66204833984375</v>
      </c>
      <c r="V23" s="31">
        <v>2661.697509765625</v>
      </c>
      <c r="W23" s="31">
        <v>2710.412841796875</v>
      </c>
      <c r="X23" s="85">
        <v>707.130615234375</v>
      </c>
    </row>
    <row r="24" spans="1:24" s="16" customFormat="1" ht="15" customHeight="1">
      <c r="A24" s="249"/>
      <c r="B24" s="63" t="s">
        <v>211</v>
      </c>
      <c r="C24" s="63"/>
      <c r="D24" s="63"/>
      <c r="E24" s="64"/>
      <c r="F24" s="53">
        <f>SUM(G24:H24)</f>
        <v>1549947.7032165527</v>
      </c>
      <c r="G24" s="54">
        <f>SUM(I24:P24)</f>
        <v>891706.5744476318</v>
      </c>
      <c r="H24" s="261">
        <f>SUM(Q24:X24)</f>
        <v>658241.1287689209</v>
      </c>
      <c r="I24" s="55">
        <f>SUM(I25:I53)</f>
        <v>88069.65234375</v>
      </c>
      <c r="J24" s="56">
        <f aca="true" t="shared" si="5" ref="J24:X24">SUM(J25:J53)</f>
        <v>35362.781799316406</v>
      </c>
      <c r="K24" s="56">
        <f t="shared" si="5"/>
        <v>63767.694396972656</v>
      </c>
      <c r="L24" s="56">
        <f t="shared" si="5"/>
        <v>217038.59509277344</v>
      </c>
      <c r="M24" s="56">
        <f t="shared" si="5"/>
        <v>187330.18545532227</v>
      </c>
      <c r="N24" s="56">
        <f t="shared" si="5"/>
        <v>166994.97872924805</v>
      </c>
      <c r="O24" s="56">
        <f t="shared" si="5"/>
        <v>108922.6803894043</v>
      </c>
      <c r="P24" s="271">
        <f t="shared" si="5"/>
        <v>24220.006240844727</v>
      </c>
      <c r="Q24" s="55">
        <f t="shared" si="5"/>
        <v>43930.99365234375</v>
      </c>
      <c r="R24" s="56">
        <f t="shared" si="5"/>
        <v>19126.775634765625</v>
      </c>
      <c r="S24" s="56">
        <f>SUM(S25:S53)</f>
        <v>72819.56726074219</v>
      </c>
      <c r="T24" s="56">
        <f t="shared" si="5"/>
        <v>221958.05841064453</v>
      </c>
      <c r="U24" s="56">
        <f t="shared" si="5"/>
        <v>112052.53622436523</v>
      </c>
      <c r="V24" s="56">
        <f t="shared" si="5"/>
        <v>103290.2492980957</v>
      </c>
      <c r="W24" s="56">
        <f t="shared" si="5"/>
        <v>70933.43649291992</v>
      </c>
      <c r="X24" s="271">
        <f t="shared" si="5"/>
        <v>14129.511795043945</v>
      </c>
    </row>
    <row r="25" spans="1:24" s="77" customFormat="1" ht="15">
      <c r="A25" s="251"/>
      <c r="B25" s="253"/>
      <c r="C25" s="253"/>
      <c r="D25" s="101" t="s">
        <v>189</v>
      </c>
      <c r="E25" s="254"/>
      <c r="F25" s="78"/>
      <c r="G25" s="78"/>
      <c r="H25" s="264"/>
      <c r="I25" s="272"/>
      <c r="J25" s="253"/>
      <c r="K25" s="253"/>
      <c r="L25" s="253"/>
      <c r="M25" s="253"/>
      <c r="N25" s="253"/>
      <c r="O25" s="253"/>
      <c r="P25" s="254"/>
      <c r="Q25" s="102"/>
      <c r="R25" s="103"/>
      <c r="S25" s="103"/>
      <c r="T25" s="103"/>
      <c r="U25" s="103"/>
      <c r="V25" s="103"/>
      <c r="W25" s="103"/>
      <c r="X25" s="274"/>
    </row>
    <row r="26" spans="1:24" s="11" customFormat="1" ht="15">
      <c r="A26" s="250" t="s">
        <v>95</v>
      </c>
      <c r="B26" s="14"/>
      <c r="C26" s="38" t="s">
        <v>21</v>
      </c>
      <c r="D26" s="38"/>
      <c r="E26" s="29" t="s">
        <v>190</v>
      </c>
      <c r="F26" s="17">
        <f>SUM(G26:H26)</f>
        <v>23048.819763183594</v>
      </c>
      <c r="G26" s="17">
        <f>SUM(I26:P26)</f>
        <v>16074.582763671875</v>
      </c>
      <c r="H26" s="263">
        <f t="shared" si="2"/>
        <v>6974.236999511719</v>
      </c>
      <c r="I26" s="32">
        <v>0</v>
      </c>
      <c r="J26" s="31">
        <v>0</v>
      </c>
      <c r="K26" s="31">
        <v>1220.6246337890625</v>
      </c>
      <c r="L26" s="31">
        <v>5073.828125</v>
      </c>
      <c r="M26" s="31">
        <v>5136.23095703125</v>
      </c>
      <c r="N26" s="31">
        <v>3507.819091796875</v>
      </c>
      <c r="O26" s="31">
        <v>1136.0799560546875</v>
      </c>
      <c r="P26" s="85">
        <v>0</v>
      </c>
      <c r="Q26" s="32">
        <v>0</v>
      </c>
      <c r="R26" s="31">
        <v>0</v>
      </c>
      <c r="S26" s="31">
        <v>884.695556640625</v>
      </c>
      <c r="T26" s="31">
        <v>3131.779052734375</v>
      </c>
      <c r="U26" s="31">
        <v>1093.829345703125</v>
      </c>
      <c r="V26" s="31">
        <v>592.3729858398438</v>
      </c>
      <c r="W26" s="31">
        <v>1271.56005859375</v>
      </c>
      <c r="X26" s="85">
        <v>0</v>
      </c>
    </row>
    <row r="27" spans="1:24" s="11" customFormat="1" ht="15">
      <c r="A27" s="250" t="s">
        <v>96</v>
      </c>
      <c r="B27" s="14"/>
      <c r="C27" s="38" t="s">
        <v>22</v>
      </c>
      <c r="D27" s="38"/>
      <c r="E27" s="29" t="s">
        <v>192</v>
      </c>
      <c r="F27" s="17">
        <f t="shared" si="3"/>
        <v>27574.992080688477</v>
      </c>
      <c r="G27" s="17">
        <f aca="true" t="shared" si="6" ref="G27:G43">SUM(I27:P27)</f>
        <v>20752.781494140625</v>
      </c>
      <c r="H27" s="263">
        <f t="shared" si="2"/>
        <v>6822.210586547852</v>
      </c>
      <c r="I27" s="32">
        <v>0</v>
      </c>
      <c r="J27" s="31">
        <v>1239.4200439453125</v>
      </c>
      <c r="K27" s="31">
        <v>1376.841552734375</v>
      </c>
      <c r="L27" s="31">
        <v>8178.1923828125</v>
      </c>
      <c r="M27" s="31">
        <v>5546.55615234375</v>
      </c>
      <c r="N27" s="31">
        <v>1970.6324462890625</v>
      </c>
      <c r="O27" s="31">
        <v>2441.138916015625</v>
      </c>
      <c r="P27" s="85">
        <v>0</v>
      </c>
      <c r="Q27" s="32">
        <v>0</v>
      </c>
      <c r="R27" s="31">
        <v>0</v>
      </c>
      <c r="S27" s="31">
        <v>0</v>
      </c>
      <c r="T27" s="31">
        <v>3177.28662109375</v>
      </c>
      <c r="U27" s="31">
        <v>1475.2779541015625</v>
      </c>
      <c r="V27" s="31">
        <v>1563.3548583984375</v>
      </c>
      <c r="W27" s="31">
        <v>404.2428283691406</v>
      </c>
      <c r="X27" s="85">
        <v>202.04832458496094</v>
      </c>
    </row>
    <row r="28" spans="1:24" s="11" customFormat="1" ht="15">
      <c r="A28" s="250" t="s">
        <v>97</v>
      </c>
      <c r="B28" s="14"/>
      <c r="C28" s="37" t="s">
        <v>23</v>
      </c>
      <c r="D28" s="37"/>
      <c r="E28" s="29" t="s">
        <v>17</v>
      </c>
      <c r="F28" s="17">
        <f t="shared" si="3"/>
        <v>28876.78956604004</v>
      </c>
      <c r="G28" s="17">
        <f t="shared" si="6"/>
        <v>17677.65167236328</v>
      </c>
      <c r="H28" s="263">
        <f t="shared" si="2"/>
        <v>11199.137893676758</v>
      </c>
      <c r="I28" s="32">
        <v>0</v>
      </c>
      <c r="J28" s="31">
        <v>0</v>
      </c>
      <c r="K28" s="31">
        <v>995.9353637695312</v>
      </c>
      <c r="L28" s="31">
        <v>5762.41845703125</v>
      </c>
      <c r="M28" s="31">
        <v>3198.623291015625</v>
      </c>
      <c r="N28" s="31">
        <v>5302.30029296875</v>
      </c>
      <c r="O28" s="31">
        <v>2418.374267578125</v>
      </c>
      <c r="P28" s="85">
        <v>0</v>
      </c>
      <c r="Q28" s="32">
        <v>0</v>
      </c>
      <c r="R28" s="31">
        <v>0</v>
      </c>
      <c r="S28" s="31">
        <v>0</v>
      </c>
      <c r="T28" s="31">
        <v>3318.999755859375</v>
      </c>
      <c r="U28" s="31">
        <v>5265.80859375</v>
      </c>
      <c r="V28" s="31">
        <v>1406.915771484375</v>
      </c>
      <c r="W28" s="31">
        <v>1091.8255615234375</v>
      </c>
      <c r="X28" s="85">
        <v>115.58821105957031</v>
      </c>
    </row>
    <row r="29" spans="1:24" s="11" customFormat="1" ht="15">
      <c r="A29" s="250" t="s">
        <v>98</v>
      </c>
      <c r="B29" s="14"/>
      <c r="C29" s="37" t="s">
        <v>45</v>
      </c>
      <c r="D29" s="37"/>
      <c r="E29" s="29" t="s">
        <v>18</v>
      </c>
      <c r="F29" s="17">
        <f t="shared" si="3"/>
        <v>9312.931259155273</v>
      </c>
      <c r="G29" s="17">
        <f t="shared" si="6"/>
        <v>5633.474090576172</v>
      </c>
      <c r="H29" s="263">
        <f t="shared" si="2"/>
        <v>3679.4571685791016</v>
      </c>
      <c r="I29" s="32">
        <v>0</v>
      </c>
      <c r="J29" s="31">
        <v>0</v>
      </c>
      <c r="K29" s="31">
        <v>0</v>
      </c>
      <c r="L29" s="31">
        <v>986.80517578125</v>
      </c>
      <c r="M29" s="31">
        <v>3403.57861328125</v>
      </c>
      <c r="N29" s="31">
        <v>877.6148681640625</v>
      </c>
      <c r="O29" s="31">
        <v>365.4754333496094</v>
      </c>
      <c r="P29" s="85">
        <v>0</v>
      </c>
      <c r="Q29" s="32">
        <v>0</v>
      </c>
      <c r="R29" s="31">
        <v>0</v>
      </c>
      <c r="S29" s="31">
        <v>725.080078125</v>
      </c>
      <c r="T29" s="31">
        <v>0</v>
      </c>
      <c r="U29" s="31">
        <v>1851.84423828125</v>
      </c>
      <c r="V29" s="31">
        <v>369.35247802734375</v>
      </c>
      <c r="W29" s="31">
        <v>506.54052734375</v>
      </c>
      <c r="X29" s="85">
        <v>226.6398468017578</v>
      </c>
    </row>
    <row r="30" spans="1:24" s="11" customFormat="1" ht="15">
      <c r="A30" s="250" t="s">
        <v>99</v>
      </c>
      <c r="B30" s="14"/>
      <c r="C30" s="37" t="s">
        <v>46</v>
      </c>
      <c r="D30" s="37"/>
      <c r="E30" s="29" t="s">
        <v>58</v>
      </c>
      <c r="F30" s="17">
        <f t="shared" si="3"/>
        <v>6110.4281005859375</v>
      </c>
      <c r="G30" s="17">
        <f t="shared" si="6"/>
        <v>2027.2709045410156</v>
      </c>
      <c r="H30" s="263">
        <f t="shared" si="2"/>
        <v>4083.157196044922</v>
      </c>
      <c r="I30" s="32">
        <v>0</v>
      </c>
      <c r="J30" s="31">
        <v>0</v>
      </c>
      <c r="K30" s="31">
        <v>0</v>
      </c>
      <c r="L30" s="31">
        <v>799.26318359375</v>
      </c>
      <c r="M30" s="31">
        <v>0</v>
      </c>
      <c r="N30" s="31">
        <v>960.55712890625</v>
      </c>
      <c r="O30" s="31">
        <v>267.4505920410156</v>
      </c>
      <c r="P30" s="85">
        <v>0</v>
      </c>
      <c r="Q30" s="32">
        <v>0</v>
      </c>
      <c r="R30" s="31">
        <v>0</v>
      </c>
      <c r="S30" s="31">
        <v>2881.265625</v>
      </c>
      <c r="T30" s="31">
        <v>740.1170043945312</v>
      </c>
      <c r="U30" s="31">
        <v>360.720703125</v>
      </c>
      <c r="V30" s="31">
        <v>0</v>
      </c>
      <c r="W30" s="31">
        <v>0</v>
      </c>
      <c r="X30" s="85">
        <v>101.05386352539062</v>
      </c>
    </row>
    <row r="31" spans="1:24" s="11" customFormat="1" ht="15">
      <c r="A31" s="250" t="s">
        <v>100</v>
      </c>
      <c r="B31" s="14"/>
      <c r="C31" s="39" t="s">
        <v>47</v>
      </c>
      <c r="D31" s="39"/>
      <c r="E31" s="29" t="s">
        <v>19</v>
      </c>
      <c r="F31" s="17">
        <f t="shared" si="3"/>
        <v>5749.589111328125</v>
      </c>
      <c r="G31" s="17">
        <f t="shared" si="6"/>
        <v>0</v>
      </c>
      <c r="H31" s="263">
        <f t="shared" si="2"/>
        <v>5749.589111328125</v>
      </c>
      <c r="I31" s="32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1719.570068359375</v>
      </c>
      <c r="T31" s="31">
        <v>1488.3359375</v>
      </c>
      <c r="U31" s="31">
        <v>1109.2889404296875</v>
      </c>
      <c r="V31" s="31">
        <v>1432.3941650390625</v>
      </c>
      <c r="W31" s="31">
        <v>0</v>
      </c>
      <c r="X31" s="85">
        <v>0</v>
      </c>
    </row>
    <row r="32" spans="1:24" s="11" customFormat="1" ht="15">
      <c r="A32" s="250" t="s">
        <v>101</v>
      </c>
      <c r="B32" s="14"/>
      <c r="C32" s="39" t="s">
        <v>48</v>
      </c>
      <c r="D32" s="39"/>
      <c r="E32" s="29" t="s">
        <v>194</v>
      </c>
      <c r="F32" s="17">
        <f t="shared" si="3"/>
        <v>2378.0018310546875</v>
      </c>
      <c r="G32" s="17">
        <f t="shared" si="6"/>
        <v>0</v>
      </c>
      <c r="H32" s="263">
        <f t="shared" si="2"/>
        <v>2378.0018310546875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0</v>
      </c>
      <c r="T32" s="31">
        <v>1690.328369140625</v>
      </c>
      <c r="U32" s="31">
        <v>0</v>
      </c>
      <c r="V32" s="31">
        <v>687.6734619140625</v>
      </c>
      <c r="W32" s="31">
        <v>0</v>
      </c>
      <c r="X32" s="85">
        <v>0</v>
      </c>
    </row>
    <row r="33" spans="1:24" s="11" customFormat="1" ht="15">
      <c r="A33" s="250" t="s">
        <v>102</v>
      </c>
      <c r="B33" s="14"/>
      <c r="C33" s="37" t="s">
        <v>49</v>
      </c>
      <c r="D33" s="37"/>
      <c r="E33" s="29" t="s">
        <v>212</v>
      </c>
      <c r="F33" s="17">
        <f t="shared" si="3"/>
        <v>30807.222045898438</v>
      </c>
      <c r="G33" s="17">
        <f t="shared" si="6"/>
        <v>17384.144134521484</v>
      </c>
      <c r="H33" s="263">
        <f>SUM(Q33:X33)</f>
        <v>13423.077911376953</v>
      </c>
      <c r="I33" s="32">
        <v>0</v>
      </c>
      <c r="J33" s="31">
        <v>0</v>
      </c>
      <c r="K33" s="31">
        <v>0</v>
      </c>
      <c r="L33" s="31">
        <v>9874.546875</v>
      </c>
      <c r="M33" s="31">
        <v>2603.09521484375</v>
      </c>
      <c r="N33" s="31">
        <v>3280.822021484375</v>
      </c>
      <c r="O33" s="31">
        <v>1369.4996337890625</v>
      </c>
      <c r="P33" s="85">
        <v>256.1803894042969</v>
      </c>
      <c r="Q33" s="32">
        <v>0</v>
      </c>
      <c r="R33" s="31">
        <v>0</v>
      </c>
      <c r="S33" s="31">
        <v>0</v>
      </c>
      <c r="T33" s="31">
        <v>8629.55078125</v>
      </c>
      <c r="U33" s="31">
        <v>372.8081359863281</v>
      </c>
      <c r="V33" s="31">
        <v>2887.39990234375</v>
      </c>
      <c r="W33" s="31">
        <v>1533.319091796875</v>
      </c>
      <c r="X33" s="85">
        <v>0</v>
      </c>
    </row>
    <row r="34" spans="1:24" s="11" customFormat="1" ht="15">
      <c r="A34" s="250" t="s">
        <v>103</v>
      </c>
      <c r="B34" s="14"/>
      <c r="C34" s="38" t="s">
        <v>50</v>
      </c>
      <c r="D34" s="86" t="s">
        <v>59</v>
      </c>
      <c r="E34" s="255"/>
      <c r="F34" s="17">
        <f t="shared" si="3"/>
        <v>50206.18103027344</v>
      </c>
      <c r="G34" s="17">
        <f t="shared" si="6"/>
        <v>28712.64373779297</v>
      </c>
      <c r="H34" s="263">
        <f t="shared" si="2"/>
        <v>21493.53729248047</v>
      </c>
      <c r="I34" s="32">
        <v>2619.554443359375</v>
      </c>
      <c r="J34" s="31">
        <v>987.8722534179688</v>
      </c>
      <c r="K34" s="31">
        <v>2224.324951171875</v>
      </c>
      <c r="L34" s="31">
        <v>10462.96875</v>
      </c>
      <c r="M34" s="31">
        <v>4707.11474609375</v>
      </c>
      <c r="N34" s="31">
        <v>5823.48095703125</v>
      </c>
      <c r="O34" s="31">
        <v>1887.32763671875</v>
      </c>
      <c r="P34" s="85">
        <v>0</v>
      </c>
      <c r="Q34" s="32">
        <v>6273.7529296875</v>
      </c>
      <c r="R34" s="31">
        <v>0</v>
      </c>
      <c r="S34" s="31">
        <v>2908.480712890625</v>
      </c>
      <c r="T34" s="31">
        <v>6250.38720703125</v>
      </c>
      <c r="U34" s="31">
        <v>1916.36767578125</v>
      </c>
      <c r="V34" s="31">
        <v>2166.43212890625</v>
      </c>
      <c r="W34" s="31">
        <v>1469.4822998046875</v>
      </c>
      <c r="X34" s="85">
        <v>508.63433837890625</v>
      </c>
    </row>
    <row r="35" spans="1:24" s="11" customFormat="1" ht="15">
      <c r="A35" s="250" t="s">
        <v>104</v>
      </c>
      <c r="B35" s="14"/>
      <c r="C35" s="38" t="s">
        <v>51</v>
      </c>
      <c r="D35" s="86" t="s">
        <v>213</v>
      </c>
      <c r="E35" s="255"/>
      <c r="F35" s="17">
        <f t="shared" si="3"/>
        <v>41855.06237792969</v>
      </c>
      <c r="G35" s="17">
        <f t="shared" si="6"/>
        <v>21241.073852539062</v>
      </c>
      <c r="H35" s="263">
        <f t="shared" si="2"/>
        <v>20613.988525390625</v>
      </c>
      <c r="I35" s="32">
        <v>0</v>
      </c>
      <c r="J35" s="31">
        <v>0</v>
      </c>
      <c r="K35" s="31">
        <v>0</v>
      </c>
      <c r="L35" s="31">
        <v>0</v>
      </c>
      <c r="M35" s="31">
        <v>8095.30859375</v>
      </c>
      <c r="N35" s="31">
        <v>8292.662109375</v>
      </c>
      <c r="O35" s="31">
        <v>3706.664306640625</v>
      </c>
      <c r="P35" s="85">
        <v>1146.4388427734375</v>
      </c>
      <c r="Q35" s="32">
        <v>0</v>
      </c>
      <c r="R35" s="31">
        <v>0</v>
      </c>
      <c r="S35" s="31">
        <v>5735.05126953125</v>
      </c>
      <c r="T35" s="31">
        <v>1996.452880859375</v>
      </c>
      <c r="U35" s="31">
        <v>3502.73291015625</v>
      </c>
      <c r="V35" s="31">
        <v>4926.0068359375</v>
      </c>
      <c r="W35" s="31">
        <v>3239.98388671875</v>
      </c>
      <c r="X35" s="85">
        <v>1213.7607421875</v>
      </c>
    </row>
    <row r="36" spans="1:24" s="77" customFormat="1" ht="15">
      <c r="A36" s="251"/>
      <c r="B36" s="253"/>
      <c r="C36" s="101"/>
      <c r="D36" s="101" t="s">
        <v>193</v>
      </c>
      <c r="E36" s="254"/>
      <c r="F36" s="78"/>
      <c r="G36" s="17"/>
      <c r="H36" s="264"/>
      <c r="I36" s="272"/>
      <c r="J36" s="253"/>
      <c r="K36" s="253"/>
      <c r="L36" s="253"/>
      <c r="M36" s="253"/>
      <c r="N36" s="253"/>
      <c r="O36" s="253"/>
      <c r="P36" s="254"/>
      <c r="Q36" s="102"/>
      <c r="R36" s="103"/>
      <c r="S36" s="103"/>
      <c r="T36" s="103"/>
      <c r="U36" s="103"/>
      <c r="V36" s="103"/>
      <c r="W36" s="103"/>
      <c r="X36" s="274"/>
    </row>
    <row r="37" spans="1:24" s="11" customFormat="1" ht="15">
      <c r="A37" s="250" t="s">
        <v>105</v>
      </c>
      <c r="B37" s="14"/>
      <c r="C37" s="38" t="s">
        <v>52</v>
      </c>
      <c r="D37" s="38"/>
      <c r="E37" s="29" t="s">
        <v>24</v>
      </c>
      <c r="F37" s="17">
        <f t="shared" si="3"/>
        <v>27801.643676757812</v>
      </c>
      <c r="G37" s="17">
        <f t="shared" si="6"/>
        <v>12410.720703125</v>
      </c>
      <c r="H37" s="263">
        <f t="shared" si="2"/>
        <v>15390.922973632812</v>
      </c>
      <c r="I37" s="32">
        <v>4903.70166015625</v>
      </c>
      <c r="J37" s="31">
        <v>1674.770263671875</v>
      </c>
      <c r="K37" s="31">
        <v>2348.146240234375</v>
      </c>
      <c r="L37" s="31">
        <v>3484.1025390625</v>
      </c>
      <c r="M37" s="31">
        <v>0</v>
      </c>
      <c r="N37" s="31">
        <v>0</v>
      </c>
      <c r="O37" s="31">
        <v>0</v>
      </c>
      <c r="P37" s="85">
        <v>0</v>
      </c>
      <c r="Q37" s="32">
        <v>0</v>
      </c>
      <c r="R37" s="31">
        <v>8430.943359375</v>
      </c>
      <c r="S37" s="31">
        <v>6102.0400390625</v>
      </c>
      <c r="T37" s="31">
        <v>0</v>
      </c>
      <c r="U37" s="31">
        <v>857.9395751953125</v>
      </c>
      <c r="V37" s="31">
        <v>0</v>
      </c>
      <c r="W37" s="31">
        <v>0</v>
      </c>
      <c r="X37" s="85">
        <v>0</v>
      </c>
    </row>
    <row r="38" spans="1:24" s="11" customFormat="1" ht="15">
      <c r="A38" s="250" t="s">
        <v>108</v>
      </c>
      <c r="B38" s="14"/>
      <c r="C38" s="37" t="s">
        <v>60</v>
      </c>
      <c r="D38" s="37"/>
      <c r="E38" s="29" t="s">
        <v>214</v>
      </c>
      <c r="F38" s="17">
        <f t="shared" si="3"/>
        <v>98322.92492675781</v>
      </c>
      <c r="G38" s="17">
        <f t="shared" si="6"/>
        <v>44623.621337890625</v>
      </c>
      <c r="H38" s="263">
        <f t="shared" si="2"/>
        <v>53699.30358886719</v>
      </c>
      <c r="I38" s="32">
        <v>10500.83984375</v>
      </c>
      <c r="J38" s="31">
        <v>9889.931640625</v>
      </c>
      <c r="K38" s="31">
        <v>17767.142578125</v>
      </c>
      <c r="L38" s="31">
        <v>0</v>
      </c>
      <c r="M38" s="31">
        <v>4698.4443359375</v>
      </c>
      <c r="N38" s="31">
        <v>0</v>
      </c>
      <c r="O38" s="31">
        <v>1166.227783203125</v>
      </c>
      <c r="P38" s="85">
        <v>601.03515625</v>
      </c>
      <c r="Q38" s="32">
        <v>5868.82470703125</v>
      </c>
      <c r="R38" s="31">
        <v>0</v>
      </c>
      <c r="S38" s="31">
        <v>10871.384765625</v>
      </c>
      <c r="T38" s="31">
        <v>27374.353515625</v>
      </c>
      <c r="U38" s="31">
        <v>3801.98095703125</v>
      </c>
      <c r="V38" s="31">
        <v>5083.97607421875</v>
      </c>
      <c r="W38" s="31">
        <v>410.36700439453125</v>
      </c>
      <c r="X38" s="85">
        <v>288.41656494140625</v>
      </c>
    </row>
    <row r="39" spans="1:24" s="11" customFormat="1" ht="15">
      <c r="A39" s="250" t="s">
        <v>106</v>
      </c>
      <c r="B39" s="14"/>
      <c r="C39" s="37" t="s">
        <v>61</v>
      </c>
      <c r="D39" s="86" t="s">
        <v>191</v>
      </c>
      <c r="E39" s="256"/>
      <c r="F39" s="17">
        <f t="shared" si="3"/>
        <v>13020.2119140625</v>
      </c>
      <c r="G39" s="17">
        <f t="shared" si="6"/>
        <v>0</v>
      </c>
      <c r="H39" s="263">
        <f t="shared" si="2"/>
        <v>13020.2119140625</v>
      </c>
      <c r="I39" s="32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85">
        <v>0</v>
      </c>
      <c r="Q39" s="32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13020.2119140625</v>
      </c>
      <c r="X39" s="85">
        <v>0</v>
      </c>
    </row>
    <row r="40" spans="1:24" s="11" customFormat="1" ht="15">
      <c r="A40" s="250" t="s">
        <v>109</v>
      </c>
      <c r="B40" s="14"/>
      <c r="C40" s="38" t="s">
        <v>62</v>
      </c>
      <c r="D40" s="86" t="s">
        <v>215</v>
      </c>
      <c r="E40" s="256"/>
      <c r="F40" s="17">
        <f t="shared" si="3"/>
        <v>70414.11499023438</v>
      </c>
      <c r="G40" s="17">
        <f t="shared" si="6"/>
        <v>4550.4971923828125</v>
      </c>
      <c r="H40" s="263">
        <f t="shared" si="2"/>
        <v>65863.61779785156</v>
      </c>
      <c r="I40" s="32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3983.49609375</v>
      </c>
      <c r="P40" s="85">
        <v>567.0010986328125</v>
      </c>
      <c r="Q40" s="32">
        <v>0</v>
      </c>
      <c r="R40" s="31">
        <v>0</v>
      </c>
      <c r="S40" s="31">
        <v>0</v>
      </c>
      <c r="T40" s="31">
        <v>43506.12890625</v>
      </c>
      <c r="U40" s="31">
        <v>11480.60546875</v>
      </c>
      <c r="V40" s="31">
        <v>8063.76416015625</v>
      </c>
      <c r="W40" s="31">
        <v>2021.718994140625</v>
      </c>
      <c r="X40" s="85">
        <v>791.4002685546875</v>
      </c>
    </row>
    <row r="41" spans="1:24" s="77" customFormat="1" ht="15">
      <c r="A41" s="251"/>
      <c r="B41" s="253"/>
      <c r="C41" s="253"/>
      <c r="D41" s="109" t="s">
        <v>25</v>
      </c>
      <c r="E41" s="254"/>
      <c r="F41" s="78"/>
      <c r="G41" s="17"/>
      <c r="H41" s="264"/>
      <c r="I41" s="272"/>
      <c r="J41" s="253"/>
      <c r="K41" s="253"/>
      <c r="L41" s="253"/>
      <c r="M41" s="253"/>
      <c r="N41" s="253"/>
      <c r="O41" s="253"/>
      <c r="P41" s="254"/>
      <c r="Q41" s="102"/>
      <c r="R41" s="103"/>
      <c r="S41" s="103"/>
      <c r="T41" s="103"/>
      <c r="U41" s="103"/>
      <c r="V41" s="103"/>
      <c r="W41" s="103"/>
      <c r="X41" s="274"/>
    </row>
    <row r="42" spans="1:24" s="11" customFormat="1" ht="15">
      <c r="A42" s="250" t="s">
        <v>107</v>
      </c>
      <c r="B42" s="14"/>
      <c r="C42" s="38" t="s">
        <v>63</v>
      </c>
      <c r="D42" s="14"/>
      <c r="E42" s="29" t="s">
        <v>216</v>
      </c>
      <c r="F42" s="17">
        <f t="shared" si="3"/>
        <v>3417.958038330078</v>
      </c>
      <c r="G42" s="17">
        <f t="shared" si="6"/>
        <v>1778.4923095703125</v>
      </c>
      <c r="H42" s="263">
        <f t="shared" si="2"/>
        <v>1639.4657287597656</v>
      </c>
      <c r="I42" s="32">
        <v>0</v>
      </c>
      <c r="J42" s="31">
        <v>0</v>
      </c>
      <c r="K42" s="31">
        <v>0</v>
      </c>
      <c r="L42" s="31">
        <v>934.3074951171875</v>
      </c>
      <c r="M42" s="31">
        <v>503.7887268066406</v>
      </c>
      <c r="N42" s="31">
        <v>340.3960876464844</v>
      </c>
      <c r="O42" s="31">
        <v>0</v>
      </c>
      <c r="P42" s="85">
        <v>0</v>
      </c>
      <c r="Q42" s="32">
        <v>0</v>
      </c>
      <c r="R42" s="31">
        <v>0</v>
      </c>
      <c r="S42" s="31">
        <v>1258.6875</v>
      </c>
      <c r="T42" s="31">
        <v>0</v>
      </c>
      <c r="U42" s="31">
        <v>0</v>
      </c>
      <c r="V42" s="31">
        <v>0</v>
      </c>
      <c r="W42" s="31">
        <v>0</v>
      </c>
      <c r="X42" s="85">
        <v>380.7782287597656</v>
      </c>
    </row>
    <row r="43" spans="1:24" s="11" customFormat="1" ht="15">
      <c r="A43" s="250" t="s">
        <v>110</v>
      </c>
      <c r="B43" s="14"/>
      <c r="C43" s="38" t="s">
        <v>64</v>
      </c>
      <c r="D43" s="14"/>
      <c r="E43" s="29" t="s">
        <v>217</v>
      </c>
      <c r="F43" s="17">
        <f t="shared" si="3"/>
        <v>98692.3701171875</v>
      </c>
      <c r="G43" s="17">
        <f t="shared" si="6"/>
        <v>57364.86572265625</v>
      </c>
      <c r="H43" s="263">
        <f t="shared" si="2"/>
        <v>41327.50439453125</v>
      </c>
      <c r="I43" s="32">
        <v>0</v>
      </c>
      <c r="J43" s="31">
        <v>0</v>
      </c>
      <c r="K43" s="31">
        <v>2419.5263671875</v>
      </c>
      <c r="L43" s="31">
        <v>7864.1669921875</v>
      </c>
      <c r="M43" s="31">
        <v>17346.453125</v>
      </c>
      <c r="N43" s="31">
        <v>17444.95703125</v>
      </c>
      <c r="O43" s="31">
        <v>9783.1826171875</v>
      </c>
      <c r="P43" s="85">
        <v>2506.57958984375</v>
      </c>
      <c r="Q43" s="32">
        <v>0</v>
      </c>
      <c r="R43" s="31">
        <v>0</v>
      </c>
      <c r="S43" s="31">
        <v>1172.6705322265625</v>
      </c>
      <c r="T43" s="31">
        <v>15775.5947265625</v>
      </c>
      <c r="U43" s="31">
        <v>6514.09423828125</v>
      </c>
      <c r="V43" s="31">
        <v>11597.318359375</v>
      </c>
      <c r="W43" s="31">
        <v>5122.0322265625</v>
      </c>
      <c r="X43" s="85">
        <v>1145.7943115234375</v>
      </c>
    </row>
    <row r="44" spans="1:24" s="11" customFormat="1" ht="15">
      <c r="A44" s="250" t="s">
        <v>111</v>
      </c>
      <c r="B44" s="14"/>
      <c r="C44" s="38" t="s">
        <v>65</v>
      </c>
      <c r="D44" s="14"/>
      <c r="E44" s="29" t="s">
        <v>218</v>
      </c>
      <c r="F44" s="17">
        <f t="shared" si="3"/>
        <v>447293.2302246094</v>
      </c>
      <c r="G44" s="17">
        <f t="shared" si="4"/>
        <v>277757.99755859375</v>
      </c>
      <c r="H44" s="263">
        <f t="shared" si="2"/>
        <v>169535.23266601562</v>
      </c>
      <c r="I44" s="32">
        <v>0</v>
      </c>
      <c r="J44" s="31">
        <v>0</v>
      </c>
      <c r="K44" s="31">
        <v>5579.65380859375</v>
      </c>
      <c r="L44" s="31">
        <v>94279.6875</v>
      </c>
      <c r="M44" s="31">
        <v>75481.4921875</v>
      </c>
      <c r="N44" s="31">
        <v>57185.64453125</v>
      </c>
      <c r="O44" s="31">
        <v>36328.2109375</v>
      </c>
      <c r="P44" s="85">
        <v>8903.30859375</v>
      </c>
      <c r="Q44" s="32">
        <v>0</v>
      </c>
      <c r="R44" s="31">
        <v>3580.238525390625</v>
      </c>
      <c r="S44" s="31">
        <v>13923.45703125</v>
      </c>
      <c r="T44" s="31">
        <v>48169.5546875</v>
      </c>
      <c r="U44" s="31">
        <v>44238.8125</v>
      </c>
      <c r="V44" s="31">
        <v>32841.77734375</v>
      </c>
      <c r="W44" s="31">
        <v>22400.552734375</v>
      </c>
      <c r="X44" s="85">
        <v>4380.83984375</v>
      </c>
    </row>
    <row r="45" spans="1:24" s="11" customFormat="1" ht="15">
      <c r="A45" s="250" t="s">
        <v>112</v>
      </c>
      <c r="B45" s="14"/>
      <c r="C45" s="38" t="s">
        <v>66</v>
      </c>
      <c r="D45" s="86" t="s">
        <v>219</v>
      </c>
      <c r="E45" s="255"/>
      <c r="F45" s="17">
        <f t="shared" si="3"/>
        <v>234316.93408203125</v>
      </c>
      <c r="G45" s="17">
        <f t="shared" si="4"/>
        <v>151013.03759765625</v>
      </c>
      <c r="H45" s="263">
        <f t="shared" si="2"/>
        <v>83303.896484375</v>
      </c>
      <c r="I45" s="32">
        <v>0</v>
      </c>
      <c r="J45" s="31">
        <v>7047.806640625</v>
      </c>
      <c r="K45" s="31">
        <v>5784.671875</v>
      </c>
      <c r="L45" s="31">
        <v>21785.26953125</v>
      </c>
      <c r="M45" s="31">
        <v>29335.787109375</v>
      </c>
      <c r="N45" s="31">
        <v>46372.09375</v>
      </c>
      <c r="O45" s="31">
        <v>33673.16796875</v>
      </c>
      <c r="P45" s="85">
        <v>7014.24072265625</v>
      </c>
      <c r="Q45" s="32">
        <v>0</v>
      </c>
      <c r="R45" s="31">
        <v>0</v>
      </c>
      <c r="S45" s="31">
        <v>2942.59619140625</v>
      </c>
      <c r="T45" s="31">
        <v>27128.515625</v>
      </c>
      <c r="U45" s="31">
        <v>15584.2939453125</v>
      </c>
      <c r="V45" s="31">
        <v>21938.6015625</v>
      </c>
      <c r="W45" s="31">
        <v>11678.7197265625</v>
      </c>
      <c r="X45" s="85">
        <v>4031.16943359375</v>
      </c>
    </row>
    <row r="46" spans="1:24" s="77" customFormat="1" ht="15">
      <c r="A46" s="251"/>
      <c r="B46" s="253"/>
      <c r="C46" s="109"/>
      <c r="D46" s="109" t="s">
        <v>26</v>
      </c>
      <c r="E46" s="254"/>
      <c r="F46" s="78"/>
      <c r="G46" s="78"/>
      <c r="H46" s="264"/>
      <c r="I46" s="272">
        <v>0</v>
      </c>
      <c r="J46" s="253">
        <v>0</v>
      </c>
      <c r="K46" s="253">
        <v>0</v>
      </c>
      <c r="L46" s="253">
        <v>0</v>
      </c>
      <c r="M46" s="253">
        <v>0</v>
      </c>
      <c r="N46" s="253">
        <v>0</v>
      </c>
      <c r="O46" s="253">
        <v>0</v>
      </c>
      <c r="P46" s="254">
        <v>0</v>
      </c>
      <c r="Q46" s="102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v>0</v>
      </c>
      <c r="W46" s="103">
        <v>0</v>
      </c>
      <c r="X46" s="274">
        <v>0</v>
      </c>
    </row>
    <row r="47" spans="1:24" s="11" customFormat="1" ht="15">
      <c r="A47" s="250" t="s">
        <v>113</v>
      </c>
      <c r="B47" s="14"/>
      <c r="C47" s="38" t="s">
        <v>67</v>
      </c>
      <c r="D47" s="46"/>
      <c r="E47" s="29" t="s">
        <v>220</v>
      </c>
      <c r="F47" s="17">
        <f t="shared" si="3"/>
        <v>13116.975646972656</v>
      </c>
      <c r="G47" s="17">
        <f t="shared" si="4"/>
        <v>9631.674835205078</v>
      </c>
      <c r="H47" s="263">
        <f t="shared" si="2"/>
        <v>3485.300811767578</v>
      </c>
      <c r="I47" s="32">
        <v>0</v>
      </c>
      <c r="J47" s="31">
        <v>0</v>
      </c>
      <c r="K47" s="31">
        <v>2347.081298828125</v>
      </c>
      <c r="L47" s="31">
        <v>3155.72705078125</v>
      </c>
      <c r="M47" s="31">
        <v>1179.03271484375</v>
      </c>
      <c r="N47" s="31">
        <v>1920.27392578125</v>
      </c>
      <c r="O47" s="31">
        <v>772.9214477539062</v>
      </c>
      <c r="P47" s="85">
        <v>256.6383972167969</v>
      </c>
      <c r="Q47" s="32">
        <v>0</v>
      </c>
      <c r="R47" s="31">
        <v>0</v>
      </c>
      <c r="S47" s="31">
        <v>0</v>
      </c>
      <c r="T47" s="31">
        <v>1026.026611328125</v>
      </c>
      <c r="U47" s="31">
        <v>1714.238525390625</v>
      </c>
      <c r="V47" s="31">
        <v>280.7566833496094</v>
      </c>
      <c r="W47" s="31">
        <v>464.27899169921875</v>
      </c>
      <c r="X47" s="85">
        <v>0</v>
      </c>
    </row>
    <row r="48" spans="1:24" s="11" customFormat="1" ht="15">
      <c r="A48" s="250" t="s">
        <v>114</v>
      </c>
      <c r="B48" s="14"/>
      <c r="C48" s="38" t="s">
        <v>68</v>
      </c>
      <c r="D48" s="46"/>
      <c r="E48" s="29" t="s">
        <v>221</v>
      </c>
      <c r="F48" s="17">
        <f t="shared" si="3"/>
        <v>107674.54717254639</v>
      </c>
      <c r="G48" s="17">
        <f t="shared" si="4"/>
        <v>79246.51141357422</v>
      </c>
      <c r="H48" s="263">
        <f t="shared" si="2"/>
        <v>28428.035758972168</v>
      </c>
      <c r="I48" s="32">
        <v>17487.41015625</v>
      </c>
      <c r="J48" s="31">
        <v>4238.916015625</v>
      </c>
      <c r="K48" s="31">
        <v>11738.4609375</v>
      </c>
      <c r="L48" s="31">
        <v>26080.330078125</v>
      </c>
      <c r="M48" s="31">
        <v>11653.4609375</v>
      </c>
      <c r="N48" s="31">
        <v>5948.8193359375</v>
      </c>
      <c r="O48" s="31">
        <v>1675.602783203125</v>
      </c>
      <c r="P48" s="85">
        <v>423.51116943359375</v>
      </c>
      <c r="Q48" s="32">
        <v>11929.87890625</v>
      </c>
      <c r="R48" s="31">
        <v>7115.59375</v>
      </c>
      <c r="S48" s="31">
        <v>2852.26904296875</v>
      </c>
      <c r="T48" s="31">
        <v>0</v>
      </c>
      <c r="U48" s="31">
        <v>4852.732421875</v>
      </c>
      <c r="V48" s="31">
        <v>703.1344604492188</v>
      </c>
      <c r="W48" s="31">
        <v>865.0188598632812</v>
      </c>
      <c r="X48" s="85">
        <v>109.40831756591797</v>
      </c>
    </row>
    <row r="49" spans="1:24" s="11" customFormat="1" ht="15">
      <c r="A49" s="250" t="s">
        <v>115</v>
      </c>
      <c r="B49" s="14"/>
      <c r="C49" s="38" t="s">
        <v>69</v>
      </c>
      <c r="D49" s="46"/>
      <c r="E49" s="29" t="s">
        <v>222</v>
      </c>
      <c r="F49" s="17">
        <f t="shared" si="3"/>
        <v>25684.397758483887</v>
      </c>
      <c r="G49" s="17">
        <f t="shared" si="4"/>
        <v>13866.624496459961</v>
      </c>
      <c r="H49" s="263">
        <f t="shared" si="2"/>
        <v>11817.773262023926</v>
      </c>
      <c r="I49" s="32">
        <v>0</v>
      </c>
      <c r="J49" s="31">
        <v>5829.79833984375</v>
      </c>
      <c r="K49" s="31">
        <v>1540.9202880859375</v>
      </c>
      <c r="L49" s="31">
        <v>3675.520263671875</v>
      </c>
      <c r="M49" s="31">
        <v>1075.77001953125</v>
      </c>
      <c r="N49" s="31">
        <v>1147.1488037109375</v>
      </c>
      <c r="O49" s="31">
        <v>381.6803283691406</v>
      </c>
      <c r="P49" s="85">
        <v>215.7864532470703</v>
      </c>
      <c r="Q49" s="32">
        <v>0</v>
      </c>
      <c r="R49" s="31">
        <v>0</v>
      </c>
      <c r="S49" s="31">
        <v>6004.77392578125</v>
      </c>
      <c r="T49" s="31">
        <v>1492.642333984375</v>
      </c>
      <c r="U49" s="31">
        <v>765.0335083007812</v>
      </c>
      <c r="V49" s="31">
        <v>1646.95068359375</v>
      </c>
      <c r="W49" s="31">
        <v>1806.5335693359375</v>
      </c>
      <c r="X49" s="85">
        <v>101.83924102783203</v>
      </c>
    </row>
    <row r="50" spans="1:24" s="77" customFormat="1" ht="15">
      <c r="A50" s="251"/>
      <c r="B50" s="253"/>
      <c r="C50" s="109"/>
      <c r="D50" s="109" t="s">
        <v>27</v>
      </c>
      <c r="E50" s="254"/>
      <c r="F50" s="78"/>
      <c r="G50" s="78"/>
      <c r="H50" s="264"/>
      <c r="I50" s="272"/>
      <c r="J50" s="253"/>
      <c r="K50" s="253"/>
      <c r="L50" s="253"/>
      <c r="M50" s="253"/>
      <c r="N50" s="253"/>
      <c r="O50" s="253"/>
      <c r="P50" s="254"/>
      <c r="Q50" s="102"/>
      <c r="R50" s="103"/>
      <c r="S50" s="103"/>
      <c r="T50" s="103"/>
      <c r="U50" s="103"/>
      <c r="V50" s="103"/>
      <c r="W50" s="103"/>
      <c r="X50" s="274"/>
    </row>
    <row r="51" spans="1:24" s="11" customFormat="1" ht="15">
      <c r="A51" s="250" t="s">
        <v>116</v>
      </c>
      <c r="B51" s="14"/>
      <c r="C51" s="38" t="s">
        <v>70</v>
      </c>
      <c r="D51" s="46"/>
      <c r="E51" s="29" t="s">
        <v>223</v>
      </c>
      <c r="F51" s="17">
        <f t="shared" si="3"/>
        <v>65557.45983886719</v>
      </c>
      <c r="G51" s="17">
        <f t="shared" si="4"/>
        <v>42105.87390136719</v>
      </c>
      <c r="H51" s="263">
        <f t="shared" si="2"/>
        <v>23451.5859375</v>
      </c>
      <c r="I51" s="32">
        <v>0</v>
      </c>
      <c r="J51" s="31">
        <v>0</v>
      </c>
      <c r="K51" s="31">
        <v>3682.072509765625</v>
      </c>
      <c r="L51" s="31">
        <v>12425.19140625</v>
      </c>
      <c r="M51" s="31">
        <v>10002.6103515625</v>
      </c>
      <c r="N51" s="31">
        <v>6619.75634765625</v>
      </c>
      <c r="O51" s="31">
        <v>7566.1796875</v>
      </c>
      <c r="P51" s="85">
        <v>1810.0635986328125</v>
      </c>
      <c r="Q51" s="32">
        <v>0</v>
      </c>
      <c r="R51" s="31">
        <v>0</v>
      </c>
      <c r="S51" s="31">
        <v>3373.7314453125</v>
      </c>
      <c r="T51" s="31">
        <v>7848.33837890625</v>
      </c>
      <c r="U51" s="31">
        <v>3852.002197265625</v>
      </c>
      <c r="V51" s="31">
        <v>5102.0673828125</v>
      </c>
      <c r="W51" s="31">
        <v>2882.970458984375</v>
      </c>
      <c r="X51" s="85">
        <v>392.47607421875</v>
      </c>
    </row>
    <row r="52" spans="1:24" s="11" customFormat="1" ht="15">
      <c r="A52" s="250" t="s">
        <v>117</v>
      </c>
      <c r="B52" s="14"/>
      <c r="C52" s="37" t="s">
        <v>71</v>
      </c>
      <c r="D52" s="46"/>
      <c r="E52" s="28" t="s">
        <v>224</v>
      </c>
      <c r="F52" s="17">
        <f t="shared" si="3"/>
        <v>29572.72723388672</v>
      </c>
      <c r="G52" s="17">
        <f t="shared" si="4"/>
        <v>8033.194885253906</v>
      </c>
      <c r="H52" s="263">
        <f>SUM(Q52:X52)</f>
        <v>21539.532348632812</v>
      </c>
      <c r="I52" s="32">
        <v>1934.864990234375</v>
      </c>
      <c r="J52" s="31">
        <v>0</v>
      </c>
      <c r="K52" s="31">
        <v>0</v>
      </c>
      <c r="L52" s="31">
        <v>2216.269287109375</v>
      </c>
      <c r="M52" s="31">
        <v>3362.83837890625</v>
      </c>
      <c r="N52" s="31">
        <v>0</v>
      </c>
      <c r="O52" s="31">
        <v>0</v>
      </c>
      <c r="P52" s="85">
        <v>519.2222290039062</v>
      </c>
      <c r="Q52" s="32">
        <v>0</v>
      </c>
      <c r="R52" s="31">
        <v>0</v>
      </c>
      <c r="S52" s="31">
        <v>0</v>
      </c>
      <c r="T52" s="31">
        <v>19213.666015625</v>
      </c>
      <c r="U52" s="31">
        <v>1442.1243896484375</v>
      </c>
      <c r="V52" s="31">
        <v>0</v>
      </c>
      <c r="W52" s="31">
        <v>744.0777587890625</v>
      </c>
      <c r="X52" s="85">
        <v>139.6641845703125</v>
      </c>
    </row>
    <row r="53" spans="1:24" s="11" customFormat="1" ht="15">
      <c r="A53" s="250" t="s">
        <v>185</v>
      </c>
      <c r="B53" s="14"/>
      <c r="C53" s="37" t="s">
        <v>72</v>
      </c>
      <c r="D53" s="86" t="s">
        <v>183</v>
      </c>
      <c r="E53" s="256"/>
      <c r="F53" s="17">
        <f>SUM(G53:H53)</f>
        <v>89142.1904296875</v>
      </c>
      <c r="G53" s="17">
        <f>SUM(I53:P53)</f>
        <v>59819.83984375</v>
      </c>
      <c r="H53" s="263">
        <f>SUM(Q53:X53)</f>
        <v>29322.3505859375</v>
      </c>
      <c r="I53" s="32">
        <v>50623.28125</v>
      </c>
      <c r="J53" s="31">
        <v>4454.2666015625</v>
      </c>
      <c r="K53" s="31">
        <v>4742.2919921875</v>
      </c>
      <c r="L53" s="31">
        <v>0</v>
      </c>
      <c r="M53" s="31">
        <v>0</v>
      </c>
      <c r="N53" s="31">
        <v>0</v>
      </c>
      <c r="O53" s="31">
        <v>0</v>
      </c>
      <c r="P53" s="85">
        <v>0</v>
      </c>
      <c r="Q53" s="32">
        <v>19858.537109375</v>
      </c>
      <c r="R53" s="31">
        <v>0</v>
      </c>
      <c r="S53" s="31">
        <v>9463.8134765625</v>
      </c>
      <c r="T53" s="31">
        <v>0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49"/>
      <c r="B54" s="63" t="s">
        <v>57</v>
      </c>
      <c r="C54" s="63"/>
      <c r="D54" s="63"/>
      <c r="E54" s="64"/>
      <c r="F54" s="53">
        <f t="shared" si="3"/>
        <v>384559.46171569824</v>
      </c>
      <c r="G54" s="54">
        <f>SUM(G55:G61)</f>
        <v>280270.9788208008</v>
      </c>
      <c r="H54" s="261">
        <f>SUM(H55:H61)</f>
        <v>104288.48289489746</v>
      </c>
      <c r="I54" s="55">
        <f>SUM(I55:I61)</f>
        <v>15971.10888671875</v>
      </c>
      <c r="J54" s="56">
        <f aca="true" t="shared" si="7" ref="J54:X54">SUM(J55:J61)</f>
        <v>21117.4033203125</v>
      </c>
      <c r="K54" s="56">
        <f t="shared" si="7"/>
        <v>99694.40686035156</v>
      </c>
      <c r="L54" s="56">
        <f t="shared" si="7"/>
        <v>108028.33178710938</v>
      </c>
      <c r="M54" s="56">
        <f>SUM(M55:M61)</f>
        <v>18768.54443359375</v>
      </c>
      <c r="N54" s="56">
        <f t="shared" si="7"/>
        <v>10891.26171875</v>
      </c>
      <c r="O54" s="56">
        <f t="shared" si="7"/>
        <v>3638.3942260742188</v>
      </c>
      <c r="P54" s="271">
        <f>SUM(P55:P61)</f>
        <v>2161.527587890625</v>
      </c>
      <c r="Q54" s="55">
        <f t="shared" si="7"/>
        <v>15095.245361328125</v>
      </c>
      <c r="R54" s="56">
        <f t="shared" si="7"/>
        <v>11573.268188476562</v>
      </c>
      <c r="S54" s="56">
        <f t="shared" si="7"/>
        <v>35296.76013183594</v>
      </c>
      <c r="T54" s="56">
        <f t="shared" si="7"/>
        <v>32892.33850097656</v>
      </c>
      <c r="U54" s="56">
        <f t="shared" si="7"/>
        <v>4054.42822265625</v>
      </c>
      <c r="V54" s="56">
        <f t="shared" si="7"/>
        <v>1970.86474609375</v>
      </c>
      <c r="W54" s="56">
        <f t="shared" si="7"/>
        <v>2864.8064575195312</v>
      </c>
      <c r="X54" s="271">
        <f t="shared" si="7"/>
        <v>540.7712860107422</v>
      </c>
    </row>
    <row r="55" spans="1:24" ht="15">
      <c r="A55" s="250" t="s">
        <v>120</v>
      </c>
      <c r="B55" s="79"/>
      <c r="C55" s="38" t="s">
        <v>73</v>
      </c>
      <c r="D55" s="86" t="s">
        <v>227</v>
      </c>
      <c r="E55" s="257"/>
      <c r="F55" s="17">
        <f>SUM(G55:H55)</f>
        <v>194854.28747558594</v>
      </c>
      <c r="G55" s="17">
        <f t="shared" si="4"/>
        <v>167805.52026367188</v>
      </c>
      <c r="H55" s="263">
        <f t="shared" si="2"/>
        <v>27048.767211914062</v>
      </c>
      <c r="I55" s="273">
        <v>1858.42529296875</v>
      </c>
      <c r="J55" s="33">
        <v>10757.4765625</v>
      </c>
      <c r="K55" s="33">
        <v>65890.25</v>
      </c>
      <c r="L55" s="33">
        <v>66935.921875</v>
      </c>
      <c r="M55" s="33">
        <v>12549.0380859375</v>
      </c>
      <c r="N55" s="33">
        <v>6996.9853515625</v>
      </c>
      <c r="O55" s="33">
        <v>1480.956298828125</v>
      </c>
      <c r="P55" s="85">
        <v>1336.466796875</v>
      </c>
      <c r="Q55" s="273">
        <v>3644.529296875</v>
      </c>
      <c r="R55" s="33">
        <v>5117.0595703125</v>
      </c>
      <c r="S55" s="33">
        <v>7164.2802734375</v>
      </c>
      <c r="T55" s="33">
        <v>7562.58203125</v>
      </c>
      <c r="U55" s="33">
        <v>1452.6065673828125</v>
      </c>
      <c r="V55" s="33">
        <v>1587.784423828125</v>
      </c>
      <c r="W55" s="33">
        <v>519.925048828125</v>
      </c>
      <c r="X55" s="275">
        <v>0</v>
      </c>
    </row>
    <row r="56" spans="1:24" ht="15">
      <c r="A56" s="250" t="s">
        <v>121</v>
      </c>
      <c r="B56" s="79"/>
      <c r="C56" s="38" t="s">
        <v>74</v>
      </c>
      <c r="D56" s="86" t="s">
        <v>28</v>
      </c>
      <c r="E56" s="257"/>
      <c r="F56" s="17">
        <f t="shared" si="3"/>
        <v>52808.444274902344</v>
      </c>
      <c r="G56" s="17">
        <f t="shared" si="4"/>
        <v>34567.408752441406</v>
      </c>
      <c r="H56" s="263">
        <f t="shared" si="2"/>
        <v>18241.035522460938</v>
      </c>
      <c r="I56" s="273">
        <v>1973.0263671875</v>
      </c>
      <c r="J56" s="33">
        <v>2347.755615234375</v>
      </c>
      <c r="K56" s="33">
        <v>13959.126953125</v>
      </c>
      <c r="L56" s="33">
        <v>10481.62890625</v>
      </c>
      <c r="M56" s="33">
        <v>1862.064697265625</v>
      </c>
      <c r="N56" s="33">
        <v>2376.907470703125</v>
      </c>
      <c r="O56" s="33">
        <v>973.1301879882812</v>
      </c>
      <c r="P56" s="85">
        <v>593.7685546875</v>
      </c>
      <c r="Q56" s="273">
        <v>1962.2574462890625</v>
      </c>
      <c r="R56" s="33">
        <v>0</v>
      </c>
      <c r="S56" s="33">
        <v>1354.5264892578125</v>
      </c>
      <c r="T56" s="33">
        <v>11280.1376953125</v>
      </c>
      <c r="U56" s="33">
        <v>971.4945068359375</v>
      </c>
      <c r="V56" s="33">
        <v>383.080322265625</v>
      </c>
      <c r="W56" s="33">
        <v>1858.39892578125</v>
      </c>
      <c r="X56" s="275">
        <v>431.14013671875</v>
      </c>
    </row>
    <row r="57" spans="1:24" ht="15">
      <c r="A57" s="250" t="s">
        <v>122</v>
      </c>
      <c r="B57" s="79"/>
      <c r="C57" s="38" t="s">
        <v>75</v>
      </c>
      <c r="D57" s="86" t="s">
        <v>29</v>
      </c>
      <c r="E57" s="257"/>
      <c r="F57" s="17">
        <f t="shared" si="3"/>
        <v>24086.115112304688</v>
      </c>
      <c r="G57" s="17">
        <f t="shared" si="4"/>
        <v>22268.837158203125</v>
      </c>
      <c r="H57" s="263">
        <f t="shared" si="2"/>
        <v>1817.2779541015625</v>
      </c>
      <c r="I57" s="273">
        <v>6251.0888671875</v>
      </c>
      <c r="J57" s="33">
        <v>3493.461181640625</v>
      </c>
      <c r="K57" s="33">
        <v>5849.818359375</v>
      </c>
      <c r="L57" s="33">
        <v>6674.46875</v>
      </c>
      <c r="M57" s="33">
        <v>0</v>
      </c>
      <c r="N57" s="33">
        <v>0</v>
      </c>
      <c r="O57" s="33">
        <v>0</v>
      </c>
      <c r="P57" s="85">
        <v>0</v>
      </c>
      <c r="Q57" s="273">
        <v>1817.2779541015625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275">
        <v>0</v>
      </c>
    </row>
    <row r="58" spans="1:24" ht="15">
      <c r="A58" s="250" t="s">
        <v>123</v>
      </c>
      <c r="B58" s="79"/>
      <c r="C58" s="38" t="s">
        <v>76</v>
      </c>
      <c r="D58" s="86" t="s">
        <v>118</v>
      </c>
      <c r="E58" s="257"/>
      <c r="F58" s="17">
        <f t="shared" si="3"/>
        <v>7434.3966064453125</v>
      </c>
      <c r="G58" s="17">
        <f t="shared" si="4"/>
        <v>5415.6177978515625</v>
      </c>
      <c r="H58" s="263">
        <f t="shared" si="2"/>
        <v>2018.77880859375</v>
      </c>
      <c r="I58" s="273">
        <v>0</v>
      </c>
      <c r="J58" s="33">
        <v>4518.7099609375</v>
      </c>
      <c r="K58" s="33">
        <v>896.9078369140625</v>
      </c>
      <c r="L58" s="33">
        <v>0</v>
      </c>
      <c r="M58" s="33">
        <v>0</v>
      </c>
      <c r="N58" s="33">
        <v>0</v>
      </c>
      <c r="O58" s="33">
        <v>0</v>
      </c>
      <c r="P58" s="85">
        <v>0</v>
      </c>
      <c r="Q58" s="273">
        <v>2018.77880859375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275">
        <v>0</v>
      </c>
    </row>
    <row r="59" spans="1:24" ht="15">
      <c r="A59" s="250" t="s">
        <v>124</v>
      </c>
      <c r="B59" s="79"/>
      <c r="C59" s="38" t="s">
        <v>77</v>
      </c>
      <c r="D59" s="86" t="s">
        <v>225</v>
      </c>
      <c r="E59" s="257"/>
      <c r="F59" s="17">
        <f t="shared" si="3"/>
        <v>38422.64782714844</v>
      </c>
      <c r="G59" s="17">
        <f t="shared" si="4"/>
        <v>13565.252197265625</v>
      </c>
      <c r="H59" s="263">
        <f t="shared" si="2"/>
        <v>24857.395629882812</v>
      </c>
      <c r="I59" s="273">
        <v>0</v>
      </c>
      <c r="J59" s="33">
        <v>0</v>
      </c>
      <c r="K59" s="33">
        <v>7596.49365234375</v>
      </c>
      <c r="L59" s="33">
        <v>4191.30712890625</v>
      </c>
      <c r="M59" s="33">
        <v>1777.451416015625</v>
      </c>
      <c r="N59" s="33">
        <v>0</v>
      </c>
      <c r="O59" s="33">
        <v>0</v>
      </c>
      <c r="P59" s="85">
        <v>0</v>
      </c>
      <c r="Q59" s="273">
        <v>0</v>
      </c>
      <c r="R59" s="33">
        <v>1921.6163330078125</v>
      </c>
      <c r="S59" s="33">
        <v>18390.63671875</v>
      </c>
      <c r="T59" s="33">
        <v>3413.438232421875</v>
      </c>
      <c r="U59" s="33">
        <v>1131.704345703125</v>
      </c>
      <c r="V59" s="33">
        <v>0</v>
      </c>
      <c r="W59" s="33">
        <v>0</v>
      </c>
      <c r="X59" s="275">
        <v>0</v>
      </c>
    </row>
    <row r="60" spans="1:24" ht="15">
      <c r="A60" s="250" t="s">
        <v>125</v>
      </c>
      <c r="B60" s="79"/>
      <c r="C60" s="38" t="s">
        <v>78</v>
      </c>
      <c r="D60" s="86" t="s">
        <v>30</v>
      </c>
      <c r="E60" s="257"/>
      <c r="F60" s="17">
        <f t="shared" si="3"/>
        <v>4649.0538330078125</v>
      </c>
      <c r="G60" s="17">
        <f t="shared" si="4"/>
        <v>1904.1123046875</v>
      </c>
      <c r="H60" s="263">
        <f t="shared" si="2"/>
        <v>2744.9415283203125</v>
      </c>
      <c r="I60" s="273">
        <v>0</v>
      </c>
      <c r="J60" s="33">
        <v>0</v>
      </c>
      <c r="K60" s="33">
        <v>0</v>
      </c>
      <c r="L60" s="33">
        <v>1390.473876953125</v>
      </c>
      <c r="M60" s="33">
        <v>0</v>
      </c>
      <c r="N60" s="33">
        <v>513.638427734375</v>
      </c>
      <c r="O60" s="33">
        <v>0</v>
      </c>
      <c r="P60" s="85">
        <v>0</v>
      </c>
      <c r="Q60" s="273">
        <v>0</v>
      </c>
      <c r="R60" s="33">
        <v>0</v>
      </c>
      <c r="S60" s="33">
        <v>1700.311767578125</v>
      </c>
      <c r="T60" s="33">
        <v>1044.6297607421875</v>
      </c>
      <c r="U60" s="33">
        <v>0</v>
      </c>
      <c r="V60" s="33">
        <v>0</v>
      </c>
      <c r="W60" s="33">
        <v>0</v>
      </c>
      <c r="X60" s="275">
        <v>0</v>
      </c>
    </row>
    <row r="61" spans="1:24" ht="15">
      <c r="A61" s="250" t="s">
        <v>126</v>
      </c>
      <c r="B61" s="79"/>
      <c r="C61" s="38" t="s">
        <v>79</v>
      </c>
      <c r="D61" s="86" t="s">
        <v>119</v>
      </c>
      <c r="E61" s="257"/>
      <c r="F61" s="17">
        <f t="shared" si="3"/>
        <v>62304.51658630371</v>
      </c>
      <c r="G61" s="17">
        <f t="shared" si="4"/>
        <v>34744.23034667969</v>
      </c>
      <c r="H61" s="263">
        <f t="shared" si="2"/>
        <v>27560.286239624023</v>
      </c>
      <c r="I61" s="273">
        <v>5888.568359375</v>
      </c>
      <c r="J61" s="33">
        <v>0</v>
      </c>
      <c r="K61" s="33">
        <v>5501.81005859375</v>
      </c>
      <c r="L61" s="33">
        <v>18354.53125</v>
      </c>
      <c r="M61" s="33">
        <v>2579.990234375</v>
      </c>
      <c r="N61" s="33">
        <v>1003.73046875</v>
      </c>
      <c r="O61" s="33">
        <v>1184.3077392578125</v>
      </c>
      <c r="P61" s="85">
        <v>231.292236328125</v>
      </c>
      <c r="Q61" s="273">
        <v>5652.40185546875</v>
      </c>
      <c r="R61" s="33">
        <v>4534.59228515625</v>
      </c>
      <c r="S61" s="33">
        <v>6687.0048828125</v>
      </c>
      <c r="T61" s="33">
        <v>9591.55078125</v>
      </c>
      <c r="U61" s="33">
        <v>498.622802734375</v>
      </c>
      <c r="V61" s="33">
        <v>0</v>
      </c>
      <c r="W61" s="33">
        <v>486.48248291015625</v>
      </c>
      <c r="X61" s="275">
        <v>109.63114929199219</v>
      </c>
    </row>
    <row r="62" spans="1:24" s="99" customFormat="1" ht="15" customHeight="1" thickBot="1">
      <c r="A62" s="252" t="s">
        <v>81</v>
      </c>
      <c r="B62" s="93" t="s">
        <v>184</v>
      </c>
      <c r="C62" s="95" t="s">
        <v>80</v>
      </c>
      <c r="D62" s="98"/>
      <c r="E62" s="95"/>
      <c r="F62" s="96">
        <f t="shared" si="3"/>
        <v>158121.84399414062</v>
      </c>
      <c r="G62" s="97">
        <f t="shared" si="4"/>
        <v>68672.40966796875</v>
      </c>
      <c r="H62" s="265">
        <f>SUM(Q62:X62)</f>
        <v>89449.43432617188</v>
      </c>
      <c r="I62" s="98">
        <v>6604.24951171875</v>
      </c>
      <c r="J62" s="94">
        <v>0</v>
      </c>
      <c r="K62" s="94">
        <v>1736.21533203125</v>
      </c>
      <c r="L62" s="94">
        <v>2835.94873046875</v>
      </c>
      <c r="M62" s="94">
        <v>3434.041015625</v>
      </c>
      <c r="N62" s="94">
        <v>9139.291015625</v>
      </c>
      <c r="O62" s="94">
        <v>25608.66015625</v>
      </c>
      <c r="P62" s="95">
        <v>19314.00390625</v>
      </c>
      <c r="Q62" s="98">
        <v>8329.048828125</v>
      </c>
      <c r="R62" s="94">
        <v>0</v>
      </c>
      <c r="S62" s="94">
        <v>24840.37890625</v>
      </c>
      <c r="T62" s="94">
        <v>3327.322998046875</v>
      </c>
      <c r="U62" s="94">
        <v>0</v>
      </c>
      <c r="V62" s="94">
        <v>9165.697265625</v>
      </c>
      <c r="W62" s="94">
        <v>29739.435546875</v>
      </c>
      <c r="X62" s="95">
        <v>14047.55078125</v>
      </c>
    </row>
  </sheetData>
  <mergeCells count="3">
    <mergeCell ref="I4:P4"/>
    <mergeCell ref="Q4:X4"/>
    <mergeCell ref="F5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 topLeftCell="A1">
      <pane xSplit="5" ySplit="8" topLeftCell="F9" activePane="bottomRight" state="frozen"/>
      <selection pane="topLeft" activeCell="M13" sqref="M13"/>
      <selection pane="topRight" activeCell="M13" sqref="M13"/>
      <selection pane="bottomLeft" activeCell="M13" sqref="M13"/>
      <selection pane="bottomRight" activeCell="M13" sqref="M13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3.8515625" style="40" customWidth="1"/>
    <col min="5" max="5" width="33.7109375" style="6" customWidth="1"/>
    <col min="6" max="24" width="11.7109375" style="6" customWidth="1"/>
    <col min="25" max="16384" width="9.140625" style="6" customWidth="1"/>
  </cols>
  <sheetData>
    <row r="1" ht="15.6">
      <c r="A1" s="65" t="s">
        <v>226</v>
      </c>
    </row>
    <row r="2" ht="15.6">
      <c r="A2" s="110" t="s">
        <v>157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58" t="s">
        <v>33</v>
      </c>
      <c r="I4" s="297" t="s">
        <v>32</v>
      </c>
      <c r="J4" s="298"/>
      <c r="K4" s="298"/>
      <c r="L4" s="298"/>
      <c r="M4" s="298"/>
      <c r="N4" s="298"/>
      <c r="O4" s="298"/>
      <c r="P4" s="299"/>
      <c r="Q4" s="297" t="s">
        <v>33</v>
      </c>
      <c r="R4" s="298"/>
      <c r="S4" s="298"/>
      <c r="T4" s="298"/>
      <c r="U4" s="298"/>
      <c r="V4" s="298"/>
      <c r="W4" s="298"/>
      <c r="X4" s="299"/>
    </row>
    <row r="5" spans="1:24" s="8" customFormat="1" ht="13.8" thickBot="1">
      <c r="A5" s="68"/>
      <c r="B5" s="43"/>
      <c r="C5" s="43"/>
      <c r="D5" s="43"/>
      <c r="E5" s="21" t="s">
        <v>35</v>
      </c>
      <c r="F5" s="295" t="s">
        <v>53</v>
      </c>
      <c r="G5" s="296" t="s">
        <v>1</v>
      </c>
      <c r="H5" s="296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66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66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30399.934</v>
      </c>
      <c r="G6" s="60">
        <f>SUM(I6:P6)</f>
        <v>16061.273</v>
      </c>
      <c r="H6" s="259">
        <f>SUM(Q6:X6)</f>
        <v>14338.661000000002</v>
      </c>
      <c r="I6" s="61">
        <v>1190.943</v>
      </c>
      <c r="J6" s="62">
        <v>2514.816</v>
      </c>
      <c r="K6" s="62">
        <v>4588.519</v>
      </c>
      <c r="L6" s="62">
        <v>4486.663</v>
      </c>
      <c r="M6" s="62">
        <v>1589.584</v>
      </c>
      <c r="N6" s="62">
        <v>1064.336</v>
      </c>
      <c r="O6" s="62">
        <v>439.323</v>
      </c>
      <c r="P6" s="267">
        <v>187.089</v>
      </c>
      <c r="Q6" s="61">
        <v>1045.045</v>
      </c>
      <c r="R6" s="62">
        <v>1924.354</v>
      </c>
      <c r="S6" s="62">
        <v>3910.318</v>
      </c>
      <c r="T6" s="62">
        <v>4222.541</v>
      </c>
      <c r="U6" s="62">
        <v>1533.844</v>
      </c>
      <c r="V6" s="62">
        <v>1033.132</v>
      </c>
      <c r="W6" s="62">
        <v>454.713</v>
      </c>
      <c r="X6" s="267">
        <v>214.714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68"/>
      <c r="Q7" s="36"/>
      <c r="R7" s="35"/>
      <c r="S7" s="35"/>
      <c r="T7" s="35"/>
      <c r="U7" s="35"/>
      <c r="V7" s="35"/>
      <c r="W7" s="35"/>
      <c r="X7" s="268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69"/>
      <c r="Q8" s="12"/>
      <c r="R8" s="13"/>
      <c r="S8" s="13"/>
      <c r="T8" s="13"/>
      <c r="U8" s="13"/>
      <c r="V8" s="13"/>
      <c r="W8" s="13"/>
      <c r="X8" s="269"/>
    </row>
    <row r="9" spans="1:24" s="15" customFormat="1" ht="14.4" thickTop="1">
      <c r="A9" s="248"/>
      <c r="B9" s="47" t="s">
        <v>2</v>
      </c>
      <c r="C9" s="47"/>
      <c r="D9" s="47"/>
      <c r="E9" s="48"/>
      <c r="F9" s="49">
        <f>SUM(G9:H9)</f>
        <v>9935580.159500122</v>
      </c>
      <c r="G9" s="50">
        <f>SUM(I9:P9)</f>
        <v>5281972.442764282</v>
      </c>
      <c r="H9" s="260">
        <f>SUM(Q9:X9)</f>
        <v>4653607.71673584</v>
      </c>
      <c r="I9" s="51">
        <f aca="true" t="shared" si="0" ref="I9:X9">I10+I24+I54+I62</f>
        <v>633509.2224121094</v>
      </c>
      <c r="J9" s="52">
        <f t="shared" si="0"/>
        <v>331521.86486816406</v>
      </c>
      <c r="K9" s="52">
        <f t="shared" si="0"/>
        <v>681864.6995849609</v>
      </c>
      <c r="L9" s="52">
        <f t="shared" si="0"/>
        <v>1386576.388671875</v>
      </c>
      <c r="M9" s="52">
        <f t="shared" si="0"/>
        <v>833484.2806396484</v>
      </c>
      <c r="N9" s="52">
        <f t="shared" si="0"/>
        <v>849523.7073364258</v>
      </c>
      <c r="O9" s="52">
        <f t="shared" si="0"/>
        <v>414031.82208251953</v>
      </c>
      <c r="P9" s="270">
        <f t="shared" si="0"/>
        <v>151460.4571685791</v>
      </c>
      <c r="Q9" s="51">
        <f t="shared" si="0"/>
        <v>622504.1538085938</v>
      </c>
      <c r="R9" s="52">
        <f t="shared" si="0"/>
        <v>114304.01708984375</v>
      </c>
      <c r="S9" s="52">
        <f t="shared" si="0"/>
        <v>1048311.8907470703</v>
      </c>
      <c r="T9" s="52">
        <f t="shared" si="0"/>
        <v>1261650.5991210938</v>
      </c>
      <c r="U9" s="52">
        <f t="shared" si="0"/>
        <v>523791.9812011719</v>
      </c>
      <c r="V9" s="52">
        <f t="shared" si="0"/>
        <v>559205.6655273438</v>
      </c>
      <c r="W9" s="52">
        <f t="shared" si="0"/>
        <v>365517.3835144043</v>
      </c>
      <c r="X9" s="270">
        <f t="shared" si="0"/>
        <v>158322.02572631836</v>
      </c>
    </row>
    <row r="10" spans="1:24" s="16" customFormat="1" ht="15" customHeight="1">
      <c r="A10" s="249"/>
      <c r="B10" s="63" t="s">
        <v>202</v>
      </c>
      <c r="C10" s="63"/>
      <c r="D10" s="63"/>
      <c r="E10" s="64"/>
      <c r="F10" s="53">
        <f>SUM(G10:H10)</f>
        <v>2087442.3173217773</v>
      </c>
      <c r="G10" s="54">
        <f>SUM(I10:P10)</f>
        <v>1132899.3777923584</v>
      </c>
      <c r="H10" s="261">
        <f>SUM(Q10:X10)</f>
        <v>954542.939529419</v>
      </c>
      <c r="I10" s="55">
        <f>SUM(I11:I23)</f>
        <v>482639.10400390625</v>
      </c>
      <c r="J10" s="56">
        <f>SUM(J11:J23)</f>
        <v>206645.08715820312</v>
      </c>
      <c r="K10" s="56">
        <f>SUM(K11:K23)</f>
        <v>62386.73583984375</v>
      </c>
      <c r="L10" s="56">
        <f aca="true" t="shared" si="1" ref="L10:X10">SUM(L11:L23)</f>
        <v>149422.97314453125</v>
      </c>
      <c r="M10" s="56">
        <f t="shared" si="1"/>
        <v>71659.71203613281</v>
      </c>
      <c r="N10" s="56">
        <f t="shared" si="1"/>
        <v>82852.60571289062</v>
      </c>
      <c r="O10" s="56">
        <f t="shared" si="1"/>
        <v>54633.43591308594</v>
      </c>
      <c r="P10" s="271">
        <f t="shared" si="1"/>
        <v>22659.72398376465</v>
      </c>
      <c r="Q10" s="55">
        <f t="shared" si="1"/>
        <v>504064.1569824219</v>
      </c>
      <c r="R10" s="56">
        <f t="shared" si="1"/>
        <v>52288.68115234375</v>
      </c>
      <c r="S10" s="56">
        <f t="shared" si="1"/>
        <v>97340.16296386719</v>
      </c>
      <c r="T10" s="56">
        <f t="shared" si="1"/>
        <v>128575.7275390625</v>
      </c>
      <c r="U10" s="56">
        <f t="shared" si="1"/>
        <v>33413.533935546875</v>
      </c>
      <c r="V10" s="56">
        <f t="shared" si="1"/>
        <v>57190.022521972656</v>
      </c>
      <c r="W10" s="56">
        <f t="shared" si="1"/>
        <v>59775.12097167969</v>
      </c>
      <c r="X10" s="271">
        <f t="shared" si="1"/>
        <v>21895.533462524414</v>
      </c>
    </row>
    <row r="11" spans="1:24" s="11" customFormat="1" ht="15">
      <c r="A11" s="250" t="s">
        <v>82</v>
      </c>
      <c r="B11" s="14"/>
      <c r="C11" s="38" t="s">
        <v>3</v>
      </c>
      <c r="D11" s="86" t="s">
        <v>4</v>
      </c>
      <c r="E11" s="29"/>
      <c r="F11" s="246">
        <f>SUM(G11:H11)</f>
        <v>184141.98974609375</v>
      </c>
      <c r="G11" s="19">
        <f>SUM(I11:P11)</f>
        <v>119305.95654296875</v>
      </c>
      <c r="H11" s="262">
        <f aca="true" t="shared" si="2" ref="H11:H61">SUM(Q11:X11)</f>
        <v>64836.033203125</v>
      </c>
      <c r="I11" s="18">
        <v>1896.37451171875</v>
      </c>
      <c r="J11" s="31">
        <v>3411.240234375</v>
      </c>
      <c r="K11" s="31">
        <v>12354.7646484375</v>
      </c>
      <c r="L11" s="31">
        <v>37720.6015625</v>
      </c>
      <c r="M11" s="31">
        <v>26563.33203125</v>
      </c>
      <c r="N11" s="31">
        <v>23929.08203125</v>
      </c>
      <c r="O11" s="31">
        <v>10674.447265625</v>
      </c>
      <c r="P11" s="85">
        <v>2756.1142578125</v>
      </c>
      <c r="Q11" s="32">
        <v>0</v>
      </c>
      <c r="R11" s="31">
        <v>2328.843017578125</v>
      </c>
      <c r="S11" s="31">
        <v>19401.294921875</v>
      </c>
      <c r="T11" s="31">
        <v>25350.10546875</v>
      </c>
      <c r="U11" s="31">
        <v>2076.9130859375</v>
      </c>
      <c r="V11" s="31">
        <v>7758.45166015625</v>
      </c>
      <c r="W11" s="31">
        <v>6630.45556640625</v>
      </c>
      <c r="X11" s="85">
        <v>1289.969482421875</v>
      </c>
    </row>
    <row r="12" spans="1:24" s="11" customFormat="1" ht="15">
      <c r="A12" s="250" t="s">
        <v>83</v>
      </c>
      <c r="B12" s="14"/>
      <c r="C12" s="38" t="s">
        <v>5</v>
      </c>
      <c r="D12" s="86" t="s">
        <v>203</v>
      </c>
      <c r="E12" s="29"/>
      <c r="F12" s="246">
        <f aca="true" t="shared" si="3" ref="F12:F62">SUM(G12:H12)</f>
        <v>21267.43701171875</v>
      </c>
      <c r="G12" s="19">
        <f aca="true" t="shared" si="4" ref="G12:G62">SUM(I12:P12)</f>
        <v>16737.22900390625</v>
      </c>
      <c r="H12" s="262">
        <f t="shared" si="2"/>
        <v>4530.2080078125</v>
      </c>
      <c r="I12" s="18">
        <v>0</v>
      </c>
      <c r="J12" s="31">
        <v>0</v>
      </c>
      <c r="K12" s="31">
        <v>2152.21240234375</v>
      </c>
      <c r="L12" s="31">
        <v>12191.2177734375</v>
      </c>
      <c r="M12" s="31">
        <v>1244.404052734375</v>
      </c>
      <c r="N12" s="31">
        <v>1149.394775390625</v>
      </c>
      <c r="O12" s="31">
        <v>0</v>
      </c>
      <c r="P12" s="85">
        <v>0</v>
      </c>
      <c r="Q12" s="32">
        <v>0</v>
      </c>
      <c r="R12" s="31">
        <v>0</v>
      </c>
      <c r="S12" s="31">
        <v>0</v>
      </c>
      <c r="T12" s="31">
        <v>4530.2080078125</v>
      </c>
      <c r="U12" s="31">
        <v>0</v>
      </c>
      <c r="V12" s="31">
        <v>0</v>
      </c>
      <c r="W12" s="31">
        <v>0</v>
      </c>
      <c r="X12" s="85">
        <v>0</v>
      </c>
    </row>
    <row r="13" spans="1:24" s="11" customFormat="1" ht="15">
      <c r="A13" s="250" t="s">
        <v>84</v>
      </c>
      <c r="B13" s="14"/>
      <c r="C13" s="37" t="s">
        <v>6</v>
      </c>
      <c r="D13" s="245" t="s">
        <v>204</v>
      </c>
      <c r="E13" s="29"/>
      <c r="F13" s="246">
        <f t="shared" si="3"/>
        <v>305296.00830078125</v>
      </c>
      <c r="G13" s="19">
        <f t="shared" si="4"/>
        <v>122233.66845703125</v>
      </c>
      <c r="H13" s="262">
        <f t="shared" si="2"/>
        <v>183062.33984375</v>
      </c>
      <c r="I13" s="18">
        <v>41927.125</v>
      </c>
      <c r="J13" s="31">
        <v>7090.435546875</v>
      </c>
      <c r="K13" s="31">
        <v>12812.771484375</v>
      </c>
      <c r="L13" s="31">
        <v>25749.548828125</v>
      </c>
      <c r="M13" s="31">
        <v>12374.3291015625</v>
      </c>
      <c r="N13" s="31">
        <v>5597.0537109375</v>
      </c>
      <c r="O13" s="31">
        <v>10890.5439453125</v>
      </c>
      <c r="P13" s="85">
        <v>5791.86083984375</v>
      </c>
      <c r="Q13" s="32">
        <v>69165.3203125</v>
      </c>
      <c r="R13" s="31">
        <v>25474.322265625</v>
      </c>
      <c r="S13" s="31">
        <v>24076.64453125</v>
      </c>
      <c r="T13" s="31">
        <v>22554.95703125</v>
      </c>
      <c r="U13" s="31">
        <v>5933.28173828125</v>
      </c>
      <c r="V13" s="31">
        <v>15974.154296875</v>
      </c>
      <c r="W13" s="31">
        <v>13033.75</v>
      </c>
      <c r="X13" s="85">
        <v>6849.90966796875</v>
      </c>
    </row>
    <row r="14" spans="1:24" s="11" customFormat="1" ht="15">
      <c r="A14" s="250" t="s">
        <v>85</v>
      </c>
      <c r="B14" s="14"/>
      <c r="C14" s="37" t="s">
        <v>7</v>
      </c>
      <c r="D14" s="245" t="s">
        <v>205</v>
      </c>
      <c r="E14" s="29"/>
      <c r="F14" s="246">
        <f t="shared" si="3"/>
        <v>8867.144653320312</v>
      </c>
      <c r="G14" s="19">
        <f t="shared" si="4"/>
        <v>4456.3785400390625</v>
      </c>
      <c r="H14" s="262">
        <f t="shared" si="2"/>
        <v>4410.76611328125</v>
      </c>
      <c r="I14" s="18">
        <v>1870.4359130859375</v>
      </c>
      <c r="J14" s="31">
        <v>2585.942626953125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85">
        <v>0</v>
      </c>
      <c r="Q14" s="32">
        <v>2128.158935546875</v>
      </c>
      <c r="R14" s="31">
        <v>2282.607177734375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85">
        <v>0</v>
      </c>
    </row>
    <row r="15" spans="1:24" s="11" customFormat="1" ht="15">
      <c r="A15" s="250" t="s">
        <v>86</v>
      </c>
      <c r="B15" s="14"/>
      <c r="C15" s="37" t="s">
        <v>8</v>
      </c>
      <c r="D15" s="245" t="s">
        <v>54</v>
      </c>
      <c r="E15" s="29"/>
      <c r="F15" s="246">
        <f t="shared" si="3"/>
        <v>29511.429641723633</v>
      </c>
      <c r="G15" s="17">
        <f t="shared" si="4"/>
        <v>13477.658508300781</v>
      </c>
      <c r="H15" s="263">
        <f t="shared" si="2"/>
        <v>16033.771133422852</v>
      </c>
      <c r="I15" s="18">
        <v>1874.82275390625</v>
      </c>
      <c r="J15" s="31">
        <v>5083.2900390625</v>
      </c>
      <c r="K15" s="31">
        <v>3600.17138671875</v>
      </c>
      <c r="L15" s="31">
        <v>0</v>
      </c>
      <c r="M15" s="31">
        <v>0</v>
      </c>
      <c r="N15" s="31">
        <v>1900.8115234375</v>
      </c>
      <c r="O15" s="31">
        <v>684.150390625</v>
      </c>
      <c r="P15" s="85">
        <v>334.41241455078125</v>
      </c>
      <c r="Q15" s="32">
        <v>2143.866943359375</v>
      </c>
      <c r="R15" s="31">
        <v>5713.89208984375</v>
      </c>
      <c r="S15" s="31">
        <v>2272.81005859375</v>
      </c>
      <c r="T15" s="31">
        <v>3988.1083984375</v>
      </c>
      <c r="U15" s="31">
        <v>1794.75</v>
      </c>
      <c r="V15" s="31">
        <v>0</v>
      </c>
      <c r="W15" s="31">
        <v>0</v>
      </c>
      <c r="X15" s="85">
        <v>120.34364318847656</v>
      </c>
    </row>
    <row r="16" spans="1:24" s="11" customFormat="1" ht="15">
      <c r="A16" s="250" t="s">
        <v>87</v>
      </c>
      <c r="B16" s="14"/>
      <c r="C16" s="39" t="s">
        <v>9</v>
      </c>
      <c r="D16" s="245" t="s">
        <v>44</v>
      </c>
      <c r="E16" s="29"/>
      <c r="F16" s="246">
        <f t="shared" si="3"/>
        <v>37992.124923706055</v>
      </c>
      <c r="G16" s="17">
        <f t="shared" si="4"/>
        <v>25481.575912475586</v>
      </c>
      <c r="H16" s="263">
        <f t="shared" si="2"/>
        <v>12510.549011230469</v>
      </c>
      <c r="I16" s="18">
        <v>1903.5430908203125</v>
      </c>
      <c r="J16" s="31">
        <v>0</v>
      </c>
      <c r="K16" s="31">
        <v>7447.57275390625</v>
      </c>
      <c r="L16" s="31">
        <v>9774.7998046875</v>
      </c>
      <c r="M16" s="31">
        <v>4283.76123046875</v>
      </c>
      <c r="N16" s="31">
        <v>1918.115478515625</v>
      </c>
      <c r="O16" s="31">
        <v>0</v>
      </c>
      <c r="P16" s="85">
        <v>153.78355407714844</v>
      </c>
      <c r="Q16" s="32">
        <v>2172.586669921875</v>
      </c>
      <c r="R16" s="31">
        <v>0</v>
      </c>
      <c r="S16" s="31">
        <v>4769.00146484375</v>
      </c>
      <c r="T16" s="31">
        <v>3733.4931640625</v>
      </c>
      <c r="U16" s="31">
        <v>0</v>
      </c>
      <c r="V16" s="31">
        <v>732.8296508789062</v>
      </c>
      <c r="W16" s="31">
        <v>1102.6380615234375</v>
      </c>
      <c r="X16" s="85">
        <v>0</v>
      </c>
    </row>
    <row r="17" spans="1:24" s="11" customFormat="1" ht="15">
      <c r="A17" s="250" t="s">
        <v>88</v>
      </c>
      <c r="B17" s="14"/>
      <c r="C17" s="39" t="s">
        <v>10</v>
      </c>
      <c r="D17" s="245" t="s">
        <v>14</v>
      </c>
      <c r="E17" s="29"/>
      <c r="F17" s="246">
        <f t="shared" si="3"/>
        <v>42398.601135253906</v>
      </c>
      <c r="G17" s="17">
        <f t="shared" si="4"/>
        <v>23770.02813720703</v>
      </c>
      <c r="H17" s="263">
        <f t="shared" si="2"/>
        <v>18628.572998046875</v>
      </c>
      <c r="I17" s="18">
        <v>4822.318359375</v>
      </c>
      <c r="J17" s="31">
        <v>2627.8994140625</v>
      </c>
      <c r="K17" s="31">
        <v>0</v>
      </c>
      <c r="L17" s="31">
        <v>7211.6416015625</v>
      </c>
      <c r="M17" s="31">
        <v>1121.9598388671875</v>
      </c>
      <c r="N17" s="31">
        <v>4678.22216796875</v>
      </c>
      <c r="O17" s="31">
        <v>2863.505615234375</v>
      </c>
      <c r="P17" s="85">
        <v>444.48114013671875</v>
      </c>
      <c r="Q17" s="32">
        <v>4254.28662109375</v>
      </c>
      <c r="R17" s="31">
        <v>0</v>
      </c>
      <c r="S17" s="31">
        <v>2047.3651123046875</v>
      </c>
      <c r="T17" s="31">
        <v>1850.1259765625</v>
      </c>
      <c r="U17" s="31">
        <v>3065.8115234375</v>
      </c>
      <c r="V17" s="31">
        <v>4136.55908203125</v>
      </c>
      <c r="W17" s="31">
        <v>2969.24072265625</v>
      </c>
      <c r="X17" s="85">
        <v>305.1839599609375</v>
      </c>
    </row>
    <row r="18" spans="1:24" s="11" customFormat="1" ht="15">
      <c r="A18" s="250" t="s">
        <v>89</v>
      </c>
      <c r="B18" s="14"/>
      <c r="C18" s="37" t="s">
        <v>11</v>
      </c>
      <c r="D18" s="245" t="s">
        <v>55</v>
      </c>
      <c r="E18" s="29"/>
      <c r="F18" s="246">
        <f>SUM(G18:H18)</f>
        <v>276548.78125</v>
      </c>
      <c r="G18" s="17">
        <f>SUM(I18:P18)</f>
        <v>116063.19067382812</v>
      </c>
      <c r="H18" s="263">
        <f t="shared" si="2"/>
        <v>160485.59057617188</v>
      </c>
      <c r="I18" s="18">
        <v>70386.84375</v>
      </c>
      <c r="J18" s="31">
        <v>20073.09765625</v>
      </c>
      <c r="K18" s="31">
        <v>0</v>
      </c>
      <c r="L18" s="31">
        <v>6675.12060546875</v>
      </c>
      <c r="M18" s="31">
        <v>1162.2900390625</v>
      </c>
      <c r="N18" s="31">
        <v>3856.296142578125</v>
      </c>
      <c r="O18" s="31">
        <v>10673.021484375</v>
      </c>
      <c r="P18" s="85">
        <v>3236.52099609375</v>
      </c>
      <c r="Q18" s="32">
        <v>105521.3046875</v>
      </c>
      <c r="R18" s="31">
        <v>7465.5400390625</v>
      </c>
      <c r="S18" s="31">
        <v>7357.6337890625</v>
      </c>
      <c r="T18" s="31">
        <v>13461.193359375</v>
      </c>
      <c r="U18" s="31">
        <v>7451.3642578125</v>
      </c>
      <c r="V18" s="31">
        <v>7303.162109375</v>
      </c>
      <c r="W18" s="31">
        <v>8220.087890625</v>
      </c>
      <c r="X18" s="85">
        <v>3705.304443359375</v>
      </c>
    </row>
    <row r="19" spans="1:24" s="11" customFormat="1" ht="15">
      <c r="A19" s="250" t="s">
        <v>90</v>
      </c>
      <c r="B19" s="14"/>
      <c r="C19" s="38" t="s">
        <v>12</v>
      </c>
      <c r="D19" s="86" t="s">
        <v>206</v>
      </c>
      <c r="E19" s="29"/>
      <c r="F19" s="246">
        <f t="shared" si="3"/>
        <v>132353.15258789062</v>
      </c>
      <c r="G19" s="17">
        <f t="shared" si="4"/>
        <v>66085.66857910156</v>
      </c>
      <c r="H19" s="263">
        <f t="shared" si="2"/>
        <v>66267.48400878906</v>
      </c>
      <c r="I19" s="18">
        <v>16953.478515625</v>
      </c>
      <c r="J19" s="31">
        <v>0</v>
      </c>
      <c r="K19" s="31">
        <v>11250.2568359375</v>
      </c>
      <c r="L19" s="31">
        <v>18879.171875</v>
      </c>
      <c r="M19" s="31">
        <v>7277.623046875</v>
      </c>
      <c r="N19" s="31">
        <v>8989.080078125</v>
      </c>
      <c r="O19" s="31">
        <v>1710.4078369140625</v>
      </c>
      <c r="P19" s="85">
        <v>1025.650390625</v>
      </c>
      <c r="Q19" s="32">
        <v>35909.21484375</v>
      </c>
      <c r="R19" s="31">
        <v>0</v>
      </c>
      <c r="S19" s="31">
        <v>0</v>
      </c>
      <c r="T19" s="31">
        <v>19437.64453125</v>
      </c>
      <c r="U19" s="31">
        <v>1615.454345703125</v>
      </c>
      <c r="V19" s="31">
        <v>3653.44580078125</v>
      </c>
      <c r="W19" s="31">
        <v>3830.98779296875</v>
      </c>
      <c r="X19" s="85">
        <v>1820.7366943359375</v>
      </c>
    </row>
    <row r="20" spans="1:24" s="11" customFormat="1" ht="15">
      <c r="A20" s="250" t="s">
        <v>91</v>
      </c>
      <c r="B20" s="14"/>
      <c r="C20" s="38" t="s">
        <v>13</v>
      </c>
      <c r="D20" s="86" t="s">
        <v>208</v>
      </c>
      <c r="E20" s="29"/>
      <c r="F20" s="246">
        <f t="shared" si="3"/>
        <v>40977.8662109375</v>
      </c>
      <c r="G20" s="17">
        <f t="shared" si="4"/>
        <v>0</v>
      </c>
      <c r="H20" s="263">
        <f t="shared" si="2"/>
        <v>40977.8662109375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28947.376953125</v>
      </c>
      <c r="T20" s="31">
        <v>12030.4892578125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0" t="s">
        <v>92</v>
      </c>
      <c r="B21" s="14"/>
      <c r="C21" s="38" t="s">
        <v>15</v>
      </c>
      <c r="D21" s="86" t="s">
        <v>209</v>
      </c>
      <c r="E21" s="29"/>
      <c r="F21" s="246">
        <f t="shared" si="3"/>
        <v>447810.28125</v>
      </c>
      <c r="G21" s="17">
        <f t="shared" si="4"/>
        <v>248816.953125</v>
      </c>
      <c r="H21" s="263">
        <f t="shared" si="2"/>
        <v>198993.328125</v>
      </c>
      <c r="I21" s="18">
        <v>248816.953125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198993.328125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0" t="s">
        <v>93</v>
      </c>
      <c r="B22" s="14"/>
      <c r="C22" s="37" t="s">
        <v>16</v>
      </c>
      <c r="D22" s="245" t="s">
        <v>210</v>
      </c>
      <c r="E22" s="29"/>
      <c r="F22" s="246">
        <f t="shared" si="3"/>
        <v>301731.95861816406</v>
      </c>
      <c r="G22" s="17">
        <f t="shared" si="4"/>
        <v>233190.095703125</v>
      </c>
      <c r="H22" s="263">
        <f t="shared" si="2"/>
        <v>68541.86291503906</v>
      </c>
      <c r="I22" s="18">
        <v>70270.796875</v>
      </c>
      <c r="J22" s="31">
        <v>140843.734375</v>
      </c>
      <c r="K22" s="31">
        <v>0</v>
      </c>
      <c r="L22" s="31">
        <v>11993.916015625</v>
      </c>
      <c r="M22" s="31">
        <v>3033.3447265625</v>
      </c>
      <c r="N22" s="31">
        <v>7048.3037109375</v>
      </c>
      <c r="O22" s="31">
        <v>0</v>
      </c>
      <c r="P22" s="85">
        <v>0</v>
      </c>
      <c r="Q22" s="32">
        <v>64785.046875</v>
      </c>
      <c r="R22" s="31">
        <v>0</v>
      </c>
      <c r="S22" s="31">
        <v>0</v>
      </c>
      <c r="T22" s="31">
        <v>0</v>
      </c>
      <c r="U22" s="31">
        <v>0</v>
      </c>
      <c r="V22" s="31">
        <v>3221.380859375</v>
      </c>
      <c r="W22" s="31">
        <v>0</v>
      </c>
      <c r="X22" s="85">
        <v>535.4351806640625</v>
      </c>
    </row>
    <row r="23" spans="1:24" s="11" customFormat="1" ht="15">
      <c r="A23" s="250" t="s">
        <v>94</v>
      </c>
      <c r="B23" s="14"/>
      <c r="C23" s="37" t="s">
        <v>20</v>
      </c>
      <c r="D23" s="245" t="s">
        <v>56</v>
      </c>
      <c r="E23" s="29"/>
      <c r="F23" s="246">
        <f t="shared" si="3"/>
        <v>258545.5419921875</v>
      </c>
      <c r="G23" s="17">
        <f>SUM(I23:P23)</f>
        <v>143280.974609375</v>
      </c>
      <c r="H23" s="263">
        <f t="shared" si="2"/>
        <v>115264.5673828125</v>
      </c>
      <c r="I23" s="18">
        <v>21916.412109375</v>
      </c>
      <c r="J23" s="31">
        <v>24929.447265625</v>
      </c>
      <c r="K23" s="31">
        <v>12768.986328125</v>
      </c>
      <c r="L23" s="31">
        <v>19226.955078125</v>
      </c>
      <c r="M23" s="31">
        <v>14598.66796875</v>
      </c>
      <c r="N23" s="31">
        <v>23786.24609375</v>
      </c>
      <c r="O23" s="31">
        <v>17137.359375</v>
      </c>
      <c r="P23" s="85">
        <v>8916.900390625</v>
      </c>
      <c r="Q23" s="32">
        <v>18991.04296875</v>
      </c>
      <c r="R23" s="31">
        <v>9023.4765625</v>
      </c>
      <c r="S23" s="31">
        <v>8468.0361328125</v>
      </c>
      <c r="T23" s="31">
        <v>21639.40234375</v>
      </c>
      <c r="U23" s="31">
        <v>11475.958984375</v>
      </c>
      <c r="V23" s="31">
        <v>14410.0390625</v>
      </c>
      <c r="W23" s="31">
        <v>23987.9609375</v>
      </c>
      <c r="X23" s="85">
        <v>7268.650390625</v>
      </c>
    </row>
    <row r="24" spans="1:24" s="16" customFormat="1" ht="15" customHeight="1">
      <c r="A24" s="249"/>
      <c r="B24" s="63" t="s">
        <v>211</v>
      </c>
      <c r="C24" s="63"/>
      <c r="D24" s="63"/>
      <c r="E24" s="64"/>
      <c r="F24" s="53">
        <f>SUM(G24:H24)</f>
        <v>6170980.791809082</v>
      </c>
      <c r="G24" s="54">
        <f>SUM(I24:P24)</f>
        <v>3055460.974960327</v>
      </c>
      <c r="H24" s="261">
        <f>SUM(Q24:X24)</f>
        <v>3115519.816848755</v>
      </c>
      <c r="I24" s="55">
        <f>SUM(I25:I53)</f>
        <v>110723.09399414062</v>
      </c>
      <c r="J24" s="56">
        <f aca="true" t="shared" si="5" ref="J24:X24">SUM(J25:J53)</f>
        <v>91562.982421875</v>
      </c>
      <c r="K24" s="56">
        <f t="shared" si="5"/>
        <v>315508.13610839844</v>
      </c>
      <c r="L24" s="56">
        <f t="shared" si="5"/>
        <v>860234.0502929688</v>
      </c>
      <c r="M24" s="56">
        <f t="shared" si="5"/>
        <v>658321.2825927734</v>
      </c>
      <c r="N24" s="56">
        <f t="shared" si="5"/>
        <v>673589.6013183594</v>
      </c>
      <c r="O24" s="56">
        <f t="shared" si="5"/>
        <v>267850.5805053711</v>
      </c>
      <c r="P24" s="271">
        <f t="shared" si="5"/>
        <v>77671.24772644043</v>
      </c>
      <c r="Q24" s="55">
        <f t="shared" si="5"/>
        <v>73782.17797851562</v>
      </c>
      <c r="R24" s="56">
        <f t="shared" si="5"/>
        <v>40755.6640625</v>
      </c>
      <c r="S24" s="56">
        <f>SUM(S25:S53)</f>
        <v>811706.6108398438</v>
      </c>
      <c r="T24" s="56">
        <f t="shared" si="5"/>
        <v>1024885.1674804688</v>
      </c>
      <c r="U24" s="56">
        <f t="shared" si="5"/>
        <v>448676.8388671875</v>
      </c>
      <c r="V24" s="56">
        <f t="shared" si="5"/>
        <v>446817.4862060547</v>
      </c>
      <c r="W24" s="56">
        <f t="shared" si="5"/>
        <v>206349.0026550293</v>
      </c>
      <c r="X24" s="271">
        <f t="shared" si="5"/>
        <v>62546.86875915527</v>
      </c>
    </row>
    <row r="25" spans="1:24" s="77" customFormat="1" ht="15">
      <c r="A25" s="251"/>
      <c r="B25" s="253"/>
      <c r="C25" s="253"/>
      <c r="D25" s="101" t="s">
        <v>189</v>
      </c>
      <c r="E25" s="254"/>
      <c r="F25" s="78"/>
      <c r="G25" s="78"/>
      <c r="H25" s="264"/>
      <c r="I25" s="272"/>
      <c r="J25" s="253"/>
      <c r="K25" s="253"/>
      <c r="L25" s="253"/>
      <c r="M25" s="253"/>
      <c r="N25" s="253"/>
      <c r="O25" s="253"/>
      <c r="P25" s="254"/>
      <c r="Q25" s="102"/>
      <c r="R25" s="103"/>
      <c r="S25" s="103"/>
      <c r="T25" s="103"/>
      <c r="U25" s="103"/>
      <c r="V25" s="103"/>
      <c r="W25" s="103"/>
      <c r="X25" s="274"/>
    </row>
    <row r="26" spans="1:24" s="11" customFormat="1" ht="15">
      <c r="A26" s="250" t="s">
        <v>95</v>
      </c>
      <c r="B26" s="14"/>
      <c r="C26" s="38" t="s">
        <v>21</v>
      </c>
      <c r="D26" s="38"/>
      <c r="E26" s="29" t="s">
        <v>190</v>
      </c>
      <c r="F26" s="17">
        <f>SUM(G26:H26)</f>
        <v>87911.40252685547</v>
      </c>
      <c r="G26" s="17">
        <f>SUM(I26:P26)</f>
        <v>55464.11877441406</v>
      </c>
      <c r="H26" s="263">
        <f t="shared" si="2"/>
        <v>32447.283752441406</v>
      </c>
      <c r="I26" s="32">
        <v>0</v>
      </c>
      <c r="J26" s="31">
        <v>0</v>
      </c>
      <c r="K26" s="31">
        <v>2524.317626953125</v>
      </c>
      <c r="L26" s="31">
        <v>13943.4921875</v>
      </c>
      <c r="M26" s="31">
        <v>15028.8291015625</v>
      </c>
      <c r="N26" s="31">
        <v>17075.5390625</v>
      </c>
      <c r="O26" s="31">
        <v>5951.69970703125</v>
      </c>
      <c r="P26" s="85">
        <v>940.2410888671875</v>
      </c>
      <c r="Q26" s="32">
        <v>0</v>
      </c>
      <c r="R26" s="31">
        <v>0</v>
      </c>
      <c r="S26" s="31">
        <v>3319.5166015625</v>
      </c>
      <c r="T26" s="31">
        <v>7857.51025390625</v>
      </c>
      <c r="U26" s="31">
        <v>9057.275390625</v>
      </c>
      <c r="V26" s="31">
        <v>8498.9638671875</v>
      </c>
      <c r="W26" s="31">
        <v>3171.47265625</v>
      </c>
      <c r="X26" s="85">
        <v>542.5449829101562</v>
      </c>
    </row>
    <row r="27" spans="1:24" s="11" customFormat="1" ht="15">
      <c r="A27" s="250" t="s">
        <v>96</v>
      </c>
      <c r="B27" s="14"/>
      <c r="C27" s="38" t="s">
        <v>22</v>
      </c>
      <c r="D27" s="38"/>
      <c r="E27" s="29" t="s">
        <v>192</v>
      </c>
      <c r="F27" s="17">
        <f t="shared" si="3"/>
        <v>20117.060424804688</v>
      </c>
      <c r="G27" s="17">
        <f aca="true" t="shared" si="6" ref="G27:G43">SUM(I27:P27)</f>
        <v>10512.611999511719</v>
      </c>
      <c r="H27" s="263">
        <f t="shared" si="2"/>
        <v>9604.448425292969</v>
      </c>
      <c r="I27" s="32">
        <v>0</v>
      </c>
      <c r="J27" s="31">
        <v>0</v>
      </c>
      <c r="K27" s="31">
        <v>0</v>
      </c>
      <c r="L27" s="31">
        <v>1173.2001953125</v>
      </c>
      <c r="M27" s="31">
        <v>3683.943115234375</v>
      </c>
      <c r="N27" s="31">
        <v>4860.603515625</v>
      </c>
      <c r="O27" s="31">
        <v>794.8651733398438</v>
      </c>
      <c r="P27" s="85">
        <v>0</v>
      </c>
      <c r="Q27" s="32">
        <v>0</v>
      </c>
      <c r="R27" s="31">
        <v>0</v>
      </c>
      <c r="S27" s="31">
        <v>0</v>
      </c>
      <c r="T27" s="31">
        <v>4732.9287109375</v>
      </c>
      <c r="U27" s="31">
        <v>3138.40625</v>
      </c>
      <c r="V27" s="31">
        <v>948.2598876953125</v>
      </c>
      <c r="W27" s="31">
        <v>784.8535766601562</v>
      </c>
      <c r="X27" s="85">
        <v>0</v>
      </c>
    </row>
    <row r="28" spans="1:24" s="11" customFormat="1" ht="15">
      <c r="A28" s="250" t="s">
        <v>97</v>
      </c>
      <c r="B28" s="14"/>
      <c r="C28" s="37" t="s">
        <v>23</v>
      </c>
      <c r="D28" s="37"/>
      <c r="E28" s="29" t="s">
        <v>17</v>
      </c>
      <c r="F28" s="17">
        <f t="shared" si="3"/>
        <v>27249.84161376953</v>
      </c>
      <c r="G28" s="17">
        <f t="shared" si="6"/>
        <v>8823.101135253906</v>
      </c>
      <c r="H28" s="263">
        <f t="shared" si="2"/>
        <v>18426.740478515625</v>
      </c>
      <c r="I28" s="32">
        <v>0</v>
      </c>
      <c r="J28" s="31">
        <v>0</v>
      </c>
      <c r="K28" s="31">
        <v>2889.171630859375</v>
      </c>
      <c r="L28" s="31">
        <v>0</v>
      </c>
      <c r="M28" s="31">
        <v>2108.4443359375</v>
      </c>
      <c r="N28" s="31">
        <v>1636.1431884765625</v>
      </c>
      <c r="O28" s="31">
        <v>2021.8817138671875</v>
      </c>
      <c r="P28" s="85">
        <v>167.46026611328125</v>
      </c>
      <c r="Q28" s="32">
        <v>0</v>
      </c>
      <c r="R28" s="31">
        <v>0</v>
      </c>
      <c r="S28" s="31">
        <v>1679.375</v>
      </c>
      <c r="T28" s="31">
        <v>2852.420166015625</v>
      </c>
      <c r="U28" s="31">
        <v>4392</v>
      </c>
      <c r="V28" s="31">
        <v>6268.69140625</v>
      </c>
      <c r="W28" s="31">
        <v>3234.25390625</v>
      </c>
      <c r="X28" s="85">
        <v>0</v>
      </c>
    </row>
    <row r="29" spans="1:24" s="11" customFormat="1" ht="15">
      <c r="A29" s="250" t="s">
        <v>98</v>
      </c>
      <c r="B29" s="14"/>
      <c r="C29" s="37" t="s">
        <v>45</v>
      </c>
      <c r="D29" s="37"/>
      <c r="E29" s="29" t="s">
        <v>18</v>
      </c>
      <c r="F29" s="17">
        <f t="shared" si="3"/>
        <v>23275.08187866211</v>
      </c>
      <c r="G29" s="17">
        <f t="shared" si="6"/>
        <v>10800.233764648438</v>
      </c>
      <c r="H29" s="263">
        <f t="shared" si="2"/>
        <v>12474.848114013672</v>
      </c>
      <c r="I29" s="32">
        <v>0</v>
      </c>
      <c r="J29" s="31">
        <v>0</v>
      </c>
      <c r="K29" s="31">
        <v>0</v>
      </c>
      <c r="L29" s="31">
        <v>2564.388427734375</v>
      </c>
      <c r="M29" s="31">
        <v>1612.6663818359375</v>
      </c>
      <c r="N29" s="31">
        <v>4330.0390625</v>
      </c>
      <c r="O29" s="31">
        <v>2293.139892578125</v>
      </c>
      <c r="P29" s="85">
        <v>0</v>
      </c>
      <c r="Q29" s="32">
        <v>0</v>
      </c>
      <c r="R29" s="31">
        <v>0</v>
      </c>
      <c r="S29" s="31">
        <v>0</v>
      </c>
      <c r="T29" s="31">
        <v>1445.8095703125</v>
      </c>
      <c r="U29" s="31">
        <v>7653.87939453125</v>
      </c>
      <c r="V29" s="31">
        <v>1737.168212890625</v>
      </c>
      <c r="W29" s="31">
        <v>1242.838134765625</v>
      </c>
      <c r="X29" s="85">
        <v>395.1528015136719</v>
      </c>
    </row>
    <row r="30" spans="1:24" s="11" customFormat="1" ht="15">
      <c r="A30" s="250" t="s">
        <v>99</v>
      </c>
      <c r="B30" s="14"/>
      <c r="C30" s="37" t="s">
        <v>46</v>
      </c>
      <c r="D30" s="37"/>
      <c r="E30" s="29" t="s">
        <v>58</v>
      </c>
      <c r="F30" s="17">
        <f t="shared" si="3"/>
        <v>47750.88284301758</v>
      </c>
      <c r="G30" s="17">
        <f t="shared" si="6"/>
        <v>23071.434051513672</v>
      </c>
      <c r="H30" s="263">
        <f t="shared" si="2"/>
        <v>24679.448791503906</v>
      </c>
      <c r="I30" s="32">
        <v>0</v>
      </c>
      <c r="J30" s="31">
        <v>0</v>
      </c>
      <c r="K30" s="31">
        <v>1625.251953125</v>
      </c>
      <c r="L30" s="31">
        <v>5249.26708984375</v>
      </c>
      <c r="M30" s="31">
        <v>7021.44775390625</v>
      </c>
      <c r="N30" s="31">
        <v>7490.26708984375</v>
      </c>
      <c r="O30" s="31">
        <v>1517.2607421875</v>
      </c>
      <c r="P30" s="85">
        <v>167.93942260742188</v>
      </c>
      <c r="Q30" s="32">
        <v>0</v>
      </c>
      <c r="R30" s="31">
        <v>0</v>
      </c>
      <c r="S30" s="31">
        <v>2662.168701171875</v>
      </c>
      <c r="T30" s="31">
        <v>8957.73046875</v>
      </c>
      <c r="U30" s="31">
        <v>3614.115966796875</v>
      </c>
      <c r="V30" s="31">
        <v>6044.97216796875</v>
      </c>
      <c r="W30" s="31">
        <v>2871.97265625</v>
      </c>
      <c r="X30" s="85">
        <v>528.4888305664062</v>
      </c>
    </row>
    <row r="31" spans="1:24" s="11" customFormat="1" ht="15">
      <c r="A31" s="250" t="s">
        <v>100</v>
      </c>
      <c r="B31" s="14"/>
      <c r="C31" s="39" t="s">
        <v>47</v>
      </c>
      <c r="D31" s="39"/>
      <c r="E31" s="29" t="s">
        <v>19</v>
      </c>
      <c r="F31" s="17">
        <f t="shared" si="3"/>
        <v>27584.822631835938</v>
      </c>
      <c r="G31" s="17">
        <f t="shared" si="6"/>
        <v>0</v>
      </c>
      <c r="H31" s="263">
        <f t="shared" si="2"/>
        <v>27584.822631835938</v>
      </c>
      <c r="I31" s="32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0</v>
      </c>
      <c r="T31" s="31">
        <v>10543.392578125</v>
      </c>
      <c r="U31" s="31">
        <v>13851.6123046875</v>
      </c>
      <c r="V31" s="31">
        <v>1762.902587890625</v>
      </c>
      <c r="W31" s="31">
        <v>1157.703369140625</v>
      </c>
      <c r="X31" s="85">
        <v>269.2117919921875</v>
      </c>
    </row>
    <row r="32" spans="1:24" s="11" customFormat="1" ht="15">
      <c r="A32" s="250" t="s">
        <v>101</v>
      </c>
      <c r="B32" s="14"/>
      <c r="C32" s="39" t="s">
        <v>48</v>
      </c>
      <c r="D32" s="39"/>
      <c r="E32" s="29" t="s">
        <v>194</v>
      </c>
      <c r="F32" s="17">
        <f t="shared" si="3"/>
        <v>17178.90785217285</v>
      </c>
      <c r="G32" s="17">
        <f t="shared" si="6"/>
        <v>0</v>
      </c>
      <c r="H32" s="263">
        <f t="shared" si="2"/>
        <v>17178.90785217285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0</v>
      </c>
      <c r="T32" s="31">
        <v>4847.724609375</v>
      </c>
      <c r="U32" s="31">
        <v>9395.1865234375</v>
      </c>
      <c r="V32" s="31">
        <v>2717.259521484375</v>
      </c>
      <c r="W32" s="31">
        <v>0</v>
      </c>
      <c r="X32" s="85">
        <v>218.73719787597656</v>
      </c>
    </row>
    <row r="33" spans="1:24" s="11" customFormat="1" ht="15">
      <c r="A33" s="250" t="s">
        <v>102</v>
      </c>
      <c r="B33" s="14"/>
      <c r="C33" s="37" t="s">
        <v>49</v>
      </c>
      <c r="D33" s="37"/>
      <c r="E33" s="29" t="s">
        <v>212</v>
      </c>
      <c r="F33" s="17">
        <f t="shared" si="3"/>
        <v>31591.23309326172</v>
      </c>
      <c r="G33" s="17">
        <f t="shared" si="6"/>
        <v>18234.65399169922</v>
      </c>
      <c r="H33" s="263">
        <f>SUM(Q33:X33)</f>
        <v>13356.5791015625</v>
      </c>
      <c r="I33" s="32">
        <v>0</v>
      </c>
      <c r="J33" s="31">
        <v>2514.914306640625</v>
      </c>
      <c r="K33" s="31">
        <v>1332.892333984375</v>
      </c>
      <c r="L33" s="31">
        <v>5806.01513671875</v>
      </c>
      <c r="M33" s="31">
        <v>3189.349853515625</v>
      </c>
      <c r="N33" s="31">
        <v>3542.44580078125</v>
      </c>
      <c r="O33" s="31">
        <v>1528.5467529296875</v>
      </c>
      <c r="P33" s="85">
        <v>320.48980712890625</v>
      </c>
      <c r="Q33" s="32">
        <v>0</v>
      </c>
      <c r="R33" s="31">
        <v>0</v>
      </c>
      <c r="S33" s="31">
        <v>1686.2923583984375</v>
      </c>
      <c r="T33" s="31">
        <v>3621.982177734375</v>
      </c>
      <c r="U33" s="31">
        <v>3494.7001953125</v>
      </c>
      <c r="V33" s="31">
        <v>4154.2373046875</v>
      </c>
      <c r="W33" s="31">
        <v>399.3670654296875</v>
      </c>
      <c r="X33" s="85">
        <v>0</v>
      </c>
    </row>
    <row r="34" spans="1:24" s="11" customFormat="1" ht="15">
      <c r="A34" s="250" t="s">
        <v>103</v>
      </c>
      <c r="B34" s="14"/>
      <c r="C34" s="38" t="s">
        <v>50</v>
      </c>
      <c r="D34" s="86" t="s">
        <v>59</v>
      </c>
      <c r="E34" s="255"/>
      <c r="F34" s="17">
        <f t="shared" si="3"/>
        <v>195416.3243408203</v>
      </c>
      <c r="G34" s="17">
        <f t="shared" si="6"/>
        <v>99781.81481933594</v>
      </c>
      <c r="H34" s="263">
        <f t="shared" si="2"/>
        <v>95634.50952148438</v>
      </c>
      <c r="I34" s="32">
        <v>4837.5986328125</v>
      </c>
      <c r="J34" s="31">
        <v>0</v>
      </c>
      <c r="K34" s="31">
        <v>8052.166015625</v>
      </c>
      <c r="L34" s="31">
        <v>38229.9609375</v>
      </c>
      <c r="M34" s="31">
        <v>13264.6162109375</v>
      </c>
      <c r="N34" s="31">
        <v>23510.55078125</v>
      </c>
      <c r="O34" s="31">
        <v>10164.1904296875</v>
      </c>
      <c r="P34" s="85">
        <v>1722.7318115234375</v>
      </c>
      <c r="Q34" s="32">
        <v>0</v>
      </c>
      <c r="R34" s="31">
        <v>3636.322998046875</v>
      </c>
      <c r="S34" s="31">
        <v>7465.740234375</v>
      </c>
      <c r="T34" s="31">
        <v>30019.21875</v>
      </c>
      <c r="U34" s="31">
        <v>21739.138671875</v>
      </c>
      <c r="V34" s="31">
        <v>24257.560546875</v>
      </c>
      <c r="W34" s="31">
        <v>6133.21044921875</v>
      </c>
      <c r="X34" s="85">
        <v>2383.31787109375</v>
      </c>
    </row>
    <row r="35" spans="1:24" s="11" customFormat="1" ht="15">
      <c r="A35" s="250" t="s">
        <v>104</v>
      </c>
      <c r="B35" s="14"/>
      <c r="C35" s="38" t="s">
        <v>51</v>
      </c>
      <c r="D35" s="86" t="s">
        <v>213</v>
      </c>
      <c r="E35" s="255"/>
      <c r="F35" s="17">
        <f t="shared" si="3"/>
        <v>441675.53173828125</v>
      </c>
      <c r="G35" s="17">
        <f t="shared" si="6"/>
        <v>193424.84521484375</v>
      </c>
      <c r="H35" s="263">
        <f t="shared" si="2"/>
        <v>248250.6865234375</v>
      </c>
      <c r="I35" s="32">
        <v>5098.94091796875</v>
      </c>
      <c r="J35" s="31">
        <v>0</v>
      </c>
      <c r="K35" s="31">
        <v>10817.044921875</v>
      </c>
      <c r="L35" s="31">
        <v>57125.67578125</v>
      </c>
      <c r="M35" s="31">
        <v>45637.8515625</v>
      </c>
      <c r="N35" s="31">
        <v>54738.40625</v>
      </c>
      <c r="O35" s="31">
        <v>15663.1005859375</v>
      </c>
      <c r="P35" s="85">
        <v>4343.8251953125</v>
      </c>
      <c r="Q35" s="32">
        <v>4670.5361328125</v>
      </c>
      <c r="R35" s="31">
        <v>0</v>
      </c>
      <c r="S35" s="31">
        <v>22332.39453125</v>
      </c>
      <c r="T35" s="31">
        <v>72421.9609375</v>
      </c>
      <c r="U35" s="31">
        <v>70824.4375</v>
      </c>
      <c r="V35" s="31">
        <v>55993.20703125</v>
      </c>
      <c r="W35" s="31">
        <v>17969.064453125</v>
      </c>
      <c r="X35" s="85">
        <v>4039.0859375</v>
      </c>
    </row>
    <row r="36" spans="1:24" s="77" customFormat="1" ht="15">
      <c r="A36" s="251"/>
      <c r="B36" s="253"/>
      <c r="C36" s="101"/>
      <c r="D36" s="101" t="s">
        <v>193</v>
      </c>
      <c r="E36" s="254"/>
      <c r="F36" s="78"/>
      <c r="G36" s="17"/>
      <c r="H36" s="264"/>
      <c r="I36" s="272"/>
      <c r="J36" s="253"/>
      <c r="K36" s="253"/>
      <c r="L36" s="253"/>
      <c r="M36" s="253"/>
      <c r="N36" s="253"/>
      <c r="O36" s="253"/>
      <c r="P36" s="254"/>
      <c r="Q36" s="102"/>
      <c r="R36" s="103"/>
      <c r="S36" s="103"/>
      <c r="T36" s="103"/>
      <c r="U36" s="103"/>
      <c r="V36" s="103"/>
      <c r="W36" s="103"/>
      <c r="X36" s="274"/>
    </row>
    <row r="37" spans="1:24" s="11" customFormat="1" ht="15">
      <c r="A37" s="250" t="s">
        <v>105</v>
      </c>
      <c r="B37" s="14"/>
      <c r="C37" s="38" t="s">
        <v>52</v>
      </c>
      <c r="D37" s="38"/>
      <c r="E37" s="29" t="s">
        <v>24</v>
      </c>
      <c r="F37" s="17">
        <f t="shared" si="3"/>
        <v>35517.0263671875</v>
      </c>
      <c r="G37" s="17">
        <f t="shared" si="6"/>
        <v>15435.80029296875</v>
      </c>
      <c r="H37" s="263">
        <f t="shared" si="2"/>
        <v>20081.22607421875</v>
      </c>
      <c r="I37" s="32">
        <v>0</v>
      </c>
      <c r="J37" s="31">
        <v>3520.346923828125</v>
      </c>
      <c r="K37" s="31">
        <v>3141.8671875</v>
      </c>
      <c r="L37" s="31">
        <v>0</v>
      </c>
      <c r="M37" s="31">
        <v>2069.84033203125</v>
      </c>
      <c r="N37" s="31">
        <v>4090.611328125</v>
      </c>
      <c r="O37" s="31">
        <v>2065.08740234375</v>
      </c>
      <c r="P37" s="85">
        <v>548.047119140625</v>
      </c>
      <c r="Q37" s="32">
        <v>5243.95947265625</v>
      </c>
      <c r="R37" s="31">
        <v>4712.044921875</v>
      </c>
      <c r="S37" s="31">
        <v>5006.0302734375</v>
      </c>
      <c r="T37" s="31">
        <v>0</v>
      </c>
      <c r="U37" s="31">
        <v>3804.940185546875</v>
      </c>
      <c r="V37" s="31">
        <v>1314.251220703125</v>
      </c>
      <c r="W37" s="31">
        <v>0</v>
      </c>
      <c r="X37" s="85">
        <v>0</v>
      </c>
    </row>
    <row r="38" spans="1:24" s="11" customFormat="1" ht="15">
      <c r="A38" s="250" t="s">
        <v>108</v>
      </c>
      <c r="B38" s="14"/>
      <c r="C38" s="37" t="s">
        <v>60</v>
      </c>
      <c r="D38" s="37"/>
      <c r="E38" s="29" t="s">
        <v>214</v>
      </c>
      <c r="F38" s="17">
        <f t="shared" si="3"/>
        <v>750009.1924438477</v>
      </c>
      <c r="G38" s="17">
        <f t="shared" si="6"/>
        <v>375426.8723754883</v>
      </c>
      <c r="H38" s="263">
        <f t="shared" si="2"/>
        <v>374582.3200683594</v>
      </c>
      <c r="I38" s="32">
        <v>20593.482421875</v>
      </c>
      <c r="J38" s="31">
        <v>20788.51953125</v>
      </c>
      <c r="K38" s="31">
        <v>89529.21875</v>
      </c>
      <c r="L38" s="31">
        <v>138448.546875</v>
      </c>
      <c r="M38" s="31">
        <v>46972.2578125</v>
      </c>
      <c r="N38" s="31">
        <v>46544.2890625</v>
      </c>
      <c r="O38" s="31">
        <v>12276.689453125</v>
      </c>
      <c r="P38" s="85">
        <v>273.86846923828125</v>
      </c>
      <c r="Q38" s="32">
        <v>10684.8671875</v>
      </c>
      <c r="R38" s="31">
        <v>0</v>
      </c>
      <c r="S38" s="31">
        <v>186740.546875</v>
      </c>
      <c r="T38" s="31">
        <v>74694</v>
      </c>
      <c r="U38" s="31">
        <v>48149.484375</v>
      </c>
      <c r="V38" s="31">
        <v>42577.8125</v>
      </c>
      <c r="W38" s="31">
        <v>9632.455078125</v>
      </c>
      <c r="X38" s="85">
        <v>2103.154052734375</v>
      </c>
    </row>
    <row r="39" spans="1:24" s="11" customFormat="1" ht="15">
      <c r="A39" s="250" t="s">
        <v>106</v>
      </c>
      <c r="B39" s="14"/>
      <c r="C39" s="37" t="s">
        <v>61</v>
      </c>
      <c r="D39" s="86" t="s">
        <v>191</v>
      </c>
      <c r="E39" s="256"/>
      <c r="F39" s="17">
        <f t="shared" si="3"/>
        <v>366880.962890625</v>
      </c>
      <c r="G39" s="17">
        <f t="shared" si="6"/>
        <v>183277.7431640625</v>
      </c>
      <c r="H39" s="263">
        <f t="shared" si="2"/>
        <v>183603.2197265625</v>
      </c>
      <c r="I39" s="32">
        <v>0</v>
      </c>
      <c r="J39" s="31">
        <v>0</v>
      </c>
      <c r="K39" s="31">
        <v>0</v>
      </c>
      <c r="L39" s="31">
        <v>0</v>
      </c>
      <c r="M39" s="31">
        <v>80370.09375</v>
      </c>
      <c r="N39" s="31">
        <v>67066.7578125</v>
      </c>
      <c r="O39" s="31">
        <v>14159.6884765625</v>
      </c>
      <c r="P39" s="85">
        <v>21681.203125</v>
      </c>
      <c r="Q39" s="32">
        <v>0</v>
      </c>
      <c r="R39" s="31">
        <v>0</v>
      </c>
      <c r="S39" s="31">
        <v>0</v>
      </c>
      <c r="T39" s="31">
        <v>174416.890625</v>
      </c>
      <c r="U39" s="31">
        <v>0</v>
      </c>
      <c r="V39" s="31">
        <v>0</v>
      </c>
      <c r="W39" s="31">
        <v>0</v>
      </c>
      <c r="X39" s="85">
        <v>9186.3291015625</v>
      </c>
    </row>
    <row r="40" spans="1:24" s="11" customFormat="1" ht="15">
      <c r="A40" s="250" t="s">
        <v>109</v>
      </c>
      <c r="B40" s="14"/>
      <c r="C40" s="38" t="s">
        <v>62</v>
      </c>
      <c r="D40" s="86" t="s">
        <v>215</v>
      </c>
      <c r="E40" s="256"/>
      <c r="F40" s="17">
        <f t="shared" si="3"/>
        <v>947358.1564941406</v>
      </c>
      <c r="G40" s="17">
        <f t="shared" si="6"/>
        <v>35051.406982421875</v>
      </c>
      <c r="H40" s="263">
        <f t="shared" si="2"/>
        <v>912306.7495117188</v>
      </c>
      <c r="I40" s="32">
        <v>0</v>
      </c>
      <c r="J40" s="31">
        <v>0</v>
      </c>
      <c r="K40" s="31">
        <v>0</v>
      </c>
      <c r="L40" s="31">
        <v>0</v>
      </c>
      <c r="M40" s="31">
        <v>0</v>
      </c>
      <c r="N40" s="31">
        <v>22453.193359375</v>
      </c>
      <c r="O40" s="31">
        <v>10764.6240234375</v>
      </c>
      <c r="P40" s="85">
        <v>1833.589599609375</v>
      </c>
      <c r="Q40" s="32">
        <v>0</v>
      </c>
      <c r="R40" s="31">
        <v>0</v>
      </c>
      <c r="S40" s="31">
        <v>449151.90625</v>
      </c>
      <c r="T40" s="31">
        <v>362319.53125</v>
      </c>
      <c r="U40" s="31">
        <v>48151.38671875</v>
      </c>
      <c r="V40" s="31">
        <v>37815.9453125</v>
      </c>
      <c r="W40" s="31">
        <v>12108.6435546875</v>
      </c>
      <c r="X40" s="85">
        <v>2759.33642578125</v>
      </c>
    </row>
    <row r="41" spans="1:24" s="77" customFormat="1" ht="15">
      <c r="A41" s="251"/>
      <c r="B41" s="253"/>
      <c r="C41" s="253"/>
      <c r="D41" s="109" t="s">
        <v>25</v>
      </c>
      <c r="E41" s="254"/>
      <c r="F41" s="78"/>
      <c r="G41" s="17"/>
      <c r="H41" s="264"/>
      <c r="I41" s="272"/>
      <c r="J41" s="253"/>
      <c r="K41" s="253"/>
      <c r="L41" s="253"/>
      <c r="M41" s="253"/>
      <c r="N41" s="253"/>
      <c r="O41" s="253"/>
      <c r="P41" s="254"/>
      <c r="Q41" s="102"/>
      <c r="R41" s="103"/>
      <c r="S41" s="103"/>
      <c r="T41" s="103"/>
      <c r="U41" s="103"/>
      <c r="V41" s="103"/>
      <c r="W41" s="103"/>
      <c r="X41" s="274"/>
    </row>
    <row r="42" spans="1:24" s="11" customFormat="1" ht="15">
      <c r="A42" s="250" t="s">
        <v>107</v>
      </c>
      <c r="B42" s="14"/>
      <c r="C42" s="38" t="s">
        <v>63</v>
      </c>
      <c r="D42" s="14"/>
      <c r="E42" s="29" t="s">
        <v>216</v>
      </c>
      <c r="F42" s="17">
        <f t="shared" si="3"/>
        <v>16388.85646057129</v>
      </c>
      <c r="G42" s="17">
        <f t="shared" si="6"/>
        <v>6772.941665649414</v>
      </c>
      <c r="H42" s="263">
        <f t="shared" si="2"/>
        <v>9615.914794921875</v>
      </c>
      <c r="I42" s="32">
        <v>2955.927490234375</v>
      </c>
      <c r="J42" s="31">
        <v>0</v>
      </c>
      <c r="K42" s="31">
        <v>1711.4378662109375</v>
      </c>
      <c r="L42" s="31">
        <v>0</v>
      </c>
      <c r="M42" s="31">
        <v>0</v>
      </c>
      <c r="N42" s="31">
        <v>998.5145263671875</v>
      </c>
      <c r="O42" s="31">
        <v>977.259033203125</v>
      </c>
      <c r="P42" s="85">
        <v>129.80274963378906</v>
      </c>
      <c r="Q42" s="32">
        <v>0</v>
      </c>
      <c r="R42" s="31">
        <v>0</v>
      </c>
      <c r="S42" s="31">
        <v>2136.820556640625</v>
      </c>
      <c r="T42" s="31">
        <v>7479.09423828125</v>
      </c>
      <c r="U42" s="31">
        <v>0</v>
      </c>
      <c r="V42" s="31">
        <v>0</v>
      </c>
      <c r="W42" s="31">
        <v>0</v>
      </c>
      <c r="X42" s="85">
        <v>0</v>
      </c>
    </row>
    <row r="43" spans="1:24" s="11" customFormat="1" ht="15">
      <c r="A43" s="250" t="s">
        <v>110</v>
      </c>
      <c r="B43" s="14"/>
      <c r="C43" s="38" t="s">
        <v>64</v>
      </c>
      <c r="D43" s="14"/>
      <c r="E43" s="29" t="s">
        <v>217</v>
      </c>
      <c r="F43" s="17">
        <f t="shared" si="3"/>
        <v>240680.0595703125</v>
      </c>
      <c r="G43" s="17">
        <f t="shared" si="6"/>
        <v>127830.08666992188</v>
      </c>
      <c r="H43" s="263">
        <f t="shared" si="2"/>
        <v>112849.97290039062</v>
      </c>
      <c r="I43" s="32">
        <v>0</v>
      </c>
      <c r="J43" s="31">
        <v>2252.063232421875</v>
      </c>
      <c r="K43" s="31">
        <v>14083.4345703125</v>
      </c>
      <c r="L43" s="31">
        <v>21824.189453125</v>
      </c>
      <c r="M43" s="31">
        <v>23062.537109375</v>
      </c>
      <c r="N43" s="31">
        <v>38654.015625</v>
      </c>
      <c r="O43" s="31">
        <v>21590.4921875</v>
      </c>
      <c r="P43" s="85">
        <v>6363.3544921875</v>
      </c>
      <c r="Q43" s="32">
        <v>0</v>
      </c>
      <c r="R43" s="31">
        <v>3003.483154296875</v>
      </c>
      <c r="S43" s="31">
        <v>10727.876953125</v>
      </c>
      <c r="T43" s="31">
        <v>24049.025390625</v>
      </c>
      <c r="U43" s="31">
        <v>16765.3203125</v>
      </c>
      <c r="V43" s="31">
        <v>22930.068359375</v>
      </c>
      <c r="W43" s="31">
        <v>27594.908203125</v>
      </c>
      <c r="X43" s="85">
        <v>7779.29052734375</v>
      </c>
    </row>
    <row r="44" spans="1:24" s="11" customFormat="1" ht="15">
      <c r="A44" s="250" t="s">
        <v>111</v>
      </c>
      <c r="B44" s="14"/>
      <c r="C44" s="38" t="s">
        <v>65</v>
      </c>
      <c r="D44" s="14"/>
      <c r="E44" s="29" t="s">
        <v>218</v>
      </c>
      <c r="F44" s="17">
        <f t="shared" si="3"/>
        <v>1863943.7275390625</v>
      </c>
      <c r="G44" s="17">
        <f t="shared" si="4"/>
        <v>1216594.6142578125</v>
      </c>
      <c r="H44" s="263">
        <f t="shared" si="2"/>
        <v>647349.11328125</v>
      </c>
      <c r="I44" s="32">
        <v>0</v>
      </c>
      <c r="J44" s="31">
        <v>6076.5869140625</v>
      </c>
      <c r="K44" s="31">
        <v>115773.9921875</v>
      </c>
      <c r="L44" s="31">
        <v>399156.40625</v>
      </c>
      <c r="M44" s="31">
        <v>306151.5625</v>
      </c>
      <c r="N44" s="31">
        <v>252473.859375</v>
      </c>
      <c r="O44" s="31">
        <v>109539.5625</v>
      </c>
      <c r="P44" s="85">
        <v>27422.64453125</v>
      </c>
      <c r="Q44" s="32">
        <v>0</v>
      </c>
      <c r="R44" s="31">
        <v>5409.51171875</v>
      </c>
      <c r="S44" s="31">
        <v>66485.375</v>
      </c>
      <c r="T44" s="31">
        <v>170160.8125</v>
      </c>
      <c r="U44" s="31">
        <v>126771.0078125</v>
      </c>
      <c r="V44" s="31">
        <v>171659.625</v>
      </c>
      <c r="W44" s="31">
        <v>84400.125</v>
      </c>
      <c r="X44" s="85">
        <v>22462.65625</v>
      </c>
    </row>
    <row r="45" spans="1:24" s="11" customFormat="1" ht="15">
      <c r="A45" s="250" t="s">
        <v>112</v>
      </c>
      <c r="B45" s="14"/>
      <c r="C45" s="38" t="s">
        <v>66</v>
      </c>
      <c r="D45" s="86" t="s">
        <v>219</v>
      </c>
      <c r="E45" s="255"/>
      <c r="F45" s="17">
        <f t="shared" si="3"/>
        <v>325189.0314941406</v>
      </c>
      <c r="G45" s="17">
        <f t="shared" si="4"/>
        <v>176257.34545898438</v>
      </c>
      <c r="H45" s="263">
        <f t="shared" si="2"/>
        <v>148931.68603515625</v>
      </c>
      <c r="I45" s="32">
        <v>6932.71826171875</v>
      </c>
      <c r="J45" s="31">
        <v>36183.20703125</v>
      </c>
      <c r="K45" s="31">
        <v>3962.015380859375</v>
      </c>
      <c r="L45" s="31">
        <v>20224.8828125</v>
      </c>
      <c r="M45" s="31">
        <v>21153.828125</v>
      </c>
      <c r="N45" s="31">
        <v>58221.1328125</v>
      </c>
      <c r="O45" s="31">
        <v>25592.2109375</v>
      </c>
      <c r="P45" s="85">
        <v>3987.35009765625</v>
      </c>
      <c r="Q45" s="32">
        <v>4287.02001953125</v>
      </c>
      <c r="R45" s="31">
        <v>18783.751953125</v>
      </c>
      <c r="S45" s="31">
        <v>23999.953125</v>
      </c>
      <c r="T45" s="31">
        <v>23649.767578125</v>
      </c>
      <c r="U45" s="31">
        <v>22125.60546875</v>
      </c>
      <c r="V45" s="31">
        <v>28413.470703125</v>
      </c>
      <c r="W45" s="31">
        <v>22248.73046875</v>
      </c>
      <c r="X45" s="85">
        <v>5423.38671875</v>
      </c>
    </row>
    <row r="46" spans="1:24" s="77" customFormat="1" ht="15">
      <c r="A46" s="251"/>
      <c r="B46" s="253"/>
      <c r="C46" s="109"/>
      <c r="D46" s="109" t="s">
        <v>26</v>
      </c>
      <c r="E46" s="254"/>
      <c r="F46" s="78"/>
      <c r="G46" s="78"/>
      <c r="H46" s="264"/>
      <c r="I46" s="272">
        <v>0</v>
      </c>
      <c r="J46" s="253">
        <v>0</v>
      </c>
      <c r="K46" s="253">
        <v>0</v>
      </c>
      <c r="L46" s="253">
        <v>0</v>
      </c>
      <c r="M46" s="253">
        <v>0</v>
      </c>
      <c r="N46" s="253">
        <v>0</v>
      </c>
      <c r="O46" s="253">
        <v>0</v>
      </c>
      <c r="P46" s="254">
        <v>0</v>
      </c>
      <c r="Q46" s="102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v>0</v>
      </c>
      <c r="W46" s="103">
        <v>0</v>
      </c>
      <c r="X46" s="274">
        <v>0</v>
      </c>
    </row>
    <row r="47" spans="1:24" s="11" customFormat="1" ht="15">
      <c r="A47" s="250" t="s">
        <v>113</v>
      </c>
      <c r="B47" s="14"/>
      <c r="C47" s="38" t="s">
        <v>67</v>
      </c>
      <c r="D47" s="46"/>
      <c r="E47" s="29" t="s">
        <v>220</v>
      </c>
      <c r="F47" s="17">
        <f t="shared" si="3"/>
        <v>19117.980834960938</v>
      </c>
      <c r="G47" s="17">
        <f t="shared" si="4"/>
        <v>13198.107666015625</v>
      </c>
      <c r="H47" s="263">
        <f t="shared" si="2"/>
        <v>5919.8731689453125</v>
      </c>
      <c r="I47" s="32">
        <v>3285.784423828125</v>
      </c>
      <c r="J47" s="31">
        <v>0</v>
      </c>
      <c r="K47" s="31">
        <v>0</v>
      </c>
      <c r="L47" s="31">
        <v>3493.781982421875</v>
      </c>
      <c r="M47" s="31">
        <v>2321.994140625</v>
      </c>
      <c r="N47" s="31">
        <v>2029.894287109375</v>
      </c>
      <c r="O47" s="31">
        <v>2066.65283203125</v>
      </c>
      <c r="P47" s="85">
        <v>0</v>
      </c>
      <c r="Q47" s="32">
        <v>3609.107421875</v>
      </c>
      <c r="R47" s="31">
        <v>0</v>
      </c>
      <c r="S47" s="31">
        <v>0</v>
      </c>
      <c r="T47" s="31">
        <v>0</v>
      </c>
      <c r="U47" s="31">
        <v>1230.7353515625</v>
      </c>
      <c r="V47" s="31">
        <v>0</v>
      </c>
      <c r="W47" s="31">
        <v>1080.0303955078125</v>
      </c>
      <c r="X47" s="85">
        <v>0</v>
      </c>
    </row>
    <row r="48" spans="1:24" s="11" customFormat="1" ht="15">
      <c r="A48" s="250" t="s">
        <v>114</v>
      </c>
      <c r="B48" s="14"/>
      <c r="C48" s="38" t="s">
        <v>68</v>
      </c>
      <c r="D48" s="46"/>
      <c r="E48" s="29" t="s">
        <v>221</v>
      </c>
      <c r="F48" s="17">
        <f t="shared" si="3"/>
        <v>252166.61083984375</v>
      </c>
      <c r="G48" s="17">
        <f t="shared" si="4"/>
        <v>217610.98388671875</v>
      </c>
      <c r="H48" s="263">
        <f t="shared" si="2"/>
        <v>34555.626953125</v>
      </c>
      <c r="I48" s="32">
        <v>9390.6923828125</v>
      </c>
      <c r="J48" s="31">
        <v>5217.2763671875</v>
      </c>
      <c r="K48" s="31">
        <v>31262.15234375</v>
      </c>
      <c r="L48" s="31">
        <v>90877.0234375</v>
      </c>
      <c r="M48" s="31">
        <v>43791.8671875</v>
      </c>
      <c r="N48" s="31">
        <v>23494.732421875</v>
      </c>
      <c r="O48" s="31">
        <v>10915.0029296875</v>
      </c>
      <c r="P48" s="85">
        <v>2662.23681640625</v>
      </c>
      <c r="Q48" s="32">
        <v>4566.43701171875</v>
      </c>
      <c r="R48" s="31">
        <v>5210.54931640625</v>
      </c>
      <c r="S48" s="31">
        <v>8003.1513671875</v>
      </c>
      <c r="T48" s="31">
        <v>5954.26513671875</v>
      </c>
      <c r="U48" s="31">
        <v>4257.3310546875</v>
      </c>
      <c r="V48" s="31">
        <v>3918.137939453125</v>
      </c>
      <c r="W48" s="31">
        <v>1580.4403076171875</v>
      </c>
      <c r="X48" s="85">
        <v>1065.3148193359375</v>
      </c>
    </row>
    <row r="49" spans="1:24" s="11" customFormat="1" ht="15">
      <c r="A49" s="250" t="s">
        <v>115</v>
      </c>
      <c r="B49" s="14"/>
      <c r="C49" s="38" t="s">
        <v>69</v>
      </c>
      <c r="D49" s="46"/>
      <c r="E49" s="29" t="s">
        <v>222</v>
      </c>
      <c r="F49" s="17">
        <f t="shared" si="3"/>
        <v>75408.39819335938</v>
      </c>
      <c r="G49" s="17">
        <f t="shared" si="4"/>
        <v>48527.5537109375</v>
      </c>
      <c r="H49" s="263">
        <f t="shared" si="2"/>
        <v>26880.844482421875</v>
      </c>
      <c r="I49" s="32">
        <v>10173.5849609375</v>
      </c>
      <c r="J49" s="31">
        <v>0</v>
      </c>
      <c r="K49" s="31">
        <v>12940.02734375</v>
      </c>
      <c r="L49" s="31">
        <v>10526.4775390625</v>
      </c>
      <c r="M49" s="31">
        <v>9576.8525390625</v>
      </c>
      <c r="N49" s="31">
        <v>1871.81689453125</v>
      </c>
      <c r="O49" s="31">
        <v>2582.994873046875</v>
      </c>
      <c r="P49" s="85">
        <v>855.799560546875</v>
      </c>
      <c r="Q49" s="32">
        <v>2188.123291015625</v>
      </c>
      <c r="R49" s="31">
        <v>0</v>
      </c>
      <c r="S49" s="31">
        <v>1769.1119384765625</v>
      </c>
      <c r="T49" s="31">
        <v>7557.6123046875</v>
      </c>
      <c r="U49" s="31">
        <v>6606.37109375</v>
      </c>
      <c r="V49" s="31">
        <v>6294.26513671875</v>
      </c>
      <c r="W49" s="31">
        <v>1577.6455078125</v>
      </c>
      <c r="X49" s="85">
        <v>887.7152099609375</v>
      </c>
    </row>
    <row r="50" spans="1:24" s="77" customFormat="1" ht="15">
      <c r="A50" s="251"/>
      <c r="B50" s="253"/>
      <c r="C50" s="109"/>
      <c r="D50" s="109" t="s">
        <v>27</v>
      </c>
      <c r="E50" s="254"/>
      <c r="F50" s="78"/>
      <c r="G50" s="78"/>
      <c r="H50" s="264"/>
      <c r="I50" s="272"/>
      <c r="J50" s="253"/>
      <c r="K50" s="253"/>
      <c r="L50" s="253"/>
      <c r="M50" s="253"/>
      <c r="N50" s="253"/>
      <c r="O50" s="253"/>
      <c r="P50" s="254"/>
      <c r="Q50" s="102"/>
      <c r="R50" s="103"/>
      <c r="S50" s="103"/>
      <c r="T50" s="103"/>
      <c r="U50" s="103"/>
      <c r="V50" s="103"/>
      <c r="W50" s="103"/>
      <c r="X50" s="274"/>
    </row>
    <row r="51" spans="1:24" s="11" customFormat="1" ht="15">
      <c r="A51" s="250" t="s">
        <v>116</v>
      </c>
      <c r="B51" s="14"/>
      <c r="C51" s="38" t="s">
        <v>70</v>
      </c>
      <c r="D51" s="46"/>
      <c r="E51" s="29" t="s">
        <v>223</v>
      </c>
      <c r="F51" s="17">
        <f t="shared" si="3"/>
        <v>226275.224609375</v>
      </c>
      <c r="G51" s="17">
        <f t="shared" si="4"/>
        <v>150669.71899414062</v>
      </c>
      <c r="H51" s="263">
        <f t="shared" si="2"/>
        <v>75605.50561523438</v>
      </c>
      <c r="I51" s="32">
        <v>4813.0380859375</v>
      </c>
      <c r="J51" s="31">
        <v>2259.060302734375</v>
      </c>
      <c r="K51" s="31">
        <v>11634.6259765625</v>
      </c>
      <c r="L51" s="31">
        <v>51590.7421875</v>
      </c>
      <c r="M51" s="31">
        <v>26925.416015625</v>
      </c>
      <c r="N51" s="31">
        <v>38506.7890625</v>
      </c>
      <c r="O51" s="31">
        <v>11898.640625</v>
      </c>
      <c r="P51" s="85">
        <v>3041.40673828125</v>
      </c>
      <c r="Q51" s="32">
        <v>2125.91259765625</v>
      </c>
      <c r="R51" s="31">
        <v>0</v>
      </c>
      <c r="S51" s="31">
        <v>7386.07080078125</v>
      </c>
      <c r="T51" s="31">
        <v>11765.482421875</v>
      </c>
      <c r="U51" s="31">
        <v>23653.904296875</v>
      </c>
      <c r="V51" s="31">
        <v>19510.6875</v>
      </c>
      <c r="W51" s="31">
        <v>8660.3017578125</v>
      </c>
      <c r="X51" s="85">
        <v>2503.146240234375</v>
      </c>
    </row>
    <row r="52" spans="1:24" s="11" customFormat="1" ht="15">
      <c r="A52" s="250" t="s">
        <v>117</v>
      </c>
      <c r="B52" s="14"/>
      <c r="C52" s="37" t="s">
        <v>71</v>
      </c>
      <c r="D52" s="46"/>
      <c r="E52" s="28" t="s">
        <v>224</v>
      </c>
      <c r="F52" s="17">
        <f t="shared" si="3"/>
        <v>32349.241729736328</v>
      </c>
      <c r="G52" s="17">
        <f t="shared" si="4"/>
        <v>16310.247802734375</v>
      </c>
      <c r="H52" s="263">
        <f>SUM(Q52:X52)</f>
        <v>16038.993927001953</v>
      </c>
      <c r="I52" s="32">
        <v>3007.595947265625</v>
      </c>
      <c r="J52" s="31">
        <v>0</v>
      </c>
      <c r="K52" s="31">
        <v>4228.52001953125</v>
      </c>
      <c r="L52" s="31">
        <v>0</v>
      </c>
      <c r="M52" s="31">
        <v>4377.884765625</v>
      </c>
      <c r="N52" s="31">
        <v>0</v>
      </c>
      <c r="O52" s="31">
        <v>3486.990234375</v>
      </c>
      <c r="P52" s="85">
        <v>1209.2568359375</v>
      </c>
      <c r="Q52" s="32">
        <v>0</v>
      </c>
      <c r="R52" s="31">
        <v>0</v>
      </c>
      <c r="S52" s="31">
        <v>0</v>
      </c>
      <c r="T52" s="31">
        <v>15538.0078125</v>
      </c>
      <c r="U52" s="31">
        <v>0</v>
      </c>
      <c r="V52" s="31">
        <v>0</v>
      </c>
      <c r="W52" s="31">
        <v>500.9861145019531</v>
      </c>
      <c r="X52" s="85">
        <v>0</v>
      </c>
    </row>
    <row r="53" spans="1:24" s="11" customFormat="1" ht="15">
      <c r="A53" s="250" t="s">
        <v>185</v>
      </c>
      <c r="B53" s="14"/>
      <c r="C53" s="37" t="s">
        <v>72</v>
      </c>
      <c r="D53" s="86" t="s">
        <v>183</v>
      </c>
      <c r="E53" s="256"/>
      <c r="F53" s="17">
        <f>SUM(G53:H53)</f>
        <v>99945.2333984375</v>
      </c>
      <c r="G53" s="17">
        <f>SUM(I53:P53)</f>
        <v>52384.73828125</v>
      </c>
      <c r="H53" s="263">
        <f>SUM(Q53:X53)</f>
        <v>47560.4951171875</v>
      </c>
      <c r="I53" s="32">
        <v>39633.73046875</v>
      </c>
      <c r="J53" s="31">
        <v>12751.0078125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85">
        <v>0</v>
      </c>
      <c r="Q53" s="32">
        <v>36406.21484375</v>
      </c>
      <c r="R53" s="31">
        <v>0</v>
      </c>
      <c r="S53" s="31">
        <v>11154.2802734375</v>
      </c>
      <c r="T53" s="31">
        <v>0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49"/>
      <c r="B54" s="63" t="s">
        <v>57</v>
      </c>
      <c r="C54" s="63"/>
      <c r="D54" s="63"/>
      <c r="E54" s="64"/>
      <c r="F54" s="53">
        <f t="shared" si="3"/>
        <v>1155974.1338653564</v>
      </c>
      <c r="G54" s="54">
        <f>SUM(G55:G61)</f>
        <v>845186.3619842529</v>
      </c>
      <c r="H54" s="261">
        <f>SUM(H55:H61)</f>
        <v>310787.7718811035</v>
      </c>
      <c r="I54" s="55">
        <f>SUM(I55:I61)</f>
        <v>35829.76611328125</v>
      </c>
      <c r="J54" s="56">
        <f aca="true" t="shared" si="7" ref="J54:X54">SUM(J55:J61)</f>
        <v>26129.259155273438</v>
      </c>
      <c r="K54" s="56">
        <f t="shared" si="7"/>
        <v>281873.76123046875</v>
      </c>
      <c r="L54" s="56">
        <f t="shared" si="7"/>
        <v>340967.099609375</v>
      </c>
      <c r="M54" s="56">
        <f>SUM(M55:M61)</f>
        <v>85858.73913574219</v>
      </c>
      <c r="N54" s="56">
        <f t="shared" si="7"/>
        <v>51690.47296142578</v>
      </c>
      <c r="O54" s="56">
        <f t="shared" si="7"/>
        <v>18123.6884765625</v>
      </c>
      <c r="P54" s="271">
        <f>SUM(P55:P61)</f>
        <v>4713.575302124023</v>
      </c>
      <c r="Q54" s="55">
        <f t="shared" si="7"/>
        <v>28501.19677734375</v>
      </c>
      <c r="R54" s="56">
        <f t="shared" si="7"/>
        <v>21259.671875</v>
      </c>
      <c r="S54" s="56">
        <f t="shared" si="7"/>
        <v>94061.06616210938</v>
      </c>
      <c r="T54" s="56">
        <f t="shared" si="7"/>
        <v>89217.1572265625</v>
      </c>
      <c r="U54" s="56">
        <f t="shared" si="7"/>
        <v>29374.1455078125</v>
      </c>
      <c r="V54" s="56">
        <f t="shared" si="7"/>
        <v>27652.205627441406</v>
      </c>
      <c r="W54" s="56">
        <f t="shared" si="7"/>
        <v>15122.463012695312</v>
      </c>
      <c r="X54" s="271">
        <f t="shared" si="7"/>
        <v>5599.865692138672</v>
      </c>
    </row>
    <row r="55" spans="1:24" ht="15">
      <c r="A55" s="250" t="s">
        <v>120</v>
      </c>
      <c r="B55" s="79"/>
      <c r="C55" s="38" t="s">
        <v>73</v>
      </c>
      <c r="D55" s="86" t="s">
        <v>227</v>
      </c>
      <c r="E55" s="257"/>
      <c r="F55" s="17">
        <f>SUM(G55:H55)</f>
        <v>510021.5189819336</v>
      </c>
      <c r="G55" s="17">
        <f t="shared" si="4"/>
        <v>435036.9901123047</v>
      </c>
      <c r="H55" s="263">
        <f t="shared" si="2"/>
        <v>74984.5288696289</v>
      </c>
      <c r="I55" s="273">
        <v>12000.2978515625</v>
      </c>
      <c r="J55" s="33">
        <v>9329.841796875</v>
      </c>
      <c r="K55" s="33">
        <v>150485.953125</v>
      </c>
      <c r="L55" s="33">
        <v>171237.390625</v>
      </c>
      <c r="M55" s="33">
        <v>54553.0703125</v>
      </c>
      <c r="N55" s="33">
        <v>31124.744140625</v>
      </c>
      <c r="O55" s="33">
        <v>4973.9716796875</v>
      </c>
      <c r="P55" s="85">
        <v>1331.7205810546875</v>
      </c>
      <c r="Q55" s="273">
        <v>0</v>
      </c>
      <c r="R55" s="33">
        <v>2859.919189453125</v>
      </c>
      <c r="S55" s="33">
        <v>22258.388671875</v>
      </c>
      <c r="T55" s="33">
        <v>30281.478515625</v>
      </c>
      <c r="U55" s="33">
        <v>6891.40087890625</v>
      </c>
      <c r="V55" s="33">
        <v>8082.0556640625</v>
      </c>
      <c r="W55" s="33">
        <v>3653.888427734375</v>
      </c>
      <c r="X55" s="275">
        <v>957.3975219726562</v>
      </c>
    </row>
    <row r="56" spans="1:24" ht="15">
      <c r="A56" s="250" t="s">
        <v>121</v>
      </c>
      <c r="B56" s="79"/>
      <c r="C56" s="38" t="s">
        <v>74</v>
      </c>
      <c r="D56" s="86" t="s">
        <v>28</v>
      </c>
      <c r="E56" s="257"/>
      <c r="F56" s="17">
        <f t="shared" si="3"/>
        <v>144738.16650390625</v>
      </c>
      <c r="G56" s="17">
        <f t="shared" si="4"/>
        <v>81511.13671875</v>
      </c>
      <c r="H56" s="263">
        <f t="shared" si="2"/>
        <v>63227.02978515625</v>
      </c>
      <c r="I56" s="273">
        <v>6936.27099609375</v>
      </c>
      <c r="J56" s="33">
        <v>0</v>
      </c>
      <c r="K56" s="33">
        <v>16979.078125</v>
      </c>
      <c r="L56" s="33">
        <v>28202.453125</v>
      </c>
      <c r="M56" s="33">
        <v>10219.828125</v>
      </c>
      <c r="N56" s="33">
        <v>10622.580078125</v>
      </c>
      <c r="O56" s="33">
        <v>6322.55859375</v>
      </c>
      <c r="P56" s="85">
        <v>2228.36767578125</v>
      </c>
      <c r="Q56" s="273">
        <v>0</v>
      </c>
      <c r="R56" s="33">
        <v>0</v>
      </c>
      <c r="S56" s="33">
        <v>9174.3779296875</v>
      </c>
      <c r="T56" s="33">
        <v>18930.8046875</v>
      </c>
      <c r="U56" s="33">
        <v>6988.90771484375</v>
      </c>
      <c r="V56" s="33">
        <v>13016.70703125</v>
      </c>
      <c r="W56" s="33">
        <v>10664.9091796875</v>
      </c>
      <c r="X56" s="275">
        <v>4451.3232421875</v>
      </c>
    </row>
    <row r="57" spans="1:24" ht="15">
      <c r="A57" s="250" t="s">
        <v>122</v>
      </c>
      <c r="B57" s="79"/>
      <c r="C57" s="38" t="s">
        <v>75</v>
      </c>
      <c r="D57" s="86" t="s">
        <v>29</v>
      </c>
      <c r="E57" s="257"/>
      <c r="F57" s="17">
        <f t="shared" si="3"/>
        <v>45367.29264831543</v>
      </c>
      <c r="G57" s="17">
        <f t="shared" si="4"/>
        <v>34477.001876831055</v>
      </c>
      <c r="H57" s="263">
        <f t="shared" si="2"/>
        <v>10890.290771484375</v>
      </c>
      <c r="I57" s="273">
        <v>7269.6708984375</v>
      </c>
      <c r="J57" s="33">
        <v>2047.25244140625</v>
      </c>
      <c r="K57" s="33">
        <v>5957.10107421875</v>
      </c>
      <c r="L57" s="33">
        <v>15244.216796875</v>
      </c>
      <c r="M57" s="33">
        <v>3336.660400390625</v>
      </c>
      <c r="N57" s="33">
        <v>0</v>
      </c>
      <c r="O57" s="33">
        <v>391.89520263671875</v>
      </c>
      <c r="P57" s="85">
        <v>230.20506286621094</v>
      </c>
      <c r="Q57" s="273">
        <v>4173.97607421875</v>
      </c>
      <c r="R57" s="33">
        <v>2755.325439453125</v>
      </c>
      <c r="S57" s="33">
        <v>0</v>
      </c>
      <c r="T57" s="33">
        <v>3960.9892578125</v>
      </c>
      <c r="U57" s="33">
        <v>0</v>
      </c>
      <c r="V57" s="33">
        <v>0</v>
      </c>
      <c r="W57" s="33">
        <v>0</v>
      </c>
      <c r="X57" s="275">
        <v>0</v>
      </c>
    </row>
    <row r="58" spans="1:24" ht="15">
      <c r="A58" s="250" t="s">
        <v>123</v>
      </c>
      <c r="B58" s="79"/>
      <c r="C58" s="38" t="s">
        <v>76</v>
      </c>
      <c r="D58" s="86" t="s">
        <v>118</v>
      </c>
      <c r="E58" s="257"/>
      <c r="F58" s="17">
        <f t="shared" si="3"/>
        <v>54947.40966796875</v>
      </c>
      <c r="G58" s="17">
        <f t="shared" si="4"/>
        <v>40177.64306640625</v>
      </c>
      <c r="H58" s="263">
        <f t="shared" si="2"/>
        <v>14769.7666015625</v>
      </c>
      <c r="I58" s="273">
        <v>0</v>
      </c>
      <c r="J58" s="33">
        <v>5295.056640625</v>
      </c>
      <c r="K58" s="33">
        <v>8342.1328125</v>
      </c>
      <c r="L58" s="33">
        <v>20109.421875</v>
      </c>
      <c r="M58" s="33">
        <v>1949.866943359375</v>
      </c>
      <c r="N58" s="33">
        <v>2854.06103515625</v>
      </c>
      <c r="O58" s="33">
        <v>1336.1673583984375</v>
      </c>
      <c r="P58" s="85">
        <v>290.9364013671875</v>
      </c>
      <c r="Q58" s="273">
        <v>2318.89453125</v>
      </c>
      <c r="R58" s="33">
        <v>3507.53173828125</v>
      </c>
      <c r="S58" s="33">
        <v>2099.55322265625</v>
      </c>
      <c r="T58" s="33">
        <v>6843.787109375</v>
      </c>
      <c r="U58" s="33">
        <v>0</v>
      </c>
      <c r="V58" s="33">
        <v>0</v>
      </c>
      <c r="W58" s="33">
        <v>0</v>
      </c>
      <c r="X58" s="275">
        <v>0</v>
      </c>
    </row>
    <row r="59" spans="1:24" ht="15">
      <c r="A59" s="250" t="s">
        <v>124</v>
      </c>
      <c r="B59" s="79"/>
      <c r="C59" s="38" t="s">
        <v>77</v>
      </c>
      <c r="D59" s="86" t="s">
        <v>225</v>
      </c>
      <c r="E59" s="257"/>
      <c r="F59" s="17">
        <f t="shared" si="3"/>
        <v>140207.12176513672</v>
      </c>
      <c r="G59" s="17">
        <f t="shared" si="4"/>
        <v>87339.22814941406</v>
      </c>
      <c r="H59" s="263">
        <f t="shared" si="2"/>
        <v>52867.893615722656</v>
      </c>
      <c r="I59" s="273">
        <v>0</v>
      </c>
      <c r="J59" s="33">
        <v>1942.0155029296875</v>
      </c>
      <c r="K59" s="33">
        <v>40088.9453125</v>
      </c>
      <c r="L59" s="33">
        <v>42580.6875</v>
      </c>
      <c r="M59" s="33">
        <v>1080.36572265625</v>
      </c>
      <c r="N59" s="33">
        <v>878.4138793945312</v>
      </c>
      <c r="O59" s="33">
        <v>768.8002319335938</v>
      </c>
      <c r="P59" s="85">
        <v>0</v>
      </c>
      <c r="Q59" s="273">
        <v>0</v>
      </c>
      <c r="R59" s="33">
        <v>0</v>
      </c>
      <c r="S59" s="33">
        <v>39874.75390625</v>
      </c>
      <c r="T59" s="33">
        <v>8329.595703125</v>
      </c>
      <c r="U59" s="33">
        <v>3862.1533203125</v>
      </c>
      <c r="V59" s="33">
        <v>801.3906860351562</v>
      </c>
      <c r="W59" s="33">
        <v>0</v>
      </c>
      <c r="X59" s="275">
        <v>0</v>
      </c>
    </row>
    <row r="60" spans="1:24" ht="15">
      <c r="A60" s="250" t="s">
        <v>125</v>
      </c>
      <c r="B60" s="79"/>
      <c r="C60" s="38" t="s">
        <v>78</v>
      </c>
      <c r="D60" s="86" t="s">
        <v>30</v>
      </c>
      <c r="E60" s="257"/>
      <c r="F60" s="17">
        <f t="shared" si="3"/>
        <v>19805.99853515625</v>
      </c>
      <c r="G60" s="17">
        <f t="shared" si="4"/>
        <v>16679.577026367188</v>
      </c>
      <c r="H60" s="263">
        <f t="shared" si="2"/>
        <v>3126.4215087890625</v>
      </c>
      <c r="I60" s="273">
        <v>0</v>
      </c>
      <c r="J60" s="33">
        <v>0</v>
      </c>
      <c r="K60" s="33">
        <v>9528.4765625</v>
      </c>
      <c r="L60" s="33">
        <v>4829.359375</v>
      </c>
      <c r="M60" s="33">
        <v>1287.5882568359375</v>
      </c>
      <c r="N60" s="33">
        <v>1034.15283203125</v>
      </c>
      <c r="O60" s="33">
        <v>0</v>
      </c>
      <c r="P60" s="85">
        <v>0</v>
      </c>
      <c r="Q60" s="273">
        <v>0</v>
      </c>
      <c r="R60" s="33">
        <v>0</v>
      </c>
      <c r="S60" s="33">
        <v>2322.756103515625</v>
      </c>
      <c r="T60" s="33">
        <v>0</v>
      </c>
      <c r="U60" s="33">
        <v>0</v>
      </c>
      <c r="V60" s="33">
        <v>0</v>
      </c>
      <c r="W60" s="33">
        <v>803.6654052734375</v>
      </c>
      <c r="X60" s="275">
        <v>0</v>
      </c>
    </row>
    <row r="61" spans="1:24" ht="15">
      <c r="A61" s="250" t="s">
        <v>126</v>
      </c>
      <c r="B61" s="79"/>
      <c r="C61" s="38" t="s">
        <v>79</v>
      </c>
      <c r="D61" s="86" t="s">
        <v>119</v>
      </c>
      <c r="E61" s="257"/>
      <c r="F61" s="17">
        <f t="shared" si="3"/>
        <v>240886.62576293945</v>
      </c>
      <c r="G61" s="17">
        <f t="shared" si="4"/>
        <v>149964.7850341797</v>
      </c>
      <c r="H61" s="263">
        <f t="shared" si="2"/>
        <v>90921.84072875977</v>
      </c>
      <c r="I61" s="273">
        <v>9623.5263671875</v>
      </c>
      <c r="J61" s="33">
        <v>7515.0927734375</v>
      </c>
      <c r="K61" s="33">
        <v>50492.07421875</v>
      </c>
      <c r="L61" s="33">
        <v>58763.5703125</v>
      </c>
      <c r="M61" s="33">
        <v>13431.359375</v>
      </c>
      <c r="N61" s="33">
        <v>5176.52099609375</v>
      </c>
      <c r="O61" s="33">
        <v>4330.29541015625</v>
      </c>
      <c r="P61" s="85">
        <v>632.3455810546875</v>
      </c>
      <c r="Q61" s="273">
        <v>22008.326171875</v>
      </c>
      <c r="R61" s="33">
        <v>12136.8955078125</v>
      </c>
      <c r="S61" s="33">
        <v>18331.236328125</v>
      </c>
      <c r="T61" s="33">
        <v>20870.501953125</v>
      </c>
      <c r="U61" s="33">
        <v>11631.68359375</v>
      </c>
      <c r="V61" s="33">
        <v>5752.05224609375</v>
      </c>
      <c r="W61" s="33">
        <v>0</v>
      </c>
      <c r="X61" s="275">
        <v>191.14492797851562</v>
      </c>
    </row>
    <row r="62" spans="1:24" s="99" customFormat="1" ht="15" customHeight="1" thickBot="1">
      <c r="A62" s="252" t="s">
        <v>81</v>
      </c>
      <c r="B62" s="93" t="s">
        <v>184</v>
      </c>
      <c r="C62" s="95" t="s">
        <v>80</v>
      </c>
      <c r="D62" s="98"/>
      <c r="E62" s="95"/>
      <c r="F62" s="96">
        <f t="shared" si="3"/>
        <v>521182.91650390625</v>
      </c>
      <c r="G62" s="97">
        <f t="shared" si="4"/>
        <v>248425.72802734375</v>
      </c>
      <c r="H62" s="265">
        <f>SUM(Q62:X62)</f>
        <v>272757.1884765625</v>
      </c>
      <c r="I62" s="98">
        <v>4317.25830078125</v>
      </c>
      <c r="J62" s="94">
        <v>7184.5361328125</v>
      </c>
      <c r="K62" s="94">
        <v>22096.06640625</v>
      </c>
      <c r="L62" s="94">
        <v>35952.265625</v>
      </c>
      <c r="M62" s="94">
        <v>17644.546875</v>
      </c>
      <c r="N62" s="94">
        <v>41391.02734375</v>
      </c>
      <c r="O62" s="94">
        <v>73424.1171875</v>
      </c>
      <c r="P62" s="95">
        <v>46415.91015625</v>
      </c>
      <c r="Q62" s="98">
        <v>16156.6220703125</v>
      </c>
      <c r="R62" s="94">
        <v>0</v>
      </c>
      <c r="S62" s="94">
        <v>45204.05078125</v>
      </c>
      <c r="T62" s="94">
        <v>18972.546875</v>
      </c>
      <c r="U62" s="94">
        <v>12327.462890625</v>
      </c>
      <c r="V62" s="94">
        <v>27545.951171875</v>
      </c>
      <c r="W62" s="94">
        <v>84270.796875</v>
      </c>
      <c r="X62" s="95">
        <v>68279.7578125</v>
      </c>
    </row>
  </sheetData>
  <mergeCells count="3">
    <mergeCell ref="I4:P4"/>
    <mergeCell ref="Q4:X4"/>
    <mergeCell ref="F5:H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 topLeftCell="A1">
      <pane xSplit="5" ySplit="8" topLeftCell="F9" activePane="bottomRight" state="frozen"/>
      <selection pane="topLeft" activeCell="M13" sqref="M13"/>
      <selection pane="topRight" activeCell="M13" sqref="M13"/>
      <selection pane="bottomLeft" activeCell="M13" sqref="M13"/>
      <selection pane="bottomRight" activeCell="M21" sqref="M21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3.8515625" style="40" customWidth="1"/>
    <col min="5" max="5" width="33.7109375" style="6" customWidth="1"/>
    <col min="6" max="24" width="11.7109375" style="6" customWidth="1"/>
    <col min="25" max="16384" width="9.140625" style="6" customWidth="1"/>
  </cols>
  <sheetData>
    <row r="1" ht="15.6">
      <c r="A1" s="65" t="s">
        <v>226</v>
      </c>
    </row>
    <row r="2" ht="15.6">
      <c r="A2" s="110" t="s">
        <v>158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58" t="s">
        <v>33</v>
      </c>
      <c r="I4" s="297" t="s">
        <v>32</v>
      </c>
      <c r="J4" s="298"/>
      <c r="K4" s="298"/>
      <c r="L4" s="298"/>
      <c r="M4" s="298"/>
      <c r="N4" s="298"/>
      <c r="O4" s="298"/>
      <c r="P4" s="299"/>
      <c r="Q4" s="297" t="s">
        <v>33</v>
      </c>
      <c r="R4" s="298"/>
      <c r="S4" s="298"/>
      <c r="T4" s="298"/>
      <c r="U4" s="298"/>
      <c r="V4" s="298"/>
      <c r="W4" s="298"/>
      <c r="X4" s="299"/>
    </row>
    <row r="5" spans="1:24" s="8" customFormat="1" ht="13.8" thickBot="1">
      <c r="A5" s="68"/>
      <c r="B5" s="43"/>
      <c r="C5" s="43"/>
      <c r="D5" s="43"/>
      <c r="E5" s="21" t="s">
        <v>35</v>
      </c>
      <c r="F5" s="295" t="s">
        <v>53</v>
      </c>
      <c r="G5" s="296" t="s">
        <v>1</v>
      </c>
      <c r="H5" s="296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66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66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28619.846999999998</v>
      </c>
      <c r="G6" s="60">
        <f>SUM(I6:P6)</f>
        <v>15267.160999999998</v>
      </c>
      <c r="H6" s="259">
        <f>SUM(Q6:X6)</f>
        <v>13352.686</v>
      </c>
      <c r="I6" s="61">
        <v>1375.829</v>
      </c>
      <c r="J6" s="62">
        <v>2726.537</v>
      </c>
      <c r="K6" s="62">
        <v>4439.093</v>
      </c>
      <c r="L6" s="62">
        <v>4098.807</v>
      </c>
      <c r="M6" s="62">
        <v>1288.622</v>
      </c>
      <c r="N6" s="62">
        <v>883.971</v>
      </c>
      <c r="O6" s="62">
        <v>309.269</v>
      </c>
      <c r="P6" s="267">
        <v>145.033</v>
      </c>
      <c r="Q6" s="61">
        <v>1153.406</v>
      </c>
      <c r="R6" s="62">
        <v>2124.319</v>
      </c>
      <c r="S6" s="62">
        <v>3747.758</v>
      </c>
      <c r="T6" s="62">
        <v>3665.365</v>
      </c>
      <c r="U6" s="62">
        <v>1277.917</v>
      </c>
      <c r="V6" s="62">
        <v>846.628</v>
      </c>
      <c r="W6" s="62">
        <v>361.692</v>
      </c>
      <c r="X6" s="267">
        <v>175.601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68"/>
      <c r="Q7" s="36"/>
      <c r="R7" s="35"/>
      <c r="S7" s="35"/>
      <c r="T7" s="35"/>
      <c r="U7" s="35"/>
      <c r="V7" s="35"/>
      <c r="W7" s="35"/>
      <c r="X7" s="268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69"/>
      <c r="Q8" s="12"/>
      <c r="R8" s="13"/>
      <c r="S8" s="13"/>
      <c r="T8" s="13"/>
      <c r="U8" s="13"/>
      <c r="V8" s="13"/>
      <c r="W8" s="13"/>
      <c r="X8" s="269"/>
    </row>
    <row r="9" spans="1:24" s="15" customFormat="1" ht="14.4" thickTop="1">
      <c r="A9" s="248"/>
      <c r="B9" s="47" t="s">
        <v>2</v>
      </c>
      <c r="C9" s="47"/>
      <c r="D9" s="47"/>
      <c r="E9" s="48"/>
      <c r="F9" s="49">
        <f>SUM(G9:H9)</f>
        <v>10229373.145233154</v>
      </c>
      <c r="G9" s="50">
        <f>SUM(I9:P9)</f>
        <v>5910136.363830566</v>
      </c>
      <c r="H9" s="260">
        <f>SUM(Q9:X9)</f>
        <v>4319236.781402588</v>
      </c>
      <c r="I9" s="51">
        <f aca="true" t="shared" si="0" ref="I9:X9">I10+I24+I54+I62</f>
        <v>1170241.0476074219</v>
      </c>
      <c r="J9" s="52">
        <f t="shared" si="0"/>
        <v>230419.65771484375</v>
      </c>
      <c r="K9" s="52">
        <f t="shared" si="0"/>
        <v>753645.1069335938</v>
      </c>
      <c r="L9" s="52">
        <f t="shared" si="0"/>
        <v>1531801.0832519531</v>
      </c>
      <c r="M9" s="52">
        <f t="shared" si="0"/>
        <v>800939.6867675781</v>
      </c>
      <c r="N9" s="52">
        <f t="shared" si="0"/>
        <v>875720.6605224609</v>
      </c>
      <c r="O9" s="52">
        <f t="shared" si="0"/>
        <v>376936.08654785156</v>
      </c>
      <c r="P9" s="270">
        <f t="shared" si="0"/>
        <v>170433.03448486328</v>
      </c>
      <c r="Q9" s="51">
        <f t="shared" si="0"/>
        <v>1001564.9228515625</v>
      </c>
      <c r="R9" s="52">
        <f t="shared" si="0"/>
        <v>220364.73022460938</v>
      </c>
      <c r="S9" s="52">
        <f t="shared" si="0"/>
        <v>784090.5897216797</v>
      </c>
      <c r="T9" s="52">
        <f t="shared" si="0"/>
        <v>647829.6961669922</v>
      </c>
      <c r="U9" s="52">
        <f t="shared" si="0"/>
        <v>472715.232421875</v>
      </c>
      <c r="V9" s="52">
        <f t="shared" si="0"/>
        <v>699177.6868896484</v>
      </c>
      <c r="W9" s="52">
        <f t="shared" si="0"/>
        <v>355060.00524902344</v>
      </c>
      <c r="X9" s="270">
        <f t="shared" si="0"/>
        <v>138433.91787719727</v>
      </c>
    </row>
    <row r="10" spans="1:24" s="16" customFormat="1" ht="15" customHeight="1">
      <c r="A10" s="249"/>
      <c r="B10" s="63" t="s">
        <v>202</v>
      </c>
      <c r="C10" s="63"/>
      <c r="D10" s="63"/>
      <c r="E10" s="64"/>
      <c r="F10" s="53">
        <f>SUM(G10:H10)</f>
        <v>3258864.5089416504</v>
      </c>
      <c r="G10" s="54">
        <f>SUM(I10:P10)</f>
        <v>1697693.8718566895</v>
      </c>
      <c r="H10" s="261">
        <f>SUM(Q10:X10)</f>
        <v>1561170.637084961</v>
      </c>
      <c r="I10" s="55">
        <f>SUM(I11:I23)</f>
        <v>946237.5515136719</v>
      </c>
      <c r="J10" s="56">
        <f>SUM(J11:J23)</f>
        <v>87286.072265625</v>
      </c>
      <c r="K10" s="56">
        <f>SUM(K11:K23)</f>
        <v>139580.8408203125</v>
      </c>
      <c r="L10" s="56">
        <f aca="true" t="shared" si="1" ref="L10:X10">SUM(L11:L23)</f>
        <v>223645.1669921875</v>
      </c>
      <c r="M10" s="56">
        <f t="shared" si="1"/>
        <v>122589.9638671875</v>
      </c>
      <c r="N10" s="56">
        <f t="shared" si="1"/>
        <v>102642.67138671875</v>
      </c>
      <c r="O10" s="56">
        <f t="shared" si="1"/>
        <v>54372.64318847656</v>
      </c>
      <c r="P10" s="271">
        <f t="shared" si="1"/>
        <v>21338.961822509766</v>
      </c>
      <c r="Q10" s="55">
        <f t="shared" si="1"/>
        <v>841632.4282226562</v>
      </c>
      <c r="R10" s="56">
        <f t="shared" si="1"/>
        <v>145494.0390625</v>
      </c>
      <c r="S10" s="56">
        <f t="shared" si="1"/>
        <v>222996.97436523438</v>
      </c>
      <c r="T10" s="56">
        <f t="shared" si="1"/>
        <v>116102.91479492188</v>
      </c>
      <c r="U10" s="56">
        <f t="shared" si="1"/>
        <v>60141.53173828125</v>
      </c>
      <c r="V10" s="56">
        <f t="shared" si="1"/>
        <v>95170.33386230469</v>
      </c>
      <c r="W10" s="56">
        <f t="shared" si="1"/>
        <v>54048.0986328125</v>
      </c>
      <c r="X10" s="271">
        <f t="shared" si="1"/>
        <v>25584.31640625</v>
      </c>
    </row>
    <row r="11" spans="1:24" s="11" customFormat="1" ht="15">
      <c r="A11" s="250" t="s">
        <v>82</v>
      </c>
      <c r="B11" s="14"/>
      <c r="C11" s="38" t="s">
        <v>3</v>
      </c>
      <c r="D11" s="86" t="s">
        <v>4</v>
      </c>
      <c r="E11" s="29"/>
      <c r="F11" s="246">
        <f>SUM(G11:H11)</f>
        <v>344239.06506347656</v>
      </c>
      <c r="G11" s="19">
        <f>SUM(I11:P11)</f>
        <v>236729.83264160156</v>
      </c>
      <c r="H11" s="262">
        <f aca="true" t="shared" si="2" ref="H11:H61">SUM(Q11:X11)</f>
        <v>107509.232421875</v>
      </c>
      <c r="I11" s="18">
        <v>2346.505126953125</v>
      </c>
      <c r="J11" s="31">
        <v>0</v>
      </c>
      <c r="K11" s="31">
        <v>17776.404296875</v>
      </c>
      <c r="L11" s="31">
        <v>91792.90625</v>
      </c>
      <c r="M11" s="31">
        <v>73415.078125</v>
      </c>
      <c r="N11" s="31">
        <v>39444.9921875</v>
      </c>
      <c r="O11" s="31">
        <v>10679.4306640625</v>
      </c>
      <c r="P11" s="85">
        <v>1274.5159912109375</v>
      </c>
      <c r="Q11" s="32">
        <v>0</v>
      </c>
      <c r="R11" s="31">
        <v>0</v>
      </c>
      <c r="S11" s="31">
        <v>24287.39453125</v>
      </c>
      <c r="T11" s="31">
        <v>30204.16015625</v>
      </c>
      <c r="U11" s="31">
        <v>18321.341796875</v>
      </c>
      <c r="V11" s="31">
        <v>27690.70703125</v>
      </c>
      <c r="W11" s="31">
        <v>4890.13232421875</v>
      </c>
      <c r="X11" s="85">
        <v>2115.49658203125</v>
      </c>
    </row>
    <row r="12" spans="1:24" s="11" customFormat="1" ht="15">
      <c r="A12" s="250" t="s">
        <v>83</v>
      </c>
      <c r="B12" s="14"/>
      <c r="C12" s="38" t="s">
        <v>5</v>
      </c>
      <c r="D12" s="86" t="s">
        <v>203</v>
      </c>
      <c r="E12" s="29"/>
      <c r="F12" s="246">
        <f aca="true" t="shared" si="3" ref="F12:F62">SUM(G12:H12)</f>
        <v>11488.517822265625</v>
      </c>
      <c r="G12" s="19">
        <f aca="true" t="shared" si="4" ref="G12:G62">SUM(I12:P12)</f>
        <v>11488.517822265625</v>
      </c>
      <c r="H12" s="262">
        <f t="shared" si="2"/>
        <v>0</v>
      </c>
      <c r="I12" s="18">
        <v>0</v>
      </c>
      <c r="J12" s="31">
        <v>0</v>
      </c>
      <c r="K12" s="31">
        <v>3000.794189453125</v>
      </c>
      <c r="L12" s="31">
        <v>8487.7236328125</v>
      </c>
      <c r="M12" s="31">
        <v>0</v>
      </c>
      <c r="N12" s="31">
        <v>0</v>
      </c>
      <c r="O12" s="31">
        <v>0</v>
      </c>
      <c r="P12" s="85">
        <v>0</v>
      </c>
      <c r="Q12" s="32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85">
        <v>0</v>
      </c>
    </row>
    <row r="13" spans="1:24" s="11" customFormat="1" ht="15">
      <c r="A13" s="250" t="s">
        <v>84</v>
      </c>
      <c r="B13" s="14"/>
      <c r="C13" s="37" t="s">
        <v>6</v>
      </c>
      <c r="D13" s="245" t="s">
        <v>204</v>
      </c>
      <c r="E13" s="29"/>
      <c r="F13" s="246">
        <f t="shared" si="3"/>
        <v>392743.3486328125</v>
      </c>
      <c r="G13" s="19">
        <f t="shared" si="4"/>
        <v>163675.95263671875</v>
      </c>
      <c r="H13" s="262">
        <f t="shared" si="2"/>
        <v>229067.39599609375</v>
      </c>
      <c r="I13" s="18">
        <v>80773.4609375</v>
      </c>
      <c r="J13" s="31">
        <v>18504.140625</v>
      </c>
      <c r="K13" s="31">
        <v>12592.388671875</v>
      </c>
      <c r="L13" s="31">
        <v>18152.330078125</v>
      </c>
      <c r="M13" s="31">
        <v>11412.69921875</v>
      </c>
      <c r="N13" s="31">
        <v>5681.3271484375</v>
      </c>
      <c r="O13" s="31">
        <v>10415.517578125</v>
      </c>
      <c r="P13" s="85">
        <v>6144.08837890625</v>
      </c>
      <c r="Q13" s="32">
        <v>92410.6484375</v>
      </c>
      <c r="R13" s="31">
        <v>34349.59375</v>
      </c>
      <c r="S13" s="31">
        <v>32577.08203125</v>
      </c>
      <c r="T13" s="31">
        <v>16396.546875</v>
      </c>
      <c r="U13" s="31">
        <v>7767.77294921875</v>
      </c>
      <c r="V13" s="31">
        <v>21190.17578125</v>
      </c>
      <c r="W13" s="31">
        <v>18239.376953125</v>
      </c>
      <c r="X13" s="85">
        <v>6136.19921875</v>
      </c>
    </row>
    <row r="14" spans="1:24" s="11" customFormat="1" ht="15">
      <c r="A14" s="250" t="s">
        <v>85</v>
      </c>
      <c r="B14" s="14"/>
      <c r="C14" s="37" t="s">
        <v>7</v>
      </c>
      <c r="D14" s="245" t="s">
        <v>205</v>
      </c>
      <c r="E14" s="29"/>
      <c r="F14" s="246">
        <f t="shared" si="3"/>
        <v>19046.394256591797</v>
      </c>
      <c r="G14" s="19">
        <f t="shared" si="4"/>
        <v>7431.292938232422</v>
      </c>
      <c r="H14" s="262">
        <f t="shared" si="2"/>
        <v>11615.101318359375</v>
      </c>
      <c r="I14" s="18">
        <v>7114.701171875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85">
        <v>316.5917663574219</v>
      </c>
      <c r="Q14" s="32">
        <v>6977.57080078125</v>
      </c>
      <c r="R14" s="31">
        <v>2454.37109375</v>
      </c>
      <c r="S14" s="31">
        <v>0</v>
      </c>
      <c r="T14" s="31">
        <v>2183.159423828125</v>
      </c>
      <c r="U14" s="31">
        <v>0</v>
      </c>
      <c r="V14" s="31">
        <v>0</v>
      </c>
      <c r="W14" s="31">
        <v>0</v>
      </c>
      <c r="X14" s="85">
        <v>0</v>
      </c>
    </row>
    <row r="15" spans="1:24" s="11" customFormat="1" ht="15">
      <c r="A15" s="250" t="s">
        <v>86</v>
      </c>
      <c r="B15" s="14"/>
      <c r="C15" s="37" t="s">
        <v>8</v>
      </c>
      <c r="D15" s="245" t="s">
        <v>54</v>
      </c>
      <c r="E15" s="29"/>
      <c r="F15" s="246">
        <f t="shared" si="3"/>
        <v>71640.28295898438</v>
      </c>
      <c r="G15" s="17">
        <f t="shared" si="4"/>
        <v>39577.03515625</v>
      </c>
      <c r="H15" s="263">
        <f t="shared" si="2"/>
        <v>32063.247802734375</v>
      </c>
      <c r="I15" s="18">
        <v>12289.47265625</v>
      </c>
      <c r="J15" s="31">
        <v>14257.1123046875</v>
      </c>
      <c r="K15" s="31">
        <v>6222.2294921875</v>
      </c>
      <c r="L15" s="31">
        <v>6808.220703125</v>
      </c>
      <c r="M15" s="31">
        <v>0</v>
      </c>
      <c r="N15" s="31">
        <v>0</v>
      </c>
      <c r="O15" s="31">
        <v>0</v>
      </c>
      <c r="P15" s="85">
        <v>0</v>
      </c>
      <c r="Q15" s="32">
        <v>19381.7421875</v>
      </c>
      <c r="R15" s="31">
        <v>6500.40087890625</v>
      </c>
      <c r="S15" s="31">
        <v>2444.791259765625</v>
      </c>
      <c r="T15" s="31">
        <v>0</v>
      </c>
      <c r="U15" s="31">
        <v>3736.3134765625</v>
      </c>
      <c r="V15" s="31">
        <v>0</v>
      </c>
      <c r="W15" s="31">
        <v>0</v>
      </c>
      <c r="X15" s="85">
        <v>0</v>
      </c>
    </row>
    <row r="16" spans="1:24" s="11" customFormat="1" ht="15">
      <c r="A16" s="250" t="s">
        <v>87</v>
      </c>
      <c r="B16" s="14"/>
      <c r="C16" s="39" t="s">
        <v>9</v>
      </c>
      <c r="D16" s="245" t="s">
        <v>44</v>
      </c>
      <c r="E16" s="29"/>
      <c r="F16" s="246">
        <f t="shared" si="3"/>
        <v>50707.693115234375</v>
      </c>
      <c r="G16" s="17">
        <f t="shared" si="4"/>
        <v>27118.173950195312</v>
      </c>
      <c r="H16" s="263">
        <f t="shared" si="2"/>
        <v>23589.519165039062</v>
      </c>
      <c r="I16" s="18">
        <v>2530.82568359375</v>
      </c>
      <c r="J16" s="31">
        <v>3271.6875</v>
      </c>
      <c r="K16" s="31">
        <v>4077.2470703125</v>
      </c>
      <c r="L16" s="31">
        <v>12369.33203125</v>
      </c>
      <c r="M16" s="31">
        <v>0</v>
      </c>
      <c r="N16" s="31">
        <v>3748.8408203125</v>
      </c>
      <c r="O16" s="31">
        <v>586.859619140625</v>
      </c>
      <c r="P16" s="85">
        <v>533.3812255859375</v>
      </c>
      <c r="Q16" s="32">
        <v>9613.556640625</v>
      </c>
      <c r="R16" s="31">
        <v>2632.07958984375</v>
      </c>
      <c r="S16" s="31">
        <v>7402.26123046875</v>
      </c>
      <c r="T16" s="31">
        <v>2028.19921875</v>
      </c>
      <c r="U16" s="31">
        <v>0</v>
      </c>
      <c r="V16" s="31">
        <v>1334.4342041015625</v>
      </c>
      <c r="W16" s="31">
        <v>578.98828125</v>
      </c>
      <c r="X16" s="85">
        <v>0</v>
      </c>
    </row>
    <row r="17" spans="1:24" s="11" customFormat="1" ht="15">
      <c r="A17" s="250" t="s">
        <v>88</v>
      </c>
      <c r="B17" s="14"/>
      <c r="C17" s="39" t="s">
        <v>10</v>
      </c>
      <c r="D17" s="245" t="s">
        <v>14</v>
      </c>
      <c r="E17" s="29"/>
      <c r="F17" s="246">
        <f t="shared" si="3"/>
        <v>114220.52075195312</v>
      </c>
      <c r="G17" s="17">
        <f t="shared" si="4"/>
        <v>46908.170654296875</v>
      </c>
      <c r="H17" s="263">
        <f t="shared" si="2"/>
        <v>67312.35009765625</v>
      </c>
      <c r="I17" s="18">
        <v>7181.251953125</v>
      </c>
      <c r="J17" s="31">
        <v>3501.21142578125</v>
      </c>
      <c r="K17" s="31">
        <v>2750.296630859375</v>
      </c>
      <c r="L17" s="31">
        <v>6943.490234375</v>
      </c>
      <c r="M17" s="31">
        <v>9535.84765625</v>
      </c>
      <c r="N17" s="31">
        <v>8581.0654296875</v>
      </c>
      <c r="O17" s="31">
        <v>5588.8828125</v>
      </c>
      <c r="P17" s="85">
        <v>2826.12451171875</v>
      </c>
      <c r="Q17" s="32">
        <v>19119.05078125</v>
      </c>
      <c r="R17" s="31">
        <v>12223.1943359375</v>
      </c>
      <c r="S17" s="31">
        <v>13962.654296875</v>
      </c>
      <c r="T17" s="31">
        <v>4194.291015625</v>
      </c>
      <c r="U17" s="31">
        <v>2818.40087890625</v>
      </c>
      <c r="V17" s="31">
        <v>5881.966796875</v>
      </c>
      <c r="W17" s="31">
        <v>7286.857421875</v>
      </c>
      <c r="X17" s="85">
        <v>1825.9345703125</v>
      </c>
    </row>
    <row r="18" spans="1:24" s="11" customFormat="1" ht="15">
      <c r="A18" s="250" t="s">
        <v>89</v>
      </c>
      <c r="B18" s="14"/>
      <c r="C18" s="37" t="s">
        <v>11</v>
      </c>
      <c r="D18" s="245" t="s">
        <v>55</v>
      </c>
      <c r="E18" s="29"/>
      <c r="F18" s="246">
        <f>SUM(G18:H18)</f>
        <v>393364.83056640625</v>
      </c>
      <c r="G18" s="17">
        <f>SUM(I18:P18)</f>
        <v>191035.83837890625</v>
      </c>
      <c r="H18" s="263">
        <f t="shared" si="2"/>
        <v>202328.9921875</v>
      </c>
      <c r="I18" s="18">
        <v>129463.9140625</v>
      </c>
      <c r="J18" s="31">
        <v>21680.634765625</v>
      </c>
      <c r="K18" s="31">
        <v>4021.189453125</v>
      </c>
      <c r="L18" s="31">
        <v>11428.234375</v>
      </c>
      <c r="M18" s="31">
        <v>4266.20849609375</v>
      </c>
      <c r="N18" s="31">
        <v>10490.146484375</v>
      </c>
      <c r="O18" s="31">
        <v>5971.91845703125</v>
      </c>
      <c r="P18" s="85">
        <v>3713.59228515625</v>
      </c>
      <c r="Q18" s="32">
        <v>153591.140625</v>
      </c>
      <c r="R18" s="31">
        <v>11326.294921875</v>
      </c>
      <c r="S18" s="31">
        <v>3435.7939453125</v>
      </c>
      <c r="T18" s="31">
        <v>9359.8203125</v>
      </c>
      <c r="U18" s="31">
        <v>5823.64111328125</v>
      </c>
      <c r="V18" s="31">
        <v>9985.705078125</v>
      </c>
      <c r="W18" s="31">
        <v>6452.13916015625</v>
      </c>
      <c r="X18" s="85">
        <v>2354.45703125</v>
      </c>
    </row>
    <row r="19" spans="1:24" s="11" customFormat="1" ht="15">
      <c r="A19" s="250" t="s">
        <v>90</v>
      </c>
      <c r="B19" s="14"/>
      <c r="C19" s="38" t="s">
        <v>12</v>
      </c>
      <c r="D19" s="86" t="s">
        <v>206</v>
      </c>
      <c r="E19" s="29"/>
      <c r="F19" s="246">
        <f t="shared" si="3"/>
        <v>162512.5326538086</v>
      </c>
      <c r="G19" s="17">
        <f t="shared" si="4"/>
        <v>107931.64569091797</v>
      </c>
      <c r="H19" s="263">
        <f t="shared" si="2"/>
        <v>54580.886962890625</v>
      </c>
      <c r="I19" s="18">
        <v>26253.669921875</v>
      </c>
      <c r="J19" s="31">
        <v>21654.8359375</v>
      </c>
      <c r="K19" s="31">
        <v>30317.66796875</v>
      </c>
      <c r="L19" s="31">
        <v>19347.8984375</v>
      </c>
      <c r="M19" s="31">
        <v>5684.3515625</v>
      </c>
      <c r="N19" s="31">
        <v>2554.26025390625</v>
      </c>
      <c r="O19" s="31">
        <v>1848.891357421875</v>
      </c>
      <c r="P19" s="85">
        <v>270.07025146484375</v>
      </c>
      <c r="Q19" s="32">
        <v>29945.7421875</v>
      </c>
      <c r="R19" s="31">
        <v>8974.8037109375</v>
      </c>
      <c r="S19" s="31">
        <v>3863.7451171875</v>
      </c>
      <c r="T19" s="31">
        <v>0</v>
      </c>
      <c r="U19" s="31">
        <v>7919.921875</v>
      </c>
      <c r="V19" s="31">
        <v>1187.465087890625</v>
      </c>
      <c r="W19" s="31">
        <v>2689.208984375</v>
      </c>
      <c r="X19" s="85">
        <v>0</v>
      </c>
    </row>
    <row r="20" spans="1:24" s="11" customFormat="1" ht="15">
      <c r="A20" s="250" t="s">
        <v>91</v>
      </c>
      <c r="B20" s="14"/>
      <c r="C20" s="38" t="s">
        <v>13</v>
      </c>
      <c r="D20" s="86" t="s">
        <v>208</v>
      </c>
      <c r="E20" s="29"/>
      <c r="F20" s="246">
        <f t="shared" si="3"/>
        <v>45662.09130859375</v>
      </c>
      <c r="G20" s="17">
        <f t="shared" si="4"/>
        <v>0</v>
      </c>
      <c r="H20" s="263">
        <f t="shared" si="2"/>
        <v>45662.09130859375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37925.3828125</v>
      </c>
      <c r="T20" s="31">
        <v>7736.70849609375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0" t="s">
        <v>92</v>
      </c>
      <c r="B21" s="14"/>
      <c r="C21" s="38" t="s">
        <v>15</v>
      </c>
      <c r="D21" s="86" t="s">
        <v>209</v>
      </c>
      <c r="E21" s="29"/>
      <c r="F21" s="246">
        <f t="shared" si="3"/>
        <v>832370.3125</v>
      </c>
      <c r="G21" s="17">
        <f t="shared" si="4"/>
        <v>501184.53125</v>
      </c>
      <c r="H21" s="263">
        <f t="shared" si="2"/>
        <v>331185.78125</v>
      </c>
      <c r="I21" s="18">
        <v>501184.53125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331185.78125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0" t="s">
        <v>93</v>
      </c>
      <c r="B22" s="14"/>
      <c r="C22" s="37" t="s">
        <v>16</v>
      </c>
      <c r="D22" s="245" t="s">
        <v>210</v>
      </c>
      <c r="E22" s="29"/>
      <c r="F22" s="246">
        <f t="shared" si="3"/>
        <v>516131.5985107422</v>
      </c>
      <c r="G22" s="17">
        <f t="shared" si="4"/>
        <v>214838.06091308594</v>
      </c>
      <c r="H22" s="263">
        <f t="shared" si="2"/>
        <v>301293.53759765625</v>
      </c>
      <c r="I22" s="18">
        <v>131635.515625</v>
      </c>
      <c r="J22" s="31">
        <v>0</v>
      </c>
      <c r="K22" s="31">
        <v>38626.515625</v>
      </c>
      <c r="L22" s="31">
        <v>25943.3046875</v>
      </c>
      <c r="M22" s="31">
        <v>7323.64208984375</v>
      </c>
      <c r="N22" s="31">
        <v>9054.548828125</v>
      </c>
      <c r="O22" s="31">
        <v>984.6368408203125</v>
      </c>
      <c r="P22" s="85">
        <v>1269.897216796875</v>
      </c>
      <c r="Q22" s="32">
        <v>140030.9375</v>
      </c>
      <c r="R22" s="31">
        <v>50491.9921875</v>
      </c>
      <c r="S22" s="31">
        <v>69214.2734375</v>
      </c>
      <c r="T22" s="31">
        <v>23447.916015625</v>
      </c>
      <c r="U22" s="31">
        <v>0</v>
      </c>
      <c r="V22" s="31">
        <v>11932.3037109375</v>
      </c>
      <c r="W22" s="31">
        <v>3046.73828125</v>
      </c>
      <c r="X22" s="85">
        <v>3129.37646484375</v>
      </c>
    </row>
    <row r="23" spans="1:24" s="11" customFormat="1" ht="15">
      <c r="A23" s="250" t="s">
        <v>94</v>
      </c>
      <c r="B23" s="14"/>
      <c r="C23" s="37" t="s">
        <v>20</v>
      </c>
      <c r="D23" s="245" t="s">
        <v>56</v>
      </c>
      <c r="E23" s="29"/>
      <c r="F23" s="246">
        <f t="shared" si="3"/>
        <v>304737.32080078125</v>
      </c>
      <c r="G23" s="17">
        <f>SUM(I23:P23)</f>
        <v>149774.81982421875</v>
      </c>
      <c r="H23" s="263">
        <f t="shared" si="2"/>
        <v>154962.5009765625</v>
      </c>
      <c r="I23" s="18">
        <v>45463.703125</v>
      </c>
      <c r="J23" s="31">
        <v>4416.44970703125</v>
      </c>
      <c r="K23" s="31">
        <v>20196.107421875</v>
      </c>
      <c r="L23" s="31">
        <v>22371.7265625</v>
      </c>
      <c r="M23" s="31">
        <v>10952.13671875</v>
      </c>
      <c r="N23" s="31">
        <v>23087.490234375</v>
      </c>
      <c r="O23" s="31">
        <v>18296.505859375</v>
      </c>
      <c r="P23" s="85">
        <v>4990.7001953125</v>
      </c>
      <c r="Q23" s="32">
        <v>39376.2578125</v>
      </c>
      <c r="R23" s="31">
        <v>16541.30859375</v>
      </c>
      <c r="S23" s="31">
        <v>27883.595703125</v>
      </c>
      <c r="T23" s="31">
        <v>20552.11328125</v>
      </c>
      <c r="U23" s="31">
        <v>13754.1396484375</v>
      </c>
      <c r="V23" s="31">
        <v>15967.576171875</v>
      </c>
      <c r="W23" s="31">
        <v>10864.6572265625</v>
      </c>
      <c r="X23" s="85">
        <v>10022.8525390625</v>
      </c>
    </row>
    <row r="24" spans="1:24" s="16" customFormat="1" ht="15" customHeight="1">
      <c r="A24" s="249"/>
      <c r="B24" s="63" t="s">
        <v>211</v>
      </c>
      <c r="C24" s="63"/>
      <c r="D24" s="63"/>
      <c r="E24" s="64"/>
      <c r="F24" s="53">
        <f>SUM(G24:H24)</f>
        <v>5307525.662963867</v>
      </c>
      <c r="G24" s="54">
        <f>SUM(I24:P24)</f>
        <v>3164706.9812316895</v>
      </c>
      <c r="H24" s="261">
        <f>SUM(Q24:X24)</f>
        <v>2142818.6817321777</v>
      </c>
      <c r="I24" s="55">
        <f>SUM(I25:I53)</f>
        <v>166827.83251953125</v>
      </c>
      <c r="J24" s="56">
        <f aca="true" t="shared" si="5" ref="J24:X24">SUM(J25:J53)</f>
        <v>61667.8994140625</v>
      </c>
      <c r="K24" s="56">
        <f t="shared" si="5"/>
        <v>298531.2360839844</v>
      </c>
      <c r="L24" s="56">
        <f t="shared" si="5"/>
        <v>1010195.4289550781</v>
      </c>
      <c r="M24" s="56">
        <f t="shared" si="5"/>
        <v>611847.1433105469</v>
      </c>
      <c r="N24" s="56">
        <f t="shared" si="5"/>
        <v>693810.2602539062</v>
      </c>
      <c r="O24" s="56">
        <f t="shared" si="5"/>
        <v>227556.2642211914</v>
      </c>
      <c r="P24" s="271">
        <f t="shared" si="5"/>
        <v>94270.91647338867</v>
      </c>
      <c r="Q24" s="55">
        <f t="shared" si="5"/>
        <v>98164.05078125</v>
      </c>
      <c r="R24" s="56">
        <f t="shared" si="5"/>
        <v>30167.394775390625</v>
      </c>
      <c r="S24" s="56">
        <f>SUM(S25:S53)</f>
        <v>408796.09997558594</v>
      </c>
      <c r="T24" s="56">
        <f t="shared" si="5"/>
        <v>455073.6453857422</v>
      </c>
      <c r="U24" s="56">
        <f t="shared" si="5"/>
        <v>376274.2587890625</v>
      </c>
      <c r="V24" s="56">
        <f t="shared" si="5"/>
        <v>539977.2614746094</v>
      </c>
      <c r="W24" s="56">
        <f t="shared" si="5"/>
        <v>191006.923828125</v>
      </c>
      <c r="X24" s="271">
        <f t="shared" si="5"/>
        <v>43359.04672241211</v>
      </c>
    </row>
    <row r="25" spans="1:24" s="77" customFormat="1" ht="15">
      <c r="A25" s="251"/>
      <c r="B25" s="253"/>
      <c r="C25" s="253"/>
      <c r="D25" s="101" t="s">
        <v>189</v>
      </c>
      <c r="E25" s="254"/>
      <c r="F25" s="78"/>
      <c r="G25" s="78"/>
      <c r="H25" s="264"/>
      <c r="I25" s="272"/>
      <c r="J25" s="253"/>
      <c r="K25" s="253"/>
      <c r="L25" s="253"/>
      <c r="M25" s="253"/>
      <c r="N25" s="253"/>
      <c r="O25" s="253"/>
      <c r="P25" s="254"/>
      <c r="Q25" s="102"/>
      <c r="R25" s="103"/>
      <c r="S25" s="103"/>
      <c r="T25" s="103"/>
      <c r="U25" s="103"/>
      <c r="V25" s="103"/>
      <c r="W25" s="103"/>
      <c r="X25" s="274"/>
    </row>
    <row r="26" spans="1:24" s="11" customFormat="1" ht="15">
      <c r="A26" s="250" t="s">
        <v>95</v>
      </c>
      <c r="B26" s="14"/>
      <c r="C26" s="38" t="s">
        <v>21</v>
      </c>
      <c r="D26" s="38"/>
      <c r="E26" s="29" t="s">
        <v>190</v>
      </c>
      <c r="F26" s="17">
        <f>SUM(G26:H26)</f>
        <v>143383.2808227539</v>
      </c>
      <c r="G26" s="17">
        <f>SUM(I26:P26)</f>
        <v>98723.14404296875</v>
      </c>
      <c r="H26" s="263">
        <f t="shared" si="2"/>
        <v>44660.136779785156</v>
      </c>
      <c r="I26" s="32">
        <v>0</v>
      </c>
      <c r="J26" s="31">
        <v>0</v>
      </c>
      <c r="K26" s="31">
        <v>2277.171875</v>
      </c>
      <c r="L26" s="31">
        <v>27171.208984375</v>
      </c>
      <c r="M26" s="31">
        <v>26961.369140625</v>
      </c>
      <c r="N26" s="31">
        <v>33321.29296875</v>
      </c>
      <c r="O26" s="31">
        <v>6762.2978515625</v>
      </c>
      <c r="P26" s="85">
        <v>2229.80322265625</v>
      </c>
      <c r="Q26" s="32">
        <v>0</v>
      </c>
      <c r="R26" s="31">
        <v>0</v>
      </c>
      <c r="S26" s="31">
        <v>3438.169677734375</v>
      </c>
      <c r="T26" s="31">
        <v>12034.19140625</v>
      </c>
      <c r="U26" s="31">
        <v>12131.7626953125</v>
      </c>
      <c r="V26" s="31">
        <v>10741.1435546875</v>
      </c>
      <c r="W26" s="31">
        <v>5954.1240234375</v>
      </c>
      <c r="X26" s="85">
        <v>360.74542236328125</v>
      </c>
    </row>
    <row r="27" spans="1:24" s="11" customFormat="1" ht="15">
      <c r="A27" s="250" t="s">
        <v>96</v>
      </c>
      <c r="B27" s="14"/>
      <c r="C27" s="38" t="s">
        <v>22</v>
      </c>
      <c r="D27" s="38"/>
      <c r="E27" s="29" t="s">
        <v>192</v>
      </c>
      <c r="F27" s="17">
        <f t="shared" si="3"/>
        <v>22118.140380859375</v>
      </c>
      <c r="G27" s="17">
        <f aca="true" t="shared" si="6" ref="G27:G43">SUM(I27:P27)</f>
        <v>15436.528198242188</v>
      </c>
      <c r="H27" s="263">
        <f t="shared" si="2"/>
        <v>6681.6121826171875</v>
      </c>
      <c r="I27" s="32">
        <v>0</v>
      </c>
      <c r="J27" s="31">
        <v>0</v>
      </c>
      <c r="K27" s="31">
        <v>0</v>
      </c>
      <c r="L27" s="31">
        <v>5124.98095703125</v>
      </c>
      <c r="M27" s="31">
        <v>6907.81103515625</v>
      </c>
      <c r="N27" s="31">
        <v>2312.7373046875</v>
      </c>
      <c r="O27" s="31">
        <v>1090.9989013671875</v>
      </c>
      <c r="P27" s="85">
        <v>0</v>
      </c>
      <c r="Q27" s="32">
        <v>0</v>
      </c>
      <c r="R27" s="31">
        <v>0</v>
      </c>
      <c r="S27" s="31">
        <v>1627.9610595703125</v>
      </c>
      <c r="T27" s="31">
        <v>0</v>
      </c>
      <c r="U27" s="31">
        <v>1218.23876953125</v>
      </c>
      <c r="V27" s="31">
        <v>3835.412353515625</v>
      </c>
      <c r="W27" s="31">
        <v>0</v>
      </c>
      <c r="X27" s="85">
        <v>0</v>
      </c>
    </row>
    <row r="28" spans="1:24" s="11" customFormat="1" ht="15">
      <c r="A28" s="250" t="s">
        <v>97</v>
      </c>
      <c r="B28" s="14"/>
      <c r="C28" s="37" t="s">
        <v>23</v>
      </c>
      <c r="D28" s="37"/>
      <c r="E28" s="29" t="s">
        <v>17</v>
      </c>
      <c r="F28" s="17">
        <f t="shared" si="3"/>
        <v>55634.260803222656</v>
      </c>
      <c r="G28" s="17">
        <f t="shared" si="6"/>
        <v>21286.108642578125</v>
      </c>
      <c r="H28" s="263">
        <f t="shared" si="2"/>
        <v>34348.15216064453</v>
      </c>
      <c r="I28" s="32">
        <v>0</v>
      </c>
      <c r="J28" s="31">
        <v>0</v>
      </c>
      <c r="K28" s="31">
        <v>0</v>
      </c>
      <c r="L28" s="31">
        <v>4462.6728515625</v>
      </c>
      <c r="M28" s="31">
        <v>11457.5888671875</v>
      </c>
      <c r="N28" s="31">
        <v>4231.939453125</v>
      </c>
      <c r="O28" s="31">
        <v>1133.907470703125</v>
      </c>
      <c r="P28" s="85">
        <v>0</v>
      </c>
      <c r="Q28" s="32">
        <v>0</v>
      </c>
      <c r="R28" s="31">
        <v>0</v>
      </c>
      <c r="S28" s="31">
        <v>0</v>
      </c>
      <c r="T28" s="31">
        <v>12752.0244140625</v>
      </c>
      <c r="U28" s="31">
        <v>11827.3896484375</v>
      </c>
      <c r="V28" s="31">
        <v>5497.86572265625</v>
      </c>
      <c r="W28" s="31">
        <v>3868.93212890625</v>
      </c>
      <c r="X28" s="85">
        <v>401.94024658203125</v>
      </c>
    </row>
    <row r="29" spans="1:24" s="11" customFormat="1" ht="15">
      <c r="A29" s="250" t="s">
        <v>98</v>
      </c>
      <c r="B29" s="14"/>
      <c r="C29" s="37" t="s">
        <v>45</v>
      </c>
      <c r="D29" s="37"/>
      <c r="E29" s="29" t="s">
        <v>18</v>
      </c>
      <c r="F29" s="17">
        <f t="shared" si="3"/>
        <v>14350.076904296875</v>
      </c>
      <c r="G29" s="17">
        <f t="shared" si="6"/>
        <v>3905.387939453125</v>
      </c>
      <c r="H29" s="263">
        <f t="shared" si="2"/>
        <v>10444.68896484375</v>
      </c>
      <c r="I29" s="32">
        <v>0</v>
      </c>
      <c r="J29" s="31">
        <v>0</v>
      </c>
      <c r="K29" s="31">
        <v>0</v>
      </c>
      <c r="L29" s="31">
        <v>1458.1226806640625</v>
      </c>
      <c r="M29" s="31">
        <v>0</v>
      </c>
      <c r="N29" s="31">
        <v>1267.5146484375</v>
      </c>
      <c r="O29" s="31">
        <v>536.5645141601562</v>
      </c>
      <c r="P29" s="85">
        <v>643.1860961914062</v>
      </c>
      <c r="Q29" s="32">
        <v>0</v>
      </c>
      <c r="R29" s="31">
        <v>0</v>
      </c>
      <c r="S29" s="31">
        <v>2448.468994140625</v>
      </c>
      <c r="T29" s="31">
        <v>4666.4091796875</v>
      </c>
      <c r="U29" s="31">
        <v>0</v>
      </c>
      <c r="V29" s="31">
        <v>2765.4951171875</v>
      </c>
      <c r="W29" s="31">
        <v>564.315673828125</v>
      </c>
      <c r="X29" s="85">
        <v>0</v>
      </c>
    </row>
    <row r="30" spans="1:24" s="11" customFormat="1" ht="15">
      <c r="A30" s="250" t="s">
        <v>99</v>
      </c>
      <c r="B30" s="14"/>
      <c r="C30" s="37" t="s">
        <v>46</v>
      </c>
      <c r="D30" s="37"/>
      <c r="E30" s="29" t="s">
        <v>58</v>
      </c>
      <c r="F30" s="17">
        <f t="shared" si="3"/>
        <v>52260.88885498047</v>
      </c>
      <c r="G30" s="17">
        <f t="shared" si="6"/>
        <v>27431.60711669922</v>
      </c>
      <c r="H30" s="263">
        <f t="shared" si="2"/>
        <v>24829.28173828125</v>
      </c>
      <c r="I30" s="32">
        <v>0</v>
      </c>
      <c r="J30" s="31">
        <v>0</v>
      </c>
      <c r="K30" s="31">
        <v>3453.404052734375</v>
      </c>
      <c r="L30" s="31">
        <v>5688.4755859375</v>
      </c>
      <c r="M30" s="31">
        <v>5848.3623046875</v>
      </c>
      <c r="N30" s="31">
        <v>8914.9658203125</v>
      </c>
      <c r="O30" s="31">
        <v>2693.1650390625</v>
      </c>
      <c r="P30" s="85">
        <v>833.2343139648438</v>
      </c>
      <c r="Q30" s="32">
        <v>2249.52001953125</v>
      </c>
      <c r="R30" s="31">
        <v>0</v>
      </c>
      <c r="S30" s="31">
        <v>0</v>
      </c>
      <c r="T30" s="31">
        <v>7538.06494140625</v>
      </c>
      <c r="U30" s="31">
        <v>7910.03759765625</v>
      </c>
      <c r="V30" s="31">
        <v>7131.6591796875</v>
      </c>
      <c r="W30" s="31">
        <v>0</v>
      </c>
      <c r="X30" s="85">
        <v>0</v>
      </c>
    </row>
    <row r="31" spans="1:24" s="11" customFormat="1" ht="15">
      <c r="A31" s="250" t="s">
        <v>100</v>
      </c>
      <c r="B31" s="14"/>
      <c r="C31" s="39" t="s">
        <v>47</v>
      </c>
      <c r="D31" s="39"/>
      <c r="E31" s="29" t="s">
        <v>19</v>
      </c>
      <c r="F31" s="17">
        <f t="shared" si="3"/>
        <v>19227.03662109375</v>
      </c>
      <c r="G31" s="17">
        <f t="shared" si="6"/>
        <v>0</v>
      </c>
      <c r="H31" s="263">
        <f t="shared" si="2"/>
        <v>19227.03662109375</v>
      </c>
      <c r="I31" s="32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0</v>
      </c>
      <c r="T31" s="31">
        <v>7505.97216796875</v>
      </c>
      <c r="U31" s="31">
        <v>6974.33056640625</v>
      </c>
      <c r="V31" s="31">
        <v>2318.705810546875</v>
      </c>
      <c r="W31" s="31">
        <v>2428.028076171875</v>
      </c>
      <c r="X31" s="85">
        <v>0</v>
      </c>
    </row>
    <row r="32" spans="1:24" s="11" customFormat="1" ht="15">
      <c r="A32" s="250" t="s">
        <v>101</v>
      </c>
      <c r="B32" s="14"/>
      <c r="C32" s="39" t="s">
        <v>48</v>
      </c>
      <c r="D32" s="39"/>
      <c r="E32" s="29" t="s">
        <v>194</v>
      </c>
      <c r="F32" s="17">
        <f t="shared" si="3"/>
        <v>11562.026977539062</v>
      </c>
      <c r="G32" s="17">
        <f t="shared" si="6"/>
        <v>0</v>
      </c>
      <c r="H32" s="263">
        <f t="shared" si="2"/>
        <v>11562.026977539062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0</v>
      </c>
      <c r="T32" s="31">
        <v>1473.0216064453125</v>
      </c>
      <c r="U32" s="31">
        <v>2471.555908203125</v>
      </c>
      <c r="V32" s="31">
        <v>5351.78271484375</v>
      </c>
      <c r="W32" s="31">
        <v>1829.410400390625</v>
      </c>
      <c r="X32" s="85">
        <v>436.25634765625</v>
      </c>
    </row>
    <row r="33" spans="1:24" s="11" customFormat="1" ht="15">
      <c r="A33" s="250" t="s">
        <v>102</v>
      </c>
      <c r="B33" s="14"/>
      <c r="C33" s="37" t="s">
        <v>49</v>
      </c>
      <c r="D33" s="37"/>
      <c r="E33" s="29" t="s">
        <v>212</v>
      </c>
      <c r="F33" s="17">
        <f t="shared" si="3"/>
        <v>35373.66549682617</v>
      </c>
      <c r="G33" s="17">
        <f t="shared" si="6"/>
        <v>18404.62680053711</v>
      </c>
      <c r="H33" s="263">
        <f>SUM(Q33:X33)</f>
        <v>16969.038696289062</v>
      </c>
      <c r="I33" s="32">
        <v>2283.138671875</v>
      </c>
      <c r="J33" s="31">
        <v>0</v>
      </c>
      <c r="K33" s="31">
        <v>0</v>
      </c>
      <c r="L33" s="31">
        <v>1390.8101806640625</v>
      </c>
      <c r="M33" s="31">
        <v>9160.5224609375</v>
      </c>
      <c r="N33" s="31">
        <v>2001.7080078125</v>
      </c>
      <c r="O33" s="31">
        <v>3290.595703125</v>
      </c>
      <c r="P33" s="85">
        <v>277.8517761230469</v>
      </c>
      <c r="Q33" s="32">
        <v>0</v>
      </c>
      <c r="R33" s="31">
        <v>0</v>
      </c>
      <c r="S33" s="31">
        <v>2444.842041015625</v>
      </c>
      <c r="T33" s="31">
        <v>8918.2373046875</v>
      </c>
      <c r="U33" s="31">
        <v>3876.528076171875</v>
      </c>
      <c r="V33" s="31">
        <v>0</v>
      </c>
      <c r="W33" s="31">
        <v>1236.04296875</v>
      </c>
      <c r="X33" s="85">
        <v>493.3883056640625</v>
      </c>
    </row>
    <row r="34" spans="1:24" s="11" customFormat="1" ht="15">
      <c r="A34" s="250" t="s">
        <v>103</v>
      </c>
      <c r="B34" s="14"/>
      <c r="C34" s="38" t="s">
        <v>50</v>
      </c>
      <c r="D34" s="86" t="s">
        <v>59</v>
      </c>
      <c r="E34" s="255"/>
      <c r="F34" s="17">
        <f t="shared" si="3"/>
        <v>124698.26538085938</v>
      </c>
      <c r="G34" s="17">
        <f t="shared" si="6"/>
        <v>62800.59606933594</v>
      </c>
      <c r="H34" s="263">
        <f t="shared" si="2"/>
        <v>61897.66931152344</v>
      </c>
      <c r="I34" s="32">
        <v>2487.88134765625</v>
      </c>
      <c r="J34" s="31">
        <v>0</v>
      </c>
      <c r="K34" s="31">
        <v>3275.23583984375</v>
      </c>
      <c r="L34" s="31">
        <v>12890.244140625</v>
      </c>
      <c r="M34" s="31">
        <v>20346.38671875</v>
      </c>
      <c r="N34" s="31">
        <v>19105.4296875</v>
      </c>
      <c r="O34" s="31">
        <v>2906.292724609375</v>
      </c>
      <c r="P34" s="85">
        <v>1789.1256103515625</v>
      </c>
      <c r="Q34" s="32">
        <v>4726.28271484375</v>
      </c>
      <c r="R34" s="31">
        <v>0</v>
      </c>
      <c r="S34" s="31">
        <v>10155.853515625</v>
      </c>
      <c r="T34" s="31">
        <v>22584.0078125</v>
      </c>
      <c r="U34" s="31">
        <v>9855.9716796875</v>
      </c>
      <c r="V34" s="31">
        <v>8072.66845703125</v>
      </c>
      <c r="W34" s="31">
        <v>4555.94287109375</v>
      </c>
      <c r="X34" s="85">
        <v>1946.9422607421875</v>
      </c>
    </row>
    <row r="35" spans="1:24" s="11" customFormat="1" ht="15">
      <c r="A35" s="250" t="s">
        <v>104</v>
      </c>
      <c r="B35" s="14"/>
      <c r="C35" s="38" t="s">
        <v>51</v>
      </c>
      <c r="D35" s="86" t="s">
        <v>213</v>
      </c>
      <c r="E35" s="255"/>
      <c r="F35" s="17">
        <f t="shared" si="3"/>
        <v>263995.05114746094</v>
      </c>
      <c r="G35" s="17">
        <f t="shared" si="6"/>
        <v>143875.11499023438</v>
      </c>
      <c r="H35" s="263">
        <f t="shared" si="2"/>
        <v>120119.93615722656</v>
      </c>
      <c r="I35" s="32">
        <v>13558.431640625</v>
      </c>
      <c r="J35" s="31">
        <v>0</v>
      </c>
      <c r="K35" s="31">
        <v>5347.1396484375</v>
      </c>
      <c r="L35" s="31">
        <v>32691.962890625</v>
      </c>
      <c r="M35" s="31">
        <v>27551.9765625</v>
      </c>
      <c r="N35" s="31">
        <v>44251.84375</v>
      </c>
      <c r="O35" s="31">
        <v>17107.57421875</v>
      </c>
      <c r="P35" s="85">
        <v>3366.186279296875</v>
      </c>
      <c r="Q35" s="32">
        <v>0</v>
      </c>
      <c r="R35" s="31">
        <v>0</v>
      </c>
      <c r="S35" s="31">
        <v>18476.7109375</v>
      </c>
      <c r="T35" s="31">
        <v>18862.2109375</v>
      </c>
      <c r="U35" s="31">
        <v>32415.498046875</v>
      </c>
      <c r="V35" s="31">
        <v>37617.515625</v>
      </c>
      <c r="W35" s="31">
        <v>10914.6962890625</v>
      </c>
      <c r="X35" s="85">
        <v>1833.3043212890625</v>
      </c>
    </row>
    <row r="36" spans="1:24" s="77" customFormat="1" ht="15">
      <c r="A36" s="251"/>
      <c r="B36" s="253"/>
      <c r="C36" s="101"/>
      <c r="D36" s="101" t="s">
        <v>193</v>
      </c>
      <c r="E36" s="254"/>
      <c r="F36" s="78"/>
      <c r="G36" s="17"/>
      <c r="H36" s="264"/>
      <c r="I36" s="272"/>
      <c r="J36" s="253"/>
      <c r="K36" s="253"/>
      <c r="L36" s="253"/>
      <c r="M36" s="253"/>
      <c r="N36" s="253"/>
      <c r="O36" s="253"/>
      <c r="P36" s="254"/>
      <c r="Q36" s="102"/>
      <c r="R36" s="103"/>
      <c r="S36" s="103"/>
      <c r="T36" s="103"/>
      <c r="U36" s="103"/>
      <c r="V36" s="103"/>
      <c r="W36" s="103"/>
      <c r="X36" s="274"/>
    </row>
    <row r="37" spans="1:24" s="11" customFormat="1" ht="15">
      <c r="A37" s="250" t="s">
        <v>105</v>
      </c>
      <c r="B37" s="14"/>
      <c r="C37" s="38" t="s">
        <v>52</v>
      </c>
      <c r="D37" s="38"/>
      <c r="E37" s="29" t="s">
        <v>24</v>
      </c>
      <c r="F37" s="17">
        <f t="shared" si="3"/>
        <v>79665.89627075195</v>
      </c>
      <c r="G37" s="17">
        <f t="shared" si="6"/>
        <v>38304.48318481445</v>
      </c>
      <c r="H37" s="263">
        <f t="shared" si="2"/>
        <v>41361.4130859375</v>
      </c>
      <c r="I37" s="32">
        <v>6392.92138671875</v>
      </c>
      <c r="J37" s="31">
        <v>0</v>
      </c>
      <c r="K37" s="31">
        <v>18670.26953125</v>
      </c>
      <c r="L37" s="31">
        <v>11811.2900390625</v>
      </c>
      <c r="M37" s="31">
        <v>0</v>
      </c>
      <c r="N37" s="31">
        <v>0</v>
      </c>
      <c r="O37" s="31">
        <v>1062.384033203125</v>
      </c>
      <c r="P37" s="85">
        <v>367.6181945800781</v>
      </c>
      <c r="Q37" s="32">
        <v>0</v>
      </c>
      <c r="R37" s="31">
        <v>4201.77783203125</v>
      </c>
      <c r="S37" s="31">
        <v>16798.79296875</v>
      </c>
      <c r="T37" s="31">
        <v>13581.7958984375</v>
      </c>
      <c r="U37" s="31">
        <v>6779.04638671875</v>
      </c>
      <c r="V37" s="31">
        <v>0</v>
      </c>
      <c r="W37" s="31">
        <v>0</v>
      </c>
      <c r="X37" s="85">
        <v>0</v>
      </c>
    </row>
    <row r="38" spans="1:24" s="11" customFormat="1" ht="15">
      <c r="A38" s="250" t="s">
        <v>108</v>
      </c>
      <c r="B38" s="14"/>
      <c r="C38" s="37" t="s">
        <v>60</v>
      </c>
      <c r="D38" s="37"/>
      <c r="E38" s="29" t="s">
        <v>214</v>
      </c>
      <c r="F38" s="17">
        <f t="shared" si="3"/>
        <v>799738.1013183594</v>
      </c>
      <c r="G38" s="17">
        <f t="shared" si="6"/>
        <v>439332.12158203125</v>
      </c>
      <c r="H38" s="263">
        <f t="shared" si="2"/>
        <v>360405.9797363281</v>
      </c>
      <c r="I38" s="32">
        <v>27379.740234375</v>
      </c>
      <c r="J38" s="31">
        <v>33824.08203125</v>
      </c>
      <c r="K38" s="31">
        <v>106190.046875</v>
      </c>
      <c r="L38" s="31">
        <v>158154.921875</v>
      </c>
      <c r="M38" s="31">
        <v>68956.2265625</v>
      </c>
      <c r="N38" s="31">
        <v>37876.78515625</v>
      </c>
      <c r="O38" s="31">
        <v>6950.31884765625</v>
      </c>
      <c r="P38" s="85">
        <v>0</v>
      </c>
      <c r="Q38" s="32">
        <v>7724.2802734375</v>
      </c>
      <c r="R38" s="31">
        <v>0</v>
      </c>
      <c r="S38" s="31">
        <v>114162.328125</v>
      </c>
      <c r="T38" s="31">
        <v>132148.65625</v>
      </c>
      <c r="U38" s="31">
        <v>52710.328125</v>
      </c>
      <c r="V38" s="31">
        <v>45614.23828125</v>
      </c>
      <c r="W38" s="31">
        <v>6541.87890625</v>
      </c>
      <c r="X38" s="85">
        <v>1504.269775390625</v>
      </c>
    </row>
    <row r="39" spans="1:24" s="11" customFormat="1" ht="15">
      <c r="A39" s="250" t="s">
        <v>106</v>
      </c>
      <c r="B39" s="14"/>
      <c r="C39" s="37" t="s">
        <v>61</v>
      </c>
      <c r="D39" s="86" t="s">
        <v>191</v>
      </c>
      <c r="E39" s="256"/>
      <c r="F39" s="17">
        <f t="shared" si="3"/>
        <v>395454.19921875</v>
      </c>
      <c r="G39" s="17">
        <f t="shared" si="6"/>
        <v>266183.34765625</v>
      </c>
      <c r="H39" s="263">
        <f t="shared" si="2"/>
        <v>129270.8515625</v>
      </c>
      <c r="I39" s="32">
        <v>0</v>
      </c>
      <c r="J39" s="31">
        <v>0</v>
      </c>
      <c r="K39" s="31">
        <v>0</v>
      </c>
      <c r="L39" s="31">
        <v>164647.046875</v>
      </c>
      <c r="M39" s="31">
        <v>0</v>
      </c>
      <c r="N39" s="31">
        <v>63942.83203125</v>
      </c>
      <c r="O39" s="31">
        <v>0</v>
      </c>
      <c r="P39" s="85">
        <v>37593.46875</v>
      </c>
      <c r="Q39" s="32">
        <v>0</v>
      </c>
      <c r="R39" s="31">
        <v>0</v>
      </c>
      <c r="S39" s="31">
        <v>0</v>
      </c>
      <c r="T39" s="31">
        <v>0</v>
      </c>
      <c r="U39" s="31">
        <v>0</v>
      </c>
      <c r="V39" s="31">
        <v>129270.8515625</v>
      </c>
      <c r="W39" s="31">
        <v>0</v>
      </c>
      <c r="X39" s="85">
        <v>0</v>
      </c>
    </row>
    <row r="40" spans="1:24" s="11" customFormat="1" ht="15">
      <c r="A40" s="250" t="s">
        <v>109</v>
      </c>
      <c r="B40" s="14"/>
      <c r="C40" s="38" t="s">
        <v>62</v>
      </c>
      <c r="D40" s="86" t="s">
        <v>215</v>
      </c>
      <c r="E40" s="256"/>
      <c r="F40" s="17">
        <f t="shared" si="3"/>
        <v>173013.77075195312</v>
      </c>
      <c r="G40" s="17">
        <f t="shared" si="6"/>
        <v>21760.7255859375</v>
      </c>
      <c r="H40" s="263">
        <f t="shared" si="2"/>
        <v>151253.04516601562</v>
      </c>
      <c r="I40" s="32">
        <v>0</v>
      </c>
      <c r="J40" s="31">
        <v>0</v>
      </c>
      <c r="K40" s="31">
        <v>0</v>
      </c>
      <c r="L40" s="31">
        <v>0</v>
      </c>
      <c r="M40" s="31">
        <v>0</v>
      </c>
      <c r="N40" s="31">
        <v>16001.6220703125</v>
      </c>
      <c r="O40" s="31">
        <v>3384.25</v>
      </c>
      <c r="P40" s="85">
        <v>2374.853515625</v>
      </c>
      <c r="Q40" s="32">
        <v>0</v>
      </c>
      <c r="R40" s="31">
        <v>0</v>
      </c>
      <c r="S40" s="31">
        <v>77565.4296875</v>
      </c>
      <c r="T40" s="31">
        <v>0</v>
      </c>
      <c r="U40" s="31">
        <v>37927.1015625</v>
      </c>
      <c r="V40" s="31">
        <v>15892.662109375</v>
      </c>
      <c r="W40" s="31">
        <v>17307.005859375</v>
      </c>
      <c r="X40" s="85">
        <v>2560.845947265625</v>
      </c>
    </row>
    <row r="41" spans="1:24" s="77" customFormat="1" ht="15">
      <c r="A41" s="251"/>
      <c r="B41" s="253"/>
      <c r="C41" s="253"/>
      <c r="D41" s="109" t="s">
        <v>25</v>
      </c>
      <c r="E41" s="254"/>
      <c r="F41" s="78"/>
      <c r="G41" s="17"/>
      <c r="H41" s="264"/>
      <c r="I41" s="272"/>
      <c r="J41" s="253"/>
      <c r="K41" s="253"/>
      <c r="L41" s="253"/>
      <c r="M41" s="253"/>
      <c r="N41" s="253"/>
      <c r="O41" s="253"/>
      <c r="P41" s="254"/>
      <c r="Q41" s="102"/>
      <c r="R41" s="103"/>
      <c r="S41" s="103"/>
      <c r="T41" s="103"/>
      <c r="U41" s="103"/>
      <c r="V41" s="103"/>
      <c r="W41" s="103"/>
      <c r="X41" s="274"/>
    </row>
    <row r="42" spans="1:24" s="11" customFormat="1" ht="15">
      <c r="A42" s="250" t="s">
        <v>107</v>
      </c>
      <c r="B42" s="14"/>
      <c r="C42" s="38" t="s">
        <v>63</v>
      </c>
      <c r="D42" s="14"/>
      <c r="E42" s="29" t="s">
        <v>216</v>
      </c>
      <c r="F42" s="17">
        <f t="shared" si="3"/>
        <v>2012.65087890625</v>
      </c>
      <c r="G42" s="17">
        <f t="shared" si="6"/>
        <v>2012.65087890625</v>
      </c>
      <c r="H42" s="263">
        <f t="shared" si="2"/>
        <v>0</v>
      </c>
      <c r="I42" s="32">
        <v>0</v>
      </c>
      <c r="J42" s="31">
        <v>0</v>
      </c>
      <c r="K42" s="31">
        <v>2012.65087890625</v>
      </c>
      <c r="L42" s="31">
        <v>0</v>
      </c>
      <c r="M42" s="31">
        <v>0</v>
      </c>
      <c r="N42" s="31">
        <v>0</v>
      </c>
      <c r="O42" s="31">
        <v>0</v>
      </c>
      <c r="P42" s="85">
        <v>0</v>
      </c>
      <c r="Q42" s="32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85">
        <v>0</v>
      </c>
    </row>
    <row r="43" spans="1:24" s="11" customFormat="1" ht="15">
      <c r="A43" s="250" t="s">
        <v>110</v>
      </c>
      <c r="B43" s="14"/>
      <c r="C43" s="38" t="s">
        <v>64</v>
      </c>
      <c r="D43" s="14"/>
      <c r="E43" s="29" t="s">
        <v>217</v>
      </c>
      <c r="F43" s="17">
        <f t="shared" si="3"/>
        <v>237888.30078125</v>
      </c>
      <c r="G43" s="17">
        <f t="shared" si="6"/>
        <v>135910.42041015625</v>
      </c>
      <c r="H43" s="263">
        <f t="shared" si="2"/>
        <v>101977.88037109375</v>
      </c>
      <c r="I43" s="32">
        <v>0</v>
      </c>
      <c r="J43" s="31">
        <v>0</v>
      </c>
      <c r="K43" s="31">
        <v>11858.5654296875</v>
      </c>
      <c r="L43" s="31">
        <v>32916.703125</v>
      </c>
      <c r="M43" s="31">
        <v>33180.59375</v>
      </c>
      <c r="N43" s="31">
        <v>31449.90234375</v>
      </c>
      <c r="O43" s="31">
        <v>19924.681640625</v>
      </c>
      <c r="P43" s="85">
        <v>6579.97412109375</v>
      </c>
      <c r="Q43" s="32">
        <v>2481.2822265625</v>
      </c>
      <c r="R43" s="31">
        <v>3358.13134765625</v>
      </c>
      <c r="S43" s="31">
        <v>6421.47705078125</v>
      </c>
      <c r="T43" s="31">
        <v>25376.318359375</v>
      </c>
      <c r="U43" s="31">
        <v>14131.0634765625</v>
      </c>
      <c r="V43" s="31">
        <v>28043.064453125</v>
      </c>
      <c r="W43" s="31">
        <v>16399.53125</v>
      </c>
      <c r="X43" s="85">
        <v>5767.01220703125</v>
      </c>
    </row>
    <row r="44" spans="1:24" s="11" customFormat="1" ht="15">
      <c r="A44" s="250" t="s">
        <v>111</v>
      </c>
      <c r="B44" s="14"/>
      <c r="C44" s="38" t="s">
        <v>65</v>
      </c>
      <c r="D44" s="14"/>
      <c r="E44" s="29" t="s">
        <v>218</v>
      </c>
      <c r="F44" s="17">
        <f t="shared" si="3"/>
        <v>1392318.4494628906</v>
      </c>
      <c r="G44" s="17">
        <f t="shared" si="4"/>
        <v>979859.1166992188</v>
      </c>
      <c r="H44" s="263">
        <f t="shared" si="2"/>
        <v>412459.3327636719</v>
      </c>
      <c r="I44" s="32">
        <v>2501.08544921875</v>
      </c>
      <c r="J44" s="31">
        <v>0</v>
      </c>
      <c r="K44" s="31">
        <v>82958.375</v>
      </c>
      <c r="L44" s="31">
        <v>344494.4375</v>
      </c>
      <c r="M44" s="31">
        <v>239514.515625</v>
      </c>
      <c r="N44" s="31">
        <v>227830.109375</v>
      </c>
      <c r="O44" s="31">
        <v>66318.5</v>
      </c>
      <c r="P44" s="85">
        <v>16242.09375</v>
      </c>
      <c r="Q44" s="32">
        <v>0</v>
      </c>
      <c r="R44" s="31">
        <v>3551.003662109375</v>
      </c>
      <c r="S44" s="31">
        <v>37837.96484375</v>
      </c>
      <c r="T44" s="31">
        <v>97369.1875</v>
      </c>
      <c r="U44" s="31">
        <v>104776.046875</v>
      </c>
      <c r="V44" s="31">
        <v>109656.6328125</v>
      </c>
      <c r="W44" s="31">
        <v>45786.66796875</v>
      </c>
      <c r="X44" s="85">
        <v>13481.8291015625</v>
      </c>
    </row>
    <row r="45" spans="1:24" s="11" customFormat="1" ht="15">
      <c r="A45" s="250" t="s">
        <v>112</v>
      </c>
      <c r="B45" s="14"/>
      <c r="C45" s="38" t="s">
        <v>66</v>
      </c>
      <c r="D45" s="86" t="s">
        <v>219</v>
      </c>
      <c r="E45" s="255"/>
      <c r="F45" s="17">
        <f t="shared" si="3"/>
        <v>656996.2958984375</v>
      </c>
      <c r="G45" s="17">
        <f t="shared" si="4"/>
        <v>390856.423828125</v>
      </c>
      <c r="H45" s="263">
        <f t="shared" si="2"/>
        <v>266139.8720703125</v>
      </c>
      <c r="I45" s="32">
        <v>14012.94140625</v>
      </c>
      <c r="J45" s="31">
        <v>0</v>
      </c>
      <c r="K45" s="31">
        <v>15300.83203125</v>
      </c>
      <c r="L45" s="31">
        <v>52144.65625</v>
      </c>
      <c r="M45" s="31">
        <v>82721.671875</v>
      </c>
      <c r="N45" s="31">
        <v>138325.390625</v>
      </c>
      <c r="O45" s="31">
        <v>70171.234375</v>
      </c>
      <c r="P45" s="85">
        <v>18179.697265625</v>
      </c>
      <c r="Q45" s="32">
        <v>0</v>
      </c>
      <c r="R45" s="31">
        <v>0</v>
      </c>
      <c r="S45" s="31">
        <v>22748.6796875</v>
      </c>
      <c r="T45" s="31">
        <v>35965.01953125</v>
      </c>
      <c r="U45" s="31">
        <v>45878.375</v>
      </c>
      <c r="V45" s="31">
        <v>91655.734375</v>
      </c>
      <c r="W45" s="31">
        <v>58764.90234375</v>
      </c>
      <c r="X45" s="85">
        <v>11127.1611328125</v>
      </c>
    </row>
    <row r="46" spans="1:24" s="77" customFormat="1" ht="15">
      <c r="A46" s="251"/>
      <c r="B46" s="253"/>
      <c r="C46" s="109"/>
      <c r="D46" s="109" t="s">
        <v>26</v>
      </c>
      <c r="E46" s="254"/>
      <c r="F46" s="78"/>
      <c r="G46" s="78"/>
      <c r="H46" s="264"/>
      <c r="I46" s="272">
        <v>0</v>
      </c>
      <c r="J46" s="253">
        <v>0</v>
      </c>
      <c r="K46" s="253">
        <v>0</v>
      </c>
      <c r="L46" s="253">
        <v>0</v>
      </c>
      <c r="M46" s="253">
        <v>0</v>
      </c>
      <c r="N46" s="253">
        <v>0</v>
      </c>
      <c r="O46" s="253">
        <v>0</v>
      </c>
      <c r="P46" s="254">
        <v>0</v>
      </c>
      <c r="Q46" s="102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v>0</v>
      </c>
      <c r="W46" s="103">
        <v>0</v>
      </c>
      <c r="X46" s="274">
        <v>0</v>
      </c>
    </row>
    <row r="47" spans="1:24" s="11" customFormat="1" ht="15">
      <c r="A47" s="250" t="s">
        <v>113</v>
      </c>
      <c r="B47" s="14"/>
      <c r="C47" s="38" t="s">
        <v>67</v>
      </c>
      <c r="D47" s="46"/>
      <c r="E47" s="29" t="s">
        <v>220</v>
      </c>
      <c r="F47" s="17">
        <f t="shared" si="3"/>
        <v>22594.283416748047</v>
      </c>
      <c r="G47" s="17">
        <f t="shared" si="4"/>
        <v>9421.367797851562</v>
      </c>
      <c r="H47" s="263">
        <f t="shared" si="2"/>
        <v>13172.915618896484</v>
      </c>
      <c r="I47" s="32">
        <v>0</v>
      </c>
      <c r="J47" s="31">
        <v>0</v>
      </c>
      <c r="K47" s="31">
        <v>0</v>
      </c>
      <c r="L47" s="31">
        <v>6006.93017578125</v>
      </c>
      <c r="M47" s="31">
        <v>2803.086181640625</v>
      </c>
      <c r="N47" s="31">
        <v>0</v>
      </c>
      <c r="O47" s="31">
        <v>611.3514404296875</v>
      </c>
      <c r="P47" s="85">
        <v>0</v>
      </c>
      <c r="Q47" s="32">
        <v>0</v>
      </c>
      <c r="R47" s="31">
        <v>3948.489990234375</v>
      </c>
      <c r="S47" s="31">
        <v>3447.4501953125</v>
      </c>
      <c r="T47" s="31">
        <v>0</v>
      </c>
      <c r="U47" s="31">
        <v>1454.0615234375</v>
      </c>
      <c r="V47" s="31">
        <v>1969.41259765625</v>
      </c>
      <c r="W47" s="31">
        <v>2008.39111328125</v>
      </c>
      <c r="X47" s="85">
        <v>345.1101989746094</v>
      </c>
    </row>
    <row r="48" spans="1:24" s="11" customFormat="1" ht="15">
      <c r="A48" s="250" t="s">
        <v>114</v>
      </c>
      <c r="B48" s="14"/>
      <c r="C48" s="38" t="s">
        <v>68</v>
      </c>
      <c r="D48" s="46"/>
      <c r="E48" s="29" t="s">
        <v>221</v>
      </c>
      <c r="F48" s="17">
        <f t="shared" si="3"/>
        <v>312461.3932495117</v>
      </c>
      <c r="G48" s="17">
        <f t="shared" si="4"/>
        <v>232918.38311767578</v>
      </c>
      <c r="H48" s="263">
        <f t="shared" si="2"/>
        <v>79543.01013183594</v>
      </c>
      <c r="I48" s="32">
        <v>18493.158203125</v>
      </c>
      <c r="J48" s="31">
        <v>0</v>
      </c>
      <c r="K48" s="31">
        <v>28853.3515625</v>
      </c>
      <c r="L48" s="31">
        <v>107302.328125</v>
      </c>
      <c r="M48" s="31">
        <v>40480.328125</v>
      </c>
      <c r="N48" s="31">
        <v>30128.474609375</v>
      </c>
      <c r="O48" s="31">
        <v>7069.4580078125</v>
      </c>
      <c r="P48" s="85">
        <v>591.2844848632812</v>
      </c>
      <c r="Q48" s="32">
        <v>15339.681640625</v>
      </c>
      <c r="R48" s="31">
        <v>5914.701171875</v>
      </c>
      <c r="S48" s="31">
        <v>11008.8330078125</v>
      </c>
      <c r="T48" s="31">
        <v>22707.0234375</v>
      </c>
      <c r="U48" s="31">
        <v>9882.37109375</v>
      </c>
      <c r="V48" s="31">
        <v>12000.201171875</v>
      </c>
      <c r="W48" s="31">
        <v>1929.29736328125</v>
      </c>
      <c r="X48" s="85">
        <v>760.9012451171875</v>
      </c>
    </row>
    <row r="49" spans="1:24" s="11" customFormat="1" ht="15">
      <c r="A49" s="250" t="s">
        <v>115</v>
      </c>
      <c r="B49" s="14"/>
      <c r="C49" s="38" t="s">
        <v>69</v>
      </c>
      <c r="D49" s="46"/>
      <c r="E49" s="29" t="s">
        <v>222</v>
      </c>
      <c r="F49" s="17">
        <f t="shared" si="3"/>
        <v>119647.1438293457</v>
      </c>
      <c r="G49" s="17">
        <f t="shared" si="4"/>
        <v>60874.522369384766</v>
      </c>
      <c r="H49" s="263">
        <f t="shared" si="2"/>
        <v>58772.62145996094</v>
      </c>
      <c r="I49" s="32">
        <v>10221.3623046875</v>
      </c>
      <c r="J49" s="31">
        <v>10997.0322265625</v>
      </c>
      <c r="K49" s="31">
        <v>7372.0341796875</v>
      </c>
      <c r="L49" s="31">
        <v>14366.005859375</v>
      </c>
      <c r="M49" s="31">
        <v>8230.33984375</v>
      </c>
      <c r="N49" s="31">
        <v>4090.8583984375</v>
      </c>
      <c r="O49" s="31">
        <v>5128.73388671875</v>
      </c>
      <c r="P49" s="85">
        <v>468.1556701660156</v>
      </c>
      <c r="Q49" s="32">
        <v>11841.1640625</v>
      </c>
      <c r="R49" s="31">
        <v>6056.4853515625</v>
      </c>
      <c r="S49" s="31">
        <v>17208.90234375</v>
      </c>
      <c r="T49" s="31">
        <v>2255.067138671875</v>
      </c>
      <c r="U49" s="31">
        <v>10870.189453125</v>
      </c>
      <c r="V49" s="31">
        <v>4657.06298828125</v>
      </c>
      <c r="W49" s="31">
        <v>4845.9951171875</v>
      </c>
      <c r="X49" s="85">
        <v>1037.7550048828125</v>
      </c>
    </row>
    <row r="50" spans="1:24" s="77" customFormat="1" ht="15">
      <c r="A50" s="251"/>
      <c r="B50" s="253"/>
      <c r="C50" s="109"/>
      <c r="D50" s="109" t="s">
        <v>27</v>
      </c>
      <c r="E50" s="254"/>
      <c r="F50" s="78"/>
      <c r="G50" s="78"/>
      <c r="H50" s="264"/>
      <c r="I50" s="272"/>
      <c r="J50" s="253"/>
      <c r="K50" s="253"/>
      <c r="L50" s="253"/>
      <c r="M50" s="253"/>
      <c r="N50" s="253"/>
      <c r="O50" s="253"/>
      <c r="P50" s="254"/>
      <c r="Q50" s="102"/>
      <c r="R50" s="103"/>
      <c r="S50" s="103"/>
      <c r="T50" s="103"/>
      <c r="U50" s="103"/>
      <c r="V50" s="103"/>
      <c r="W50" s="103"/>
      <c r="X50" s="274"/>
    </row>
    <row r="51" spans="1:24" s="11" customFormat="1" ht="15">
      <c r="A51" s="250" t="s">
        <v>116</v>
      </c>
      <c r="B51" s="14"/>
      <c r="C51" s="38" t="s">
        <v>70</v>
      </c>
      <c r="D51" s="46"/>
      <c r="E51" s="29" t="s">
        <v>223</v>
      </c>
      <c r="F51" s="17">
        <f t="shared" si="3"/>
        <v>156604.0635986328</v>
      </c>
      <c r="G51" s="17">
        <f t="shared" si="4"/>
        <v>88809.26745605469</v>
      </c>
      <c r="H51" s="263">
        <f t="shared" si="2"/>
        <v>67794.79614257812</v>
      </c>
      <c r="I51" s="32">
        <v>0</v>
      </c>
      <c r="J51" s="31">
        <v>0</v>
      </c>
      <c r="K51" s="31">
        <v>10962.1591796875</v>
      </c>
      <c r="L51" s="31">
        <v>20928.662109375</v>
      </c>
      <c r="M51" s="31">
        <v>22964.064453125</v>
      </c>
      <c r="N51" s="31">
        <v>26399.015625</v>
      </c>
      <c r="O51" s="31">
        <v>6322.82275390625</v>
      </c>
      <c r="P51" s="85">
        <v>1232.5433349609375</v>
      </c>
      <c r="Q51" s="32">
        <v>4703.0546875</v>
      </c>
      <c r="R51" s="31">
        <v>3136.805419921875</v>
      </c>
      <c r="S51" s="31">
        <v>8180.61865234375</v>
      </c>
      <c r="T51" s="31">
        <v>29336.4375</v>
      </c>
      <c r="U51" s="31">
        <v>3184.3623046875</v>
      </c>
      <c r="V51" s="31">
        <v>14126.744140625</v>
      </c>
      <c r="W51" s="31">
        <v>3825.188232421875</v>
      </c>
      <c r="X51" s="85">
        <v>1301.585205078125</v>
      </c>
    </row>
    <row r="52" spans="1:24" s="11" customFormat="1" ht="15">
      <c r="A52" s="250" t="s">
        <v>117</v>
      </c>
      <c r="B52" s="14"/>
      <c r="C52" s="37" t="s">
        <v>71</v>
      </c>
      <c r="D52" s="46"/>
      <c r="E52" s="28" t="s">
        <v>224</v>
      </c>
      <c r="F52" s="17">
        <f t="shared" si="3"/>
        <v>48709.7685546875</v>
      </c>
      <c r="G52" s="17">
        <f t="shared" si="4"/>
        <v>20257.079833984375</v>
      </c>
      <c r="H52" s="263">
        <f>SUM(Q52:X52)</f>
        <v>28452.688720703125</v>
      </c>
      <c r="I52" s="32">
        <v>0</v>
      </c>
      <c r="J52" s="31">
        <v>0</v>
      </c>
      <c r="K52" s="31">
        <v>0</v>
      </c>
      <c r="L52" s="31">
        <v>6543.96875</v>
      </c>
      <c r="M52" s="31">
        <v>4762.2998046875</v>
      </c>
      <c r="N52" s="31">
        <v>2357.83837890625</v>
      </c>
      <c r="O52" s="31">
        <v>5091.1328125</v>
      </c>
      <c r="P52" s="85">
        <v>1501.840087890625</v>
      </c>
      <c r="Q52" s="32">
        <v>0</v>
      </c>
      <c r="R52" s="31">
        <v>0</v>
      </c>
      <c r="S52" s="31">
        <v>22447.70703125</v>
      </c>
      <c r="T52" s="31">
        <v>0</v>
      </c>
      <c r="U52" s="31">
        <v>0</v>
      </c>
      <c r="V52" s="31">
        <v>3758.408447265625</v>
      </c>
      <c r="W52" s="31">
        <v>2246.5732421875</v>
      </c>
      <c r="X52" s="85">
        <v>0</v>
      </c>
    </row>
    <row r="53" spans="1:24" s="11" customFormat="1" ht="15">
      <c r="A53" s="250" t="s">
        <v>185</v>
      </c>
      <c r="B53" s="14"/>
      <c r="C53" s="37" t="s">
        <v>72</v>
      </c>
      <c r="D53" s="86" t="s">
        <v>183</v>
      </c>
      <c r="E53" s="256"/>
      <c r="F53" s="17">
        <f>SUM(G53:H53)</f>
        <v>167818.65234375</v>
      </c>
      <c r="G53" s="17">
        <f>SUM(I53:P53)</f>
        <v>86343.95703125</v>
      </c>
      <c r="H53" s="263">
        <f>SUM(Q53:X53)</f>
        <v>81474.6953125</v>
      </c>
      <c r="I53" s="32">
        <v>69497.171875</v>
      </c>
      <c r="J53" s="31">
        <v>16846.78515625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85">
        <v>0</v>
      </c>
      <c r="Q53" s="32">
        <v>49098.78515625</v>
      </c>
      <c r="R53" s="31">
        <v>0</v>
      </c>
      <c r="S53" s="31">
        <v>32375.91015625</v>
      </c>
      <c r="T53" s="31">
        <v>0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49"/>
      <c r="B54" s="63" t="s">
        <v>57</v>
      </c>
      <c r="C54" s="63"/>
      <c r="D54" s="63"/>
      <c r="E54" s="64"/>
      <c r="F54" s="53">
        <f t="shared" si="3"/>
        <v>1147539.342956543</v>
      </c>
      <c r="G54" s="54">
        <f>SUM(G55:G61)</f>
        <v>820207.0493164062</v>
      </c>
      <c r="H54" s="261">
        <f>SUM(H55:H61)</f>
        <v>327332.2936401367</v>
      </c>
      <c r="I54" s="55">
        <f>SUM(I55:I61)</f>
        <v>48764.71240234375</v>
      </c>
      <c r="J54" s="56">
        <f aca="true" t="shared" si="7" ref="J54:X54">SUM(J55:J61)</f>
        <v>70768.64404296875</v>
      </c>
      <c r="K54" s="56">
        <f t="shared" si="7"/>
        <v>306105.3991699219</v>
      </c>
      <c r="L54" s="56">
        <f t="shared" si="7"/>
        <v>278064.3330078125</v>
      </c>
      <c r="M54" s="56">
        <f>SUM(M55:M61)</f>
        <v>59024.193359375</v>
      </c>
      <c r="N54" s="56">
        <f t="shared" si="7"/>
        <v>39054.03356933594</v>
      </c>
      <c r="O54" s="56">
        <f t="shared" si="7"/>
        <v>13198.288513183594</v>
      </c>
      <c r="P54" s="271">
        <f>SUM(P55:P61)</f>
        <v>5227.445251464844</v>
      </c>
      <c r="Q54" s="55">
        <f t="shared" si="7"/>
        <v>48444.23486328125</v>
      </c>
      <c r="R54" s="56">
        <f t="shared" si="7"/>
        <v>26226.25732421875</v>
      </c>
      <c r="S54" s="56">
        <f t="shared" si="7"/>
        <v>106970.84741210938</v>
      </c>
      <c r="T54" s="56">
        <f t="shared" si="7"/>
        <v>69685.23364257812</v>
      </c>
      <c r="U54" s="56">
        <f t="shared" si="7"/>
        <v>25418.54833984375</v>
      </c>
      <c r="V54" s="56">
        <f t="shared" si="7"/>
        <v>27396.173583984375</v>
      </c>
      <c r="W54" s="56">
        <f t="shared" si="7"/>
        <v>16984.435913085938</v>
      </c>
      <c r="X54" s="271">
        <f t="shared" si="7"/>
        <v>6206.562561035156</v>
      </c>
    </row>
    <row r="55" spans="1:24" ht="15">
      <c r="A55" s="250" t="s">
        <v>120</v>
      </c>
      <c r="B55" s="79"/>
      <c r="C55" s="38" t="s">
        <v>73</v>
      </c>
      <c r="D55" s="86" t="s">
        <v>227</v>
      </c>
      <c r="E55" s="257"/>
      <c r="F55" s="17">
        <f>SUM(G55:H55)</f>
        <v>456273.49725341797</v>
      </c>
      <c r="G55" s="17">
        <f t="shared" si="4"/>
        <v>391355.7255859375</v>
      </c>
      <c r="H55" s="263">
        <f t="shared" si="2"/>
        <v>64917.77166748047</v>
      </c>
      <c r="I55" s="273">
        <v>11945.2138671875</v>
      </c>
      <c r="J55" s="33">
        <v>19702.376953125</v>
      </c>
      <c r="K55" s="33">
        <v>153967.234375</v>
      </c>
      <c r="L55" s="33">
        <v>145976.734375</v>
      </c>
      <c r="M55" s="33">
        <v>30566.427734375</v>
      </c>
      <c r="N55" s="33">
        <v>23800.640625</v>
      </c>
      <c r="O55" s="33">
        <v>4274.21875</v>
      </c>
      <c r="P55" s="85">
        <v>1122.87890625</v>
      </c>
      <c r="Q55" s="273">
        <v>4797.66748046875</v>
      </c>
      <c r="R55" s="33">
        <v>8456.40234375</v>
      </c>
      <c r="S55" s="33">
        <v>20906.05078125</v>
      </c>
      <c r="T55" s="33">
        <v>10660.251953125</v>
      </c>
      <c r="U55" s="33">
        <v>11387.443359375</v>
      </c>
      <c r="V55" s="33">
        <v>3831.3203125</v>
      </c>
      <c r="W55" s="33">
        <v>4140.0078125</v>
      </c>
      <c r="X55" s="275">
        <v>738.6276245117188</v>
      </c>
    </row>
    <row r="56" spans="1:24" ht="15">
      <c r="A56" s="250" t="s">
        <v>121</v>
      </c>
      <c r="B56" s="79"/>
      <c r="C56" s="38" t="s">
        <v>74</v>
      </c>
      <c r="D56" s="86" t="s">
        <v>28</v>
      </c>
      <c r="E56" s="257"/>
      <c r="F56" s="17">
        <f t="shared" si="3"/>
        <v>119587.1240234375</v>
      </c>
      <c r="G56" s="17">
        <f t="shared" si="4"/>
        <v>62122.36865234375</v>
      </c>
      <c r="H56" s="263">
        <f t="shared" si="2"/>
        <v>57464.75537109375</v>
      </c>
      <c r="I56" s="273">
        <v>12190.96484375</v>
      </c>
      <c r="J56" s="33">
        <v>8024.96337890625</v>
      </c>
      <c r="K56" s="33">
        <v>2463.440185546875</v>
      </c>
      <c r="L56" s="33">
        <v>20095.947265625</v>
      </c>
      <c r="M56" s="33">
        <v>9764.744140625</v>
      </c>
      <c r="N56" s="33">
        <v>2903.8271484375</v>
      </c>
      <c r="O56" s="33">
        <v>4791</v>
      </c>
      <c r="P56" s="85">
        <v>1887.481689453125</v>
      </c>
      <c r="Q56" s="273">
        <v>5166.24072265625</v>
      </c>
      <c r="R56" s="33">
        <v>10456.0126953125</v>
      </c>
      <c r="S56" s="33">
        <v>6543.140625</v>
      </c>
      <c r="T56" s="33">
        <v>4747.0908203125</v>
      </c>
      <c r="U56" s="33">
        <v>2825.97119140625</v>
      </c>
      <c r="V56" s="33">
        <v>12888.7470703125</v>
      </c>
      <c r="W56" s="33">
        <v>9750.8427734375</v>
      </c>
      <c r="X56" s="275">
        <v>5086.70947265625</v>
      </c>
    </row>
    <row r="57" spans="1:24" ht="15">
      <c r="A57" s="250" t="s">
        <v>122</v>
      </c>
      <c r="B57" s="79"/>
      <c r="C57" s="38" t="s">
        <v>75</v>
      </c>
      <c r="D57" s="86" t="s">
        <v>29</v>
      </c>
      <c r="E57" s="257"/>
      <c r="F57" s="17">
        <f t="shared" si="3"/>
        <v>65475.888427734375</v>
      </c>
      <c r="G57" s="17">
        <f t="shared" si="4"/>
        <v>50141.72509765625</v>
      </c>
      <c r="H57" s="263">
        <f t="shared" si="2"/>
        <v>15334.163330078125</v>
      </c>
      <c r="I57" s="273">
        <v>7248.95751953125</v>
      </c>
      <c r="J57" s="33">
        <v>19074.298828125</v>
      </c>
      <c r="K57" s="33">
        <v>10973.302734375</v>
      </c>
      <c r="L57" s="33">
        <v>9647.3720703125</v>
      </c>
      <c r="M57" s="33">
        <v>2605.508544921875</v>
      </c>
      <c r="N57" s="33">
        <v>0</v>
      </c>
      <c r="O57" s="33">
        <v>592.285400390625</v>
      </c>
      <c r="P57" s="85">
        <v>0</v>
      </c>
      <c r="Q57" s="273">
        <v>9402.4775390625</v>
      </c>
      <c r="R57" s="33">
        <v>0</v>
      </c>
      <c r="S57" s="33">
        <v>2533.3955078125</v>
      </c>
      <c r="T57" s="33">
        <v>2370.056884765625</v>
      </c>
      <c r="U57" s="33">
        <v>0</v>
      </c>
      <c r="V57" s="33">
        <v>1028.2333984375</v>
      </c>
      <c r="W57" s="33">
        <v>0</v>
      </c>
      <c r="X57" s="275">
        <v>0</v>
      </c>
    </row>
    <row r="58" spans="1:24" ht="15">
      <c r="A58" s="250" t="s">
        <v>123</v>
      </c>
      <c r="B58" s="79"/>
      <c r="C58" s="38" t="s">
        <v>76</v>
      </c>
      <c r="D58" s="86" t="s">
        <v>118</v>
      </c>
      <c r="E58" s="257"/>
      <c r="F58" s="17">
        <f t="shared" si="3"/>
        <v>31606.09832763672</v>
      </c>
      <c r="G58" s="17">
        <f t="shared" si="4"/>
        <v>18047.55535888672</v>
      </c>
      <c r="H58" s="263">
        <f t="shared" si="2"/>
        <v>13558.54296875</v>
      </c>
      <c r="I58" s="273">
        <v>0</v>
      </c>
      <c r="J58" s="33">
        <v>0</v>
      </c>
      <c r="K58" s="33">
        <v>0</v>
      </c>
      <c r="L58" s="33">
        <v>10160.701171875</v>
      </c>
      <c r="M58" s="33">
        <v>2607.13330078125</v>
      </c>
      <c r="N58" s="33">
        <v>3877.062744140625</v>
      </c>
      <c r="O58" s="33">
        <v>898.19775390625</v>
      </c>
      <c r="P58" s="85">
        <v>504.46038818359375</v>
      </c>
      <c r="Q58" s="273">
        <v>2657.02490234375</v>
      </c>
      <c r="R58" s="33">
        <v>3360.53515625</v>
      </c>
      <c r="S58" s="33">
        <v>3647.921630859375</v>
      </c>
      <c r="T58" s="33">
        <v>0</v>
      </c>
      <c r="U58" s="33">
        <v>0</v>
      </c>
      <c r="V58" s="33">
        <v>3893.061279296875</v>
      </c>
      <c r="W58" s="33">
        <v>0</v>
      </c>
      <c r="X58" s="275">
        <v>0</v>
      </c>
    </row>
    <row r="59" spans="1:24" ht="15">
      <c r="A59" s="250" t="s">
        <v>124</v>
      </c>
      <c r="B59" s="79"/>
      <c r="C59" s="38" t="s">
        <v>77</v>
      </c>
      <c r="D59" s="86" t="s">
        <v>225</v>
      </c>
      <c r="E59" s="257"/>
      <c r="F59" s="17">
        <f t="shared" si="3"/>
        <v>188690.73272705078</v>
      </c>
      <c r="G59" s="17">
        <f t="shared" si="4"/>
        <v>117659.30389404297</v>
      </c>
      <c r="H59" s="263">
        <f t="shared" si="2"/>
        <v>71031.42883300781</v>
      </c>
      <c r="I59" s="273">
        <v>0</v>
      </c>
      <c r="J59" s="33">
        <v>0</v>
      </c>
      <c r="K59" s="33">
        <v>67181.46875</v>
      </c>
      <c r="L59" s="33">
        <v>44734.75</v>
      </c>
      <c r="M59" s="33">
        <v>4867.50048828125</v>
      </c>
      <c r="N59" s="33">
        <v>0</v>
      </c>
      <c r="O59" s="33">
        <v>599.6144409179688</v>
      </c>
      <c r="P59" s="85">
        <v>275.97021484375</v>
      </c>
      <c r="Q59" s="273">
        <v>0</v>
      </c>
      <c r="R59" s="33">
        <v>0</v>
      </c>
      <c r="S59" s="33">
        <v>46502.6171875</v>
      </c>
      <c r="T59" s="33">
        <v>23932.126953125</v>
      </c>
      <c r="U59" s="33">
        <v>0</v>
      </c>
      <c r="V59" s="33">
        <v>0</v>
      </c>
      <c r="W59" s="33">
        <v>596.6846923828125</v>
      </c>
      <c r="X59" s="275">
        <v>0</v>
      </c>
    </row>
    <row r="60" spans="1:24" ht="15">
      <c r="A60" s="250" t="s">
        <v>125</v>
      </c>
      <c r="B60" s="79"/>
      <c r="C60" s="38" t="s">
        <v>78</v>
      </c>
      <c r="D60" s="86" t="s">
        <v>30</v>
      </c>
      <c r="E60" s="257"/>
      <c r="F60" s="17">
        <f t="shared" si="3"/>
        <v>64871.55749511719</v>
      </c>
      <c r="G60" s="17">
        <f t="shared" si="4"/>
        <v>40948.30895996094</v>
      </c>
      <c r="H60" s="263">
        <f t="shared" si="2"/>
        <v>23923.24853515625</v>
      </c>
      <c r="I60" s="273">
        <v>0</v>
      </c>
      <c r="J60" s="33">
        <v>8908.037109375</v>
      </c>
      <c r="K60" s="33">
        <v>14962.4296875</v>
      </c>
      <c r="L60" s="33">
        <v>14175.0078125</v>
      </c>
      <c r="M60" s="33">
        <v>1303.472900390625</v>
      </c>
      <c r="N60" s="33">
        <v>1599.3614501953125</v>
      </c>
      <c r="O60" s="33">
        <v>0</v>
      </c>
      <c r="P60" s="85">
        <v>0</v>
      </c>
      <c r="Q60" s="273">
        <v>0</v>
      </c>
      <c r="R60" s="33">
        <v>3953.30712890625</v>
      </c>
      <c r="S60" s="33">
        <v>4990.2353515625</v>
      </c>
      <c r="T60" s="33">
        <v>13022.21484375</v>
      </c>
      <c r="U60" s="33">
        <v>1957.4912109375</v>
      </c>
      <c r="V60" s="33">
        <v>0</v>
      </c>
      <c r="W60" s="33">
        <v>0</v>
      </c>
      <c r="X60" s="275">
        <v>0</v>
      </c>
    </row>
    <row r="61" spans="1:24" ht="15">
      <c r="A61" s="250" t="s">
        <v>126</v>
      </c>
      <c r="B61" s="79"/>
      <c r="C61" s="38" t="s">
        <v>79</v>
      </c>
      <c r="D61" s="86" t="s">
        <v>119</v>
      </c>
      <c r="E61" s="257"/>
      <c r="F61" s="17">
        <f t="shared" si="3"/>
        <v>221034.44470214844</v>
      </c>
      <c r="G61" s="17">
        <f t="shared" si="4"/>
        <v>139932.06176757812</v>
      </c>
      <c r="H61" s="263">
        <f t="shared" si="2"/>
        <v>81102.38293457031</v>
      </c>
      <c r="I61" s="273">
        <v>17379.576171875</v>
      </c>
      <c r="J61" s="33">
        <v>15058.9677734375</v>
      </c>
      <c r="K61" s="33">
        <v>56557.5234375</v>
      </c>
      <c r="L61" s="33">
        <v>33273.8203125</v>
      </c>
      <c r="M61" s="33">
        <v>7309.40625</v>
      </c>
      <c r="N61" s="33">
        <v>6873.1416015625</v>
      </c>
      <c r="O61" s="33">
        <v>2042.97216796875</v>
      </c>
      <c r="P61" s="85">
        <v>1436.654052734375</v>
      </c>
      <c r="Q61" s="273">
        <v>26420.82421875</v>
      </c>
      <c r="R61" s="33">
        <v>0</v>
      </c>
      <c r="S61" s="33">
        <v>21847.486328125</v>
      </c>
      <c r="T61" s="33">
        <v>14953.4921875</v>
      </c>
      <c r="U61" s="33">
        <v>9247.642578125</v>
      </c>
      <c r="V61" s="33">
        <v>5754.8115234375</v>
      </c>
      <c r="W61" s="33">
        <v>2496.900634765625</v>
      </c>
      <c r="X61" s="275">
        <v>381.2254638671875</v>
      </c>
    </row>
    <row r="62" spans="1:24" s="99" customFormat="1" ht="15" customHeight="1" thickBot="1">
      <c r="A62" s="252" t="s">
        <v>81</v>
      </c>
      <c r="B62" s="93" t="s">
        <v>184</v>
      </c>
      <c r="C62" s="95" t="s">
        <v>80</v>
      </c>
      <c r="D62" s="98"/>
      <c r="E62" s="95"/>
      <c r="F62" s="96">
        <f t="shared" si="3"/>
        <v>515443.63037109375</v>
      </c>
      <c r="G62" s="97">
        <f t="shared" si="4"/>
        <v>227528.46142578125</v>
      </c>
      <c r="H62" s="265">
        <f>SUM(Q62:X62)</f>
        <v>287915.1689453125</v>
      </c>
      <c r="I62" s="98">
        <v>8410.951171875</v>
      </c>
      <c r="J62" s="94">
        <v>10697.0419921875</v>
      </c>
      <c r="K62" s="94">
        <v>9427.630859375</v>
      </c>
      <c r="L62" s="94">
        <v>19896.154296875</v>
      </c>
      <c r="M62" s="94">
        <v>7478.38623046875</v>
      </c>
      <c r="N62" s="94">
        <v>40213.6953125</v>
      </c>
      <c r="O62" s="94">
        <v>81808.890625</v>
      </c>
      <c r="P62" s="95">
        <v>49595.7109375</v>
      </c>
      <c r="Q62" s="98">
        <v>13324.208984375</v>
      </c>
      <c r="R62" s="94">
        <v>18477.0390625</v>
      </c>
      <c r="S62" s="94">
        <v>45326.66796875</v>
      </c>
      <c r="T62" s="94">
        <v>6967.90234375</v>
      </c>
      <c r="U62" s="94">
        <v>10880.8935546875</v>
      </c>
      <c r="V62" s="94">
        <v>36633.91796875</v>
      </c>
      <c r="W62" s="94">
        <v>93020.546875</v>
      </c>
      <c r="X62" s="95">
        <v>63283.9921875</v>
      </c>
    </row>
  </sheetData>
  <mergeCells count="3">
    <mergeCell ref="I4:P4"/>
    <mergeCell ref="Q4:X4"/>
    <mergeCell ref="F5:H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 topLeftCell="A1">
      <pane xSplit="5" ySplit="8" topLeftCell="F9" activePane="bottomRight" state="frozen"/>
      <selection pane="topLeft" activeCell="M13" sqref="M13"/>
      <selection pane="topRight" activeCell="M13" sqref="M13"/>
      <selection pane="bottomLeft" activeCell="M13" sqref="M13"/>
      <selection pane="bottomRight" activeCell="M13" sqref="M13"/>
    </sheetView>
  </sheetViews>
  <sheetFormatPr defaultColWidth="9.140625" defaultRowHeight="15"/>
  <cols>
    <col min="1" max="1" width="7.7109375" style="71" customWidth="1"/>
    <col min="2" max="3" width="3.00390625" style="40" customWidth="1"/>
    <col min="4" max="4" width="3.8515625" style="40" customWidth="1"/>
    <col min="5" max="5" width="33.7109375" style="6" customWidth="1"/>
    <col min="6" max="24" width="11.7109375" style="6" customWidth="1"/>
    <col min="25" max="16384" width="9.140625" style="6" customWidth="1"/>
  </cols>
  <sheetData>
    <row r="1" ht="15.6">
      <c r="A1" s="65" t="s">
        <v>226</v>
      </c>
    </row>
    <row r="2" ht="15.6">
      <c r="A2" s="110" t="s">
        <v>159</v>
      </c>
    </row>
    <row r="3" spans="1: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34</v>
      </c>
      <c r="F4" s="7" t="s">
        <v>31</v>
      </c>
      <c r="G4" s="34" t="s">
        <v>32</v>
      </c>
      <c r="H4" s="258" t="s">
        <v>33</v>
      </c>
      <c r="I4" s="297" t="s">
        <v>32</v>
      </c>
      <c r="J4" s="298"/>
      <c r="K4" s="298"/>
      <c r="L4" s="298"/>
      <c r="M4" s="298"/>
      <c r="N4" s="298"/>
      <c r="O4" s="298"/>
      <c r="P4" s="299"/>
      <c r="Q4" s="297" t="s">
        <v>33</v>
      </c>
      <c r="R4" s="298"/>
      <c r="S4" s="298"/>
      <c r="T4" s="298"/>
      <c r="U4" s="298"/>
      <c r="V4" s="298"/>
      <c r="W4" s="298"/>
      <c r="X4" s="299"/>
    </row>
    <row r="5" spans="1:24" s="8" customFormat="1" ht="13.8" thickBot="1">
      <c r="A5" s="68"/>
      <c r="B5" s="43"/>
      <c r="C5" s="43"/>
      <c r="D5" s="43"/>
      <c r="E5" s="21" t="s">
        <v>35</v>
      </c>
      <c r="F5" s="295" t="s">
        <v>53</v>
      </c>
      <c r="G5" s="296" t="s">
        <v>1</v>
      </c>
      <c r="H5" s="296" t="s">
        <v>1</v>
      </c>
      <c r="I5" s="9" t="s">
        <v>127</v>
      </c>
      <c r="J5" s="10" t="s">
        <v>36</v>
      </c>
      <c r="K5" s="10" t="s">
        <v>37</v>
      </c>
      <c r="L5" s="10" t="s">
        <v>38</v>
      </c>
      <c r="M5" s="10" t="s">
        <v>41</v>
      </c>
      <c r="N5" s="10" t="s">
        <v>40</v>
      </c>
      <c r="O5" s="10" t="s">
        <v>128</v>
      </c>
      <c r="P5" s="266" t="s">
        <v>129</v>
      </c>
      <c r="Q5" s="9" t="s">
        <v>127</v>
      </c>
      <c r="R5" s="10" t="s">
        <v>36</v>
      </c>
      <c r="S5" s="10" t="s">
        <v>37</v>
      </c>
      <c r="T5" s="10" t="s">
        <v>38</v>
      </c>
      <c r="U5" s="10" t="s">
        <v>41</v>
      </c>
      <c r="V5" s="10" t="s">
        <v>40</v>
      </c>
      <c r="W5" s="10" t="s">
        <v>128</v>
      </c>
      <c r="X5" s="266" t="s">
        <v>129</v>
      </c>
    </row>
    <row r="6" spans="1:24" s="11" customFormat="1" ht="14.4" thickBot="1" thickTop="1">
      <c r="A6" s="72" t="s">
        <v>0</v>
      </c>
      <c r="B6" s="57"/>
      <c r="C6" s="57"/>
      <c r="D6" s="57"/>
      <c r="E6" s="58"/>
      <c r="F6" s="59">
        <f>SUM(G6:H6)</f>
        <v>19070.718</v>
      </c>
      <c r="G6" s="60">
        <f>SUM(I6:P6)</f>
        <v>10141.483</v>
      </c>
      <c r="H6" s="259">
        <f>SUM(Q6:X6)</f>
        <v>8929.235</v>
      </c>
      <c r="I6" s="61">
        <v>773.248</v>
      </c>
      <c r="J6" s="62">
        <v>1694.583</v>
      </c>
      <c r="K6" s="62">
        <v>2914.023</v>
      </c>
      <c r="L6" s="62">
        <v>3066.867</v>
      </c>
      <c r="M6" s="62">
        <v>930.194</v>
      </c>
      <c r="N6" s="62">
        <v>521.952</v>
      </c>
      <c r="O6" s="62">
        <v>178.254</v>
      </c>
      <c r="P6" s="267">
        <v>62.362</v>
      </c>
      <c r="Q6" s="61">
        <v>673.56</v>
      </c>
      <c r="R6" s="62">
        <v>1381.076</v>
      </c>
      <c r="S6" s="62">
        <v>2557.09</v>
      </c>
      <c r="T6" s="62">
        <v>2708.031</v>
      </c>
      <c r="U6" s="62">
        <v>834.65</v>
      </c>
      <c r="V6" s="62">
        <v>498.256</v>
      </c>
      <c r="W6" s="62">
        <v>201.958</v>
      </c>
      <c r="X6" s="267">
        <v>74.614</v>
      </c>
    </row>
    <row r="7" spans="1:24" s="11" customFormat="1" ht="14.4" thickBot="1" thickTop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68"/>
      <c r="Q7" s="36"/>
      <c r="R7" s="35"/>
      <c r="S7" s="35"/>
      <c r="T7" s="35"/>
      <c r="U7" s="35"/>
      <c r="V7" s="35"/>
      <c r="W7" s="35"/>
      <c r="X7" s="268"/>
    </row>
    <row r="8" spans="1:24" s="14" customFormat="1" ht="26.25" customHeight="1" thickBot="1" thickTop="1">
      <c r="A8" s="70" t="s">
        <v>42</v>
      </c>
      <c r="B8" s="45" t="s">
        <v>43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69"/>
      <c r="Q8" s="12"/>
      <c r="R8" s="13"/>
      <c r="S8" s="13"/>
      <c r="T8" s="13"/>
      <c r="U8" s="13"/>
      <c r="V8" s="13"/>
      <c r="W8" s="13"/>
      <c r="X8" s="269"/>
    </row>
    <row r="9" spans="1:24" s="15" customFormat="1" ht="14.4" thickTop="1">
      <c r="A9" s="248"/>
      <c r="B9" s="47" t="s">
        <v>2</v>
      </c>
      <c r="C9" s="47"/>
      <c r="D9" s="47"/>
      <c r="E9" s="48"/>
      <c r="F9" s="49">
        <f>SUM(G9:H9)</f>
        <v>4372852.117729187</v>
      </c>
      <c r="G9" s="50">
        <f>SUM(I9:P9)</f>
        <v>2727429.412147522</v>
      </c>
      <c r="H9" s="260">
        <f>SUM(Q9:X9)</f>
        <v>1645422.705581665</v>
      </c>
      <c r="I9" s="51">
        <f aca="true" t="shared" si="0" ref="I9:X9">I10+I24+I54+I62</f>
        <v>399772.04473876953</v>
      </c>
      <c r="J9" s="52">
        <f t="shared" si="0"/>
        <v>98432.79321289062</v>
      </c>
      <c r="K9" s="52">
        <f t="shared" si="0"/>
        <v>739066.7608032227</v>
      </c>
      <c r="L9" s="52">
        <f t="shared" si="0"/>
        <v>622443.8712158203</v>
      </c>
      <c r="M9" s="52">
        <f t="shared" si="0"/>
        <v>323513.5396575928</v>
      </c>
      <c r="N9" s="52">
        <f t="shared" si="0"/>
        <v>308379.87338256836</v>
      </c>
      <c r="O9" s="52">
        <f t="shared" si="0"/>
        <v>183680.1138305664</v>
      </c>
      <c r="P9" s="270">
        <f t="shared" si="0"/>
        <v>52140.41530609131</v>
      </c>
      <c r="Q9" s="51">
        <f t="shared" si="0"/>
        <v>313664.8747558594</v>
      </c>
      <c r="R9" s="52">
        <f t="shared" si="0"/>
        <v>74253.48608398438</v>
      </c>
      <c r="S9" s="52">
        <f t="shared" si="0"/>
        <v>246314.572265625</v>
      </c>
      <c r="T9" s="52">
        <f t="shared" si="0"/>
        <v>381757.04638671875</v>
      </c>
      <c r="U9" s="52">
        <f t="shared" si="0"/>
        <v>169701.1040649414</v>
      </c>
      <c r="V9" s="52">
        <f t="shared" si="0"/>
        <v>229021.65209960938</v>
      </c>
      <c r="W9" s="52">
        <f t="shared" si="0"/>
        <v>155523.49229431152</v>
      </c>
      <c r="X9" s="270">
        <f t="shared" si="0"/>
        <v>75186.47763061523</v>
      </c>
    </row>
    <row r="10" spans="1:24" s="16" customFormat="1" ht="15" customHeight="1">
      <c r="A10" s="249"/>
      <c r="B10" s="63" t="s">
        <v>202</v>
      </c>
      <c r="C10" s="63"/>
      <c r="D10" s="63"/>
      <c r="E10" s="64"/>
      <c r="F10" s="53">
        <f>SUM(G10:H10)</f>
        <v>1225051.7373809814</v>
      </c>
      <c r="G10" s="54">
        <f>SUM(I10:P10)</f>
        <v>698445.6285552979</v>
      </c>
      <c r="H10" s="261">
        <f>SUM(Q10:X10)</f>
        <v>526606.1088256836</v>
      </c>
      <c r="I10" s="55">
        <f>SUM(I11:I23)</f>
        <v>339974.4416503906</v>
      </c>
      <c r="J10" s="56">
        <f>SUM(J11:J23)</f>
        <v>47349.45849609375</v>
      </c>
      <c r="K10" s="56">
        <f>SUM(K11:K23)</f>
        <v>73778.32080078125</v>
      </c>
      <c r="L10" s="56">
        <f aca="true" t="shared" si="1" ref="L10:X10">SUM(L11:L23)</f>
        <v>135555.6541748047</v>
      </c>
      <c r="M10" s="56">
        <f t="shared" si="1"/>
        <v>39006.74559020996</v>
      </c>
      <c r="N10" s="56">
        <f t="shared" si="1"/>
        <v>38610.7080078125</v>
      </c>
      <c r="O10" s="56">
        <f t="shared" si="1"/>
        <v>20142.151428222656</v>
      </c>
      <c r="P10" s="271">
        <f t="shared" si="1"/>
        <v>4028.148406982422</v>
      </c>
      <c r="Q10" s="55">
        <f t="shared" si="1"/>
        <v>254980.04516601562</v>
      </c>
      <c r="R10" s="56">
        <f t="shared" si="1"/>
        <v>38667.279296875</v>
      </c>
      <c r="S10" s="56">
        <f t="shared" si="1"/>
        <v>104037.04406738281</v>
      </c>
      <c r="T10" s="56">
        <f t="shared" si="1"/>
        <v>59600.20593261719</v>
      </c>
      <c r="U10" s="56">
        <f t="shared" si="1"/>
        <v>25098.268798828125</v>
      </c>
      <c r="V10" s="56">
        <f t="shared" si="1"/>
        <v>24294.71502685547</v>
      </c>
      <c r="W10" s="56">
        <f t="shared" si="1"/>
        <v>14560.988403320312</v>
      </c>
      <c r="X10" s="271">
        <f t="shared" si="1"/>
        <v>5367.5621337890625</v>
      </c>
    </row>
    <row r="11" spans="1:24" s="11" customFormat="1" ht="15">
      <c r="A11" s="250" t="s">
        <v>82</v>
      </c>
      <c r="B11" s="14"/>
      <c r="C11" s="38" t="s">
        <v>3</v>
      </c>
      <c r="D11" s="86" t="s">
        <v>4</v>
      </c>
      <c r="E11" s="29"/>
      <c r="F11" s="246">
        <f>SUM(G11:H11)</f>
        <v>186651.24542236328</v>
      </c>
      <c r="G11" s="19">
        <f>SUM(I11:P11)</f>
        <v>115517.08319091797</v>
      </c>
      <c r="H11" s="262">
        <f aca="true" t="shared" si="2" ref="H11:H61">SUM(Q11:X11)</f>
        <v>71134.16223144531</v>
      </c>
      <c r="I11" s="18">
        <v>0</v>
      </c>
      <c r="J11" s="31">
        <v>2823.67529296875</v>
      </c>
      <c r="K11" s="31">
        <v>19348.61328125</v>
      </c>
      <c r="L11" s="31">
        <v>50762.18359375</v>
      </c>
      <c r="M11" s="31">
        <v>16175.9912109375</v>
      </c>
      <c r="N11" s="31">
        <v>19142.845703125</v>
      </c>
      <c r="O11" s="31">
        <v>6924.8662109375</v>
      </c>
      <c r="P11" s="85">
        <v>338.90789794921875</v>
      </c>
      <c r="Q11" s="32">
        <v>0</v>
      </c>
      <c r="R11" s="31">
        <v>5893.83740234375</v>
      </c>
      <c r="S11" s="31">
        <v>20871.966796875</v>
      </c>
      <c r="T11" s="31">
        <v>23196.9921875</v>
      </c>
      <c r="U11" s="31">
        <v>11119.9521484375</v>
      </c>
      <c r="V11" s="31">
        <v>8072.06884765625</v>
      </c>
      <c r="W11" s="31">
        <v>1662.25830078125</v>
      </c>
      <c r="X11" s="85">
        <v>317.0865478515625</v>
      </c>
    </row>
    <row r="12" spans="1:24" s="11" customFormat="1" ht="15">
      <c r="A12" s="250" t="s">
        <v>83</v>
      </c>
      <c r="B12" s="14"/>
      <c r="C12" s="38" t="s">
        <v>5</v>
      </c>
      <c r="D12" s="86" t="s">
        <v>203</v>
      </c>
      <c r="E12" s="29"/>
      <c r="F12" s="246">
        <f aca="true" t="shared" si="3" ref="F12:F62">SUM(G12:H12)</f>
        <v>1925.9559326171875</v>
      </c>
      <c r="G12" s="19">
        <f aca="true" t="shared" si="4" ref="G12:G62">SUM(I12:P12)</f>
        <v>1925.9559326171875</v>
      </c>
      <c r="H12" s="262">
        <f t="shared" si="2"/>
        <v>0</v>
      </c>
      <c r="I12" s="18">
        <v>0</v>
      </c>
      <c r="J12" s="31">
        <v>0</v>
      </c>
      <c r="K12" s="31">
        <v>0</v>
      </c>
      <c r="L12" s="31">
        <v>1925.9559326171875</v>
      </c>
      <c r="M12" s="31">
        <v>0</v>
      </c>
      <c r="N12" s="31">
        <v>0</v>
      </c>
      <c r="O12" s="31">
        <v>0</v>
      </c>
      <c r="P12" s="85">
        <v>0</v>
      </c>
      <c r="Q12" s="32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85">
        <v>0</v>
      </c>
    </row>
    <row r="13" spans="1:24" s="11" customFormat="1" ht="15">
      <c r="A13" s="250" t="s">
        <v>84</v>
      </c>
      <c r="B13" s="14"/>
      <c r="C13" s="37" t="s">
        <v>6</v>
      </c>
      <c r="D13" s="245" t="s">
        <v>204</v>
      </c>
      <c r="E13" s="29"/>
      <c r="F13" s="246">
        <f t="shared" si="3"/>
        <v>183019.92041015625</v>
      </c>
      <c r="G13" s="19">
        <f t="shared" si="4"/>
        <v>102357.71484375</v>
      </c>
      <c r="H13" s="262">
        <f t="shared" si="2"/>
        <v>80662.20556640625</v>
      </c>
      <c r="I13" s="18">
        <v>30486.087890625</v>
      </c>
      <c r="J13" s="31">
        <v>17890.833984375</v>
      </c>
      <c r="K13" s="31">
        <v>22356.7109375</v>
      </c>
      <c r="L13" s="31">
        <v>12074.29296875</v>
      </c>
      <c r="M13" s="31">
        <v>10803.5087890625</v>
      </c>
      <c r="N13" s="31">
        <v>5156.865234375</v>
      </c>
      <c r="O13" s="31">
        <v>2431.33251953125</v>
      </c>
      <c r="P13" s="85">
        <v>1158.08251953125</v>
      </c>
      <c r="Q13" s="32">
        <v>41218.2421875</v>
      </c>
      <c r="R13" s="31">
        <v>5908.3125</v>
      </c>
      <c r="S13" s="31">
        <v>20875.568359375</v>
      </c>
      <c r="T13" s="31">
        <v>5670.52490234375</v>
      </c>
      <c r="U13" s="31">
        <v>0</v>
      </c>
      <c r="V13" s="31">
        <v>3075.534423828125</v>
      </c>
      <c r="W13" s="31">
        <v>2261.943115234375</v>
      </c>
      <c r="X13" s="85">
        <v>1652.080078125</v>
      </c>
    </row>
    <row r="14" spans="1:24" s="11" customFormat="1" ht="15">
      <c r="A14" s="250" t="s">
        <v>85</v>
      </c>
      <c r="B14" s="14"/>
      <c r="C14" s="37" t="s">
        <v>7</v>
      </c>
      <c r="D14" s="245" t="s">
        <v>205</v>
      </c>
      <c r="E14" s="29"/>
      <c r="F14" s="246">
        <f t="shared" si="3"/>
        <v>8602.202941894531</v>
      </c>
      <c r="G14" s="19">
        <f t="shared" si="4"/>
        <v>1990.0029296875</v>
      </c>
      <c r="H14" s="262">
        <f t="shared" si="2"/>
        <v>6612.200012207031</v>
      </c>
      <c r="I14" s="18">
        <v>1990.0029296875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85">
        <v>0</v>
      </c>
      <c r="Q14" s="32">
        <v>2498.154052734375</v>
      </c>
      <c r="R14" s="31">
        <v>1651.1224365234375</v>
      </c>
      <c r="S14" s="31">
        <v>1646.9425048828125</v>
      </c>
      <c r="T14" s="31">
        <v>0</v>
      </c>
      <c r="U14" s="31">
        <v>0</v>
      </c>
      <c r="V14" s="31">
        <v>815.9810180664062</v>
      </c>
      <c r="W14" s="31">
        <v>0</v>
      </c>
      <c r="X14" s="85">
        <v>0</v>
      </c>
    </row>
    <row r="15" spans="1:24" s="11" customFormat="1" ht="15">
      <c r="A15" s="250" t="s">
        <v>86</v>
      </c>
      <c r="B15" s="14"/>
      <c r="C15" s="37" t="s">
        <v>8</v>
      </c>
      <c r="D15" s="245" t="s">
        <v>54</v>
      </c>
      <c r="E15" s="29"/>
      <c r="F15" s="246">
        <f t="shared" si="3"/>
        <v>15581.293930053711</v>
      </c>
      <c r="G15" s="17">
        <f t="shared" si="4"/>
        <v>2218.458724975586</v>
      </c>
      <c r="H15" s="263">
        <f t="shared" si="2"/>
        <v>13362.835205078125</v>
      </c>
      <c r="I15" s="18">
        <v>1994.6702880859375</v>
      </c>
      <c r="J15" s="31">
        <v>0</v>
      </c>
      <c r="K15" s="31">
        <v>0</v>
      </c>
      <c r="L15" s="31">
        <v>0</v>
      </c>
      <c r="M15" s="31">
        <v>223.78843688964844</v>
      </c>
      <c r="N15" s="31">
        <v>0</v>
      </c>
      <c r="O15" s="31">
        <v>0</v>
      </c>
      <c r="P15" s="85">
        <v>0</v>
      </c>
      <c r="Q15" s="32">
        <v>2139.24267578125</v>
      </c>
      <c r="R15" s="31">
        <v>2341.367431640625</v>
      </c>
      <c r="S15" s="31">
        <v>1553.5302734375</v>
      </c>
      <c r="T15" s="31">
        <v>7328.69482421875</v>
      </c>
      <c r="U15" s="31">
        <v>0</v>
      </c>
      <c r="V15" s="31">
        <v>0</v>
      </c>
      <c r="W15" s="31">
        <v>0</v>
      </c>
      <c r="X15" s="85">
        <v>0</v>
      </c>
    </row>
    <row r="16" spans="1:24" s="11" customFormat="1" ht="15">
      <c r="A16" s="250" t="s">
        <v>87</v>
      </c>
      <c r="B16" s="14"/>
      <c r="C16" s="39" t="s">
        <v>9</v>
      </c>
      <c r="D16" s="245" t="s">
        <v>44</v>
      </c>
      <c r="E16" s="29"/>
      <c r="F16" s="246">
        <f t="shared" si="3"/>
        <v>31516.73077392578</v>
      </c>
      <c r="G16" s="17">
        <f t="shared" si="4"/>
        <v>20086.437072753906</v>
      </c>
      <c r="H16" s="263">
        <f t="shared" si="2"/>
        <v>11430.293701171875</v>
      </c>
      <c r="I16" s="18">
        <v>2025.2264404296875</v>
      </c>
      <c r="J16" s="31">
        <v>0</v>
      </c>
      <c r="K16" s="31">
        <v>6102.86181640625</v>
      </c>
      <c r="L16" s="31">
        <v>7353.751953125</v>
      </c>
      <c r="M16" s="31">
        <v>1885.693359375</v>
      </c>
      <c r="N16" s="31">
        <v>2121.094970703125</v>
      </c>
      <c r="O16" s="31">
        <v>597.8085327148438</v>
      </c>
      <c r="P16" s="85">
        <v>0</v>
      </c>
      <c r="Q16" s="32">
        <v>4336.73779296875</v>
      </c>
      <c r="R16" s="31">
        <v>1647.9910888671875</v>
      </c>
      <c r="S16" s="31">
        <v>0</v>
      </c>
      <c r="T16" s="31">
        <v>3565.163818359375</v>
      </c>
      <c r="U16" s="31">
        <v>0</v>
      </c>
      <c r="V16" s="31">
        <v>1079.4671630859375</v>
      </c>
      <c r="W16" s="31">
        <v>800.933837890625</v>
      </c>
      <c r="X16" s="85">
        <v>0</v>
      </c>
    </row>
    <row r="17" spans="1:24" s="11" customFormat="1" ht="15">
      <c r="A17" s="250" t="s">
        <v>88</v>
      </c>
      <c r="B17" s="14"/>
      <c r="C17" s="39" t="s">
        <v>10</v>
      </c>
      <c r="D17" s="245" t="s">
        <v>14</v>
      </c>
      <c r="E17" s="29"/>
      <c r="F17" s="246">
        <f t="shared" si="3"/>
        <v>10653.27685546875</v>
      </c>
      <c r="G17" s="17">
        <f t="shared" si="4"/>
        <v>4528.3450927734375</v>
      </c>
      <c r="H17" s="263">
        <f t="shared" si="2"/>
        <v>6124.9317626953125</v>
      </c>
      <c r="I17" s="18">
        <v>3970.0703125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558.2747802734375</v>
      </c>
      <c r="P17" s="85">
        <v>0</v>
      </c>
      <c r="Q17" s="32">
        <v>0</v>
      </c>
      <c r="R17" s="31">
        <v>2157.55224609375</v>
      </c>
      <c r="S17" s="31">
        <v>3261.0625</v>
      </c>
      <c r="T17" s="31">
        <v>0</v>
      </c>
      <c r="U17" s="31">
        <v>0</v>
      </c>
      <c r="V17" s="31">
        <v>0</v>
      </c>
      <c r="W17" s="31">
        <v>706.3170166015625</v>
      </c>
      <c r="X17" s="85">
        <v>0</v>
      </c>
    </row>
    <row r="18" spans="1:24" s="11" customFormat="1" ht="15">
      <c r="A18" s="250" t="s">
        <v>89</v>
      </c>
      <c r="B18" s="14"/>
      <c r="C18" s="37" t="s">
        <v>11</v>
      </c>
      <c r="D18" s="245" t="s">
        <v>55</v>
      </c>
      <c r="E18" s="29"/>
      <c r="F18" s="246">
        <f>SUM(G18:H18)</f>
        <v>163484.27532958984</v>
      </c>
      <c r="G18" s="17">
        <f>SUM(I18:P18)</f>
        <v>67616.3696899414</v>
      </c>
      <c r="H18" s="263">
        <f t="shared" si="2"/>
        <v>95867.90563964844</v>
      </c>
      <c r="I18" s="18">
        <v>40931.046875</v>
      </c>
      <c r="J18" s="31">
        <v>9301.279296875</v>
      </c>
      <c r="K18" s="31">
        <v>0</v>
      </c>
      <c r="L18" s="31">
        <v>8446.9208984375</v>
      </c>
      <c r="M18" s="31">
        <v>2608.85400390625</v>
      </c>
      <c r="N18" s="31">
        <v>2336.508056640625</v>
      </c>
      <c r="O18" s="31">
        <v>3132.61279296875</v>
      </c>
      <c r="P18" s="85">
        <v>859.1477661132812</v>
      </c>
      <c r="Q18" s="32">
        <v>59457.0390625</v>
      </c>
      <c r="R18" s="31">
        <v>16523.078125</v>
      </c>
      <c r="S18" s="31">
        <v>8735.43359375</v>
      </c>
      <c r="T18" s="31">
        <v>2131.015625</v>
      </c>
      <c r="U18" s="31">
        <v>2543.635009765625</v>
      </c>
      <c r="V18" s="31">
        <v>3232.71826171875</v>
      </c>
      <c r="W18" s="31">
        <v>2442.464599609375</v>
      </c>
      <c r="X18" s="85">
        <v>802.5213623046875</v>
      </c>
    </row>
    <row r="19" spans="1:24" s="11" customFormat="1" ht="15">
      <c r="A19" s="250" t="s">
        <v>90</v>
      </c>
      <c r="B19" s="14"/>
      <c r="C19" s="38" t="s">
        <v>12</v>
      </c>
      <c r="D19" s="86" t="s">
        <v>206</v>
      </c>
      <c r="E19" s="29"/>
      <c r="F19" s="246">
        <f t="shared" si="3"/>
        <v>104484.99118041992</v>
      </c>
      <c r="G19" s="17">
        <f t="shared" si="4"/>
        <v>69802.89974975586</v>
      </c>
      <c r="H19" s="263">
        <f t="shared" si="2"/>
        <v>34682.09143066406</v>
      </c>
      <c r="I19" s="18">
        <v>10506.751953125</v>
      </c>
      <c r="J19" s="31">
        <v>17333.669921875</v>
      </c>
      <c r="K19" s="31">
        <v>12393.158203125</v>
      </c>
      <c r="L19" s="31">
        <v>20408.3359375</v>
      </c>
      <c r="M19" s="31">
        <v>1394.1124267578125</v>
      </c>
      <c r="N19" s="31">
        <v>4503.974609375</v>
      </c>
      <c r="O19" s="31">
        <v>2975.615234375</v>
      </c>
      <c r="P19" s="85">
        <v>287.2814636230469</v>
      </c>
      <c r="Q19" s="32">
        <v>7429.42626953125</v>
      </c>
      <c r="R19" s="31">
        <v>0</v>
      </c>
      <c r="S19" s="31">
        <v>12862.0849609375</v>
      </c>
      <c r="T19" s="31">
        <v>6351.2041015625</v>
      </c>
      <c r="U19" s="31">
        <v>4860.349609375</v>
      </c>
      <c r="V19" s="31">
        <v>2080.44482421875</v>
      </c>
      <c r="W19" s="31">
        <v>651.027587890625</v>
      </c>
      <c r="X19" s="85">
        <v>447.5540771484375</v>
      </c>
    </row>
    <row r="20" spans="1:24" s="11" customFormat="1" ht="15">
      <c r="A20" s="250" t="s">
        <v>91</v>
      </c>
      <c r="B20" s="14"/>
      <c r="C20" s="38" t="s">
        <v>13</v>
      </c>
      <c r="D20" s="86" t="s">
        <v>208</v>
      </c>
      <c r="E20" s="29"/>
      <c r="F20" s="246">
        <f t="shared" si="3"/>
        <v>16391.510864257812</v>
      </c>
      <c r="G20" s="17">
        <f t="shared" si="4"/>
        <v>0</v>
      </c>
      <c r="H20" s="263">
        <f t="shared" si="2"/>
        <v>16391.510864257812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14746.611328125</v>
      </c>
      <c r="T20" s="31">
        <v>1644.8995361328125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 ht="15">
      <c r="A21" s="250" t="s">
        <v>92</v>
      </c>
      <c r="B21" s="14"/>
      <c r="C21" s="38" t="s">
        <v>15</v>
      </c>
      <c r="D21" s="86" t="s">
        <v>209</v>
      </c>
      <c r="E21" s="29"/>
      <c r="F21" s="246">
        <f t="shared" si="3"/>
        <v>233774.6171875</v>
      </c>
      <c r="G21" s="17">
        <f t="shared" si="4"/>
        <v>135504.546875</v>
      </c>
      <c r="H21" s="263">
        <f t="shared" si="2"/>
        <v>98270.0703125</v>
      </c>
      <c r="I21" s="18">
        <v>135504.546875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98270.0703125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 ht="15">
      <c r="A22" s="250" t="s">
        <v>93</v>
      </c>
      <c r="B22" s="14"/>
      <c r="C22" s="37" t="s">
        <v>16</v>
      </c>
      <c r="D22" s="245" t="s">
        <v>210</v>
      </c>
      <c r="E22" s="29"/>
      <c r="F22" s="246">
        <f t="shared" si="3"/>
        <v>155154.34326171875</v>
      </c>
      <c r="G22" s="17">
        <f t="shared" si="4"/>
        <v>126407.09765625</v>
      </c>
      <c r="H22" s="263">
        <f t="shared" si="2"/>
        <v>28747.24560546875</v>
      </c>
      <c r="I22" s="18">
        <v>108438.390625</v>
      </c>
      <c r="J22" s="31">
        <v>0</v>
      </c>
      <c r="K22" s="31">
        <v>0</v>
      </c>
      <c r="L22" s="31">
        <v>17968.70703125</v>
      </c>
      <c r="M22" s="31">
        <v>0</v>
      </c>
      <c r="N22" s="31">
        <v>0</v>
      </c>
      <c r="O22" s="31">
        <v>0</v>
      </c>
      <c r="P22" s="85">
        <v>0</v>
      </c>
      <c r="Q22" s="32">
        <v>26511.69921875</v>
      </c>
      <c r="R22" s="31">
        <v>0</v>
      </c>
      <c r="S22" s="31">
        <v>0</v>
      </c>
      <c r="T22" s="31">
        <v>0</v>
      </c>
      <c r="U22" s="31">
        <v>0</v>
      </c>
      <c r="V22" s="31">
        <v>2235.54638671875</v>
      </c>
      <c r="W22" s="31">
        <v>0</v>
      </c>
      <c r="X22" s="85">
        <v>0</v>
      </c>
    </row>
    <row r="23" spans="1:24" s="11" customFormat="1" ht="15">
      <c r="A23" s="250" t="s">
        <v>94</v>
      </c>
      <c r="B23" s="14"/>
      <c r="C23" s="37" t="s">
        <v>20</v>
      </c>
      <c r="D23" s="245" t="s">
        <v>56</v>
      </c>
      <c r="E23" s="29"/>
      <c r="F23" s="246">
        <f t="shared" si="3"/>
        <v>113811.37329101562</v>
      </c>
      <c r="G23" s="17">
        <f>SUM(I23:P23)</f>
        <v>50490.716796875</v>
      </c>
      <c r="H23" s="263">
        <f t="shared" si="2"/>
        <v>63320.656494140625</v>
      </c>
      <c r="I23" s="18">
        <v>4127.6474609375</v>
      </c>
      <c r="J23" s="31">
        <v>0</v>
      </c>
      <c r="K23" s="31">
        <v>13576.9765625</v>
      </c>
      <c r="L23" s="31">
        <v>16615.505859375</v>
      </c>
      <c r="M23" s="31">
        <v>5914.79736328125</v>
      </c>
      <c r="N23" s="31">
        <v>5349.41943359375</v>
      </c>
      <c r="O23" s="31">
        <v>3521.641357421875</v>
      </c>
      <c r="P23" s="85">
        <v>1384.728759765625</v>
      </c>
      <c r="Q23" s="32">
        <v>13119.43359375</v>
      </c>
      <c r="R23" s="31">
        <v>2544.01806640625</v>
      </c>
      <c r="S23" s="31">
        <v>19483.84375</v>
      </c>
      <c r="T23" s="31">
        <v>9711.7109375</v>
      </c>
      <c r="U23" s="31">
        <v>6574.33203125</v>
      </c>
      <c r="V23" s="31">
        <v>3702.9541015625</v>
      </c>
      <c r="W23" s="31">
        <v>6036.0439453125</v>
      </c>
      <c r="X23" s="85">
        <v>2148.320068359375</v>
      </c>
    </row>
    <row r="24" spans="1:24" s="16" customFormat="1" ht="15" customHeight="1">
      <c r="A24" s="249"/>
      <c r="B24" s="63" t="s">
        <v>211</v>
      </c>
      <c r="C24" s="63"/>
      <c r="D24" s="63"/>
      <c r="E24" s="64"/>
      <c r="F24" s="53">
        <f>SUM(G24:H24)</f>
        <v>2502963.6697158813</v>
      </c>
      <c r="G24" s="54">
        <f>SUM(I24:P24)</f>
        <v>1628906.9527816772</v>
      </c>
      <c r="H24" s="261">
        <f>SUM(Q24:X24)</f>
        <v>874056.7169342041</v>
      </c>
      <c r="I24" s="55">
        <f>SUM(I25:I53)</f>
        <v>39238.245666503906</v>
      </c>
      <c r="J24" s="56">
        <f aca="true" t="shared" si="5" ref="J24:X24">SUM(J25:J53)</f>
        <v>24671.281982421875</v>
      </c>
      <c r="K24" s="56">
        <f t="shared" si="5"/>
        <v>527685.5581665039</v>
      </c>
      <c r="L24" s="56">
        <f t="shared" si="5"/>
        <v>383665.6872558594</v>
      </c>
      <c r="M24" s="56">
        <f t="shared" si="5"/>
        <v>247882.6280517578</v>
      </c>
      <c r="N24" s="56">
        <f t="shared" si="5"/>
        <v>250966.19760131836</v>
      </c>
      <c r="O24" s="56">
        <f t="shared" si="5"/>
        <v>129170.21044921875</v>
      </c>
      <c r="P24" s="271">
        <f t="shared" si="5"/>
        <v>25627.14360809326</v>
      </c>
      <c r="Q24" s="55">
        <f t="shared" si="5"/>
        <v>49152.764404296875</v>
      </c>
      <c r="R24" s="56">
        <f t="shared" si="5"/>
        <v>11258.706298828125</v>
      </c>
      <c r="S24" s="56">
        <f>SUM(S25:S53)</f>
        <v>73104.73669433594</v>
      </c>
      <c r="T24" s="56">
        <f t="shared" si="5"/>
        <v>299317.6297607422</v>
      </c>
      <c r="U24" s="56">
        <f t="shared" si="5"/>
        <v>126526.99578857422</v>
      </c>
      <c r="V24" s="56">
        <f t="shared" si="5"/>
        <v>186831.26989746094</v>
      </c>
      <c r="W24" s="56">
        <f t="shared" si="5"/>
        <v>87690.48606872559</v>
      </c>
      <c r="X24" s="271">
        <f t="shared" si="5"/>
        <v>40174.128021240234</v>
      </c>
    </row>
    <row r="25" spans="1:24" s="77" customFormat="1" ht="15">
      <c r="A25" s="251"/>
      <c r="B25" s="253"/>
      <c r="C25" s="253"/>
      <c r="D25" s="101" t="s">
        <v>189</v>
      </c>
      <c r="E25" s="254"/>
      <c r="F25" s="78"/>
      <c r="G25" s="78"/>
      <c r="H25" s="264"/>
      <c r="I25" s="272"/>
      <c r="J25" s="253"/>
      <c r="K25" s="253"/>
      <c r="L25" s="253"/>
      <c r="M25" s="253"/>
      <c r="N25" s="253"/>
      <c r="O25" s="253"/>
      <c r="P25" s="254"/>
      <c r="Q25" s="102"/>
      <c r="R25" s="103"/>
      <c r="S25" s="103"/>
      <c r="T25" s="103"/>
      <c r="U25" s="103"/>
      <c r="V25" s="103"/>
      <c r="W25" s="103"/>
      <c r="X25" s="274"/>
    </row>
    <row r="26" spans="1:24" s="11" customFormat="1" ht="15">
      <c r="A26" s="250" t="s">
        <v>95</v>
      </c>
      <c r="B26" s="14"/>
      <c r="C26" s="38" t="s">
        <v>21</v>
      </c>
      <c r="D26" s="38"/>
      <c r="E26" s="29" t="s">
        <v>190</v>
      </c>
      <c r="F26" s="17">
        <f>SUM(G26:H26)</f>
        <v>37446.08952331543</v>
      </c>
      <c r="G26" s="17">
        <f>SUM(I26:P26)</f>
        <v>28417.628051757812</v>
      </c>
      <c r="H26" s="263">
        <f t="shared" si="2"/>
        <v>9028.461471557617</v>
      </c>
      <c r="I26" s="32">
        <v>0</v>
      </c>
      <c r="J26" s="31">
        <v>0</v>
      </c>
      <c r="K26" s="31">
        <v>0</v>
      </c>
      <c r="L26" s="31">
        <v>14610.72265625</v>
      </c>
      <c r="M26" s="31">
        <v>3619.773681640625</v>
      </c>
      <c r="N26" s="31">
        <v>8808.10546875</v>
      </c>
      <c r="O26" s="31">
        <v>1379.0262451171875</v>
      </c>
      <c r="P26" s="85">
        <v>0</v>
      </c>
      <c r="Q26" s="32">
        <v>0</v>
      </c>
      <c r="R26" s="31">
        <v>0</v>
      </c>
      <c r="S26" s="31">
        <v>0</v>
      </c>
      <c r="T26" s="31">
        <v>2446.565185546875</v>
      </c>
      <c r="U26" s="31">
        <v>3066.39892578125</v>
      </c>
      <c r="V26" s="31">
        <v>3063.769287109375</v>
      </c>
      <c r="W26" s="31">
        <v>132.94932556152344</v>
      </c>
      <c r="X26" s="85">
        <v>318.77874755859375</v>
      </c>
    </row>
    <row r="27" spans="1:24" s="11" customFormat="1" ht="15">
      <c r="A27" s="250" t="s">
        <v>96</v>
      </c>
      <c r="B27" s="14"/>
      <c r="C27" s="38" t="s">
        <v>22</v>
      </c>
      <c r="D27" s="38"/>
      <c r="E27" s="29" t="s">
        <v>192</v>
      </c>
      <c r="F27" s="17">
        <f t="shared" si="3"/>
        <v>13602.427185058594</v>
      </c>
      <c r="G27" s="17">
        <f aca="true" t="shared" si="6" ref="G27:G43">SUM(I27:P27)</f>
        <v>7132.4306640625</v>
      </c>
      <c r="H27" s="263">
        <f t="shared" si="2"/>
        <v>6469.996520996094</v>
      </c>
      <c r="I27" s="32">
        <v>0</v>
      </c>
      <c r="J27" s="31">
        <v>0</v>
      </c>
      <c r="K27" s="31">
        <v>0</v>
      </c>
      <c r="L27" s="31">
        <v>1239.207763671875</v>
      </c>
      <c r="M27" s="31">
        <v>3296.76611328125</v>
      </c>
      <c r="N27" s="31">
        <v>1810.9835205078125</v>
      </c>
      <c r="O27" s="31">
        <v>785.4732666015625</v>
      </c>
      <c r="P27" s="85">
        <v>0</v>
      </c>
      <c r="Q27" s="32">
        <v>0</v>
      </c>
      <c r="R27" s="31">
        <v>1984.5</v>
      </c>
      <c r="S27" s="31">
        <v>0</v>
      </c>
      <c r="T27" s="31">
        <v>0</v>
      </c>
      <c r="U27" s="31">
        <v>1367.03125</v>
      </c>
      <c r="V27" s="31">
        <v>2237.162109375</v>
      </c>
      <c r="W27" s="31">
        <v>881.3031616210938</v>
      </c>
      <c r="X27" s="85">
        <v>0</v>
      </c>
    </row>
    <row r="28" spans="1:24" s="11" customFormat="1" ht="15">
      <c r="A28" s="250" t="s">
        <v>97</v>
      </c>
      <c r="B28" s="14"/>
      <c r="C28" s="37" t="s">
        <v>23</v>
      </c>
      <c r="D28" s="37"/>
      <c r="E28" s="29" t="s">
        <v>17</v>
      </c>
      <c r="F28" s="17">
        <f t="shared" si="3"/>
        <v>19364.587425231934</v>
      </c>
      <c r="G28" s="17">
        <f t="shared" si="6"/>
        <v>12366.716819763184</v>
      </c>
      <c r="H28" s="263">
        <f t="shared" si="2"/>
        <v>6997.87060546875</v>
      </c>
      <c r="I28" s="32">
        <v>0</v>
      </c>
      <c r="J28" s="31">
        <v>0</v>
      </c>
      <c r="K28" s="31">
        <v>0</v>
      </c>
      <c r="L28" s="31">
        <v>1300.73046875</v>
      </c>
      <c r="M28" s="31">
        <v>6178.06298828125</v>
      </c>
      <c r="N28" s="31">
        <v>2266.119384765625</v>
      </c>
      <c r="O28" s="31">
        <v>2567.3955078125</v>
      </c>
      <c r="P28" s="85">
        <v>54.408470153808594</v>
      </c>
      <c r="Q28" s="32">
        <v>0</v>
      </c>
      <c r="R28" s="31">
        <v>0</v>
      </c>
      <c r="S28" s="31">
        <v>0</v>
      </c>
      <c r="T28" s="31">
        <v>2480.34375</v>
      </c>
      <c r="U28" s="31">
        <v>1085.51953125</v>
      </c>
      <c r="V28" s="31">
        <v>1850.3671875</v>
      </c>
      <c r="W28" s="31">
        <v>1581.64013671875</v>
      </c>
      <c r="X28" s="85">
        <v>0</v>
      </c>
    </row>
    <row r="29" spans="1:24" s="11" customFormat="1" ht="15">
      <c r="A29" s="250" t="s">
        <v>98</v>
      </c>
      <c r="B29" s="14"/>
      <c r="C29" s="37" t="s">
        <v>45</v>
      </c>
      <c r="D29" s="37"/>
      <c r="E29" s="29" t="s">
        <v>18</v>
      </c>
      <c r="F29" s="17">
        <f t="shared" si="3"/>
        <v>15166.45458984375</v>
      </c>
      <c r="G29" s="17">
        <f t="shared" si="6"/>
        <v>11692.692810058594</v>
      </c>
      <c r="H29" s="263">
        <f t="shared" si="2"/>
        <v>3473.7617797851562</v>
      </c>
      <c r="I29" s="32">
        <v>0</v>
      </c>
      <c r="J29" s="31">
        <v>0</v>
      </c>
      <c r="K29" s="31">
        <v>0</v>
      </c>
      <c r="L29" s="31">
        <v>1631.7923583984375</v>
      </c>
      <c r="M29" s="31">
        <v>4150.3740234375</v>
      </c>
      <c r="N29" s="31">
        <v>2852.180419921875</v>
      </c>
      <c r="O29" s="31">
        <v>2716.3125</v>
      </c>
      <c r="P29" s="85">
        <v>342.03350830078125</v>
      </c>
      <c r="Q29" s="32">
        <v>0</v>
      </c>
      <c r="R29" s="31">
        <v>0</v>
      </c>
      <c r="S29" s="31">
        <v>0</v>
      </c>
      <c r="T29" s="31">
        <v>0</v>
      </c>
      <c r="U29" s="31">
        <v>0</v>
      </c>
      <c r="V29" s="31">
        <v>3125.550537109375</v>
      </c>
      <c r="W29" s="31">
        <v>0</v>
      </c>
      <c r="X29" s="85">
        <v>348.21124267578125</v>
      </c>
    </row>
    <row r="30" spans="1:24" s="11" customFormat="1" ht="15">
      <c r="A30" s="250" t="s">
        <v>99</v>
      </c>
      <c r="B30" s="14"/>
      <c r="C30" s="37" t="s">
        <v>46</v>
      </c>
      <c r="D30" s="37"/>
      <c r="E30" s="29" t="s">
        <v>58</v>
      </c>
      <c r="F30" s="17">
        <f t="shared" si="3"/>
        <v>29283.84307861328</v>
      </c>
      <c r="G30" s="17">
        <f t="shared" si="6"/>
        <v>14743.998901367188</v>
      </c>
      <c r="H30" s="263">
        <f t="shared" si="2"/>
        <v>14539.844177246094</v>
      </c>
      <c r="I30" s="32">
        <v>0</v>
      </c>
      <c r="J30" s="31">
        <v>0</v>
      </c>
      <c r="K30" s="31">
        <v>3329.751220703125</v>
      </c>
      <c r="L30" s="31">
        <v>1274.6702880859375</v>
      </c>
      <c r="M30" s="31">
        <v>3504.733154296875</v>
      </c>
      <c r="N30" s="31">
        <v>4825.76025390625</v>
      </c>
      <c r="O30" s="31">
        <v>1499.3331298828125</v>
      </c>
      <c r="P30" s="85">
        <v>309.7508544921875</v>
      </c>
      <c r="Q30" s="32">
        <v>0</v>
      </c>
      <c r="R30" s="31">
        <v>0</v>
      </c>
      <c r="S30" s="31">
        <v>0</v>
      </c>
      <c r="T30" s="31">
        <v>7241.6240234375</v>
      </c>
      <c r="U30" s="31">
        <v>4753.7314453125</v>
      </c>
      <c r="V30" s="31">
        <v>1101.689453125</v>
      </c>
      <c r="W30" s="31">
        <v>1077.582763671875</v>
      </c>
      <c r="X30" s="85">
        <v>365.21649169921875</v>
      </c>
    </row>
    <row r="31" spans="1:24" s="11" customFormat="1" ht="15">
      <c r="A31" s="250" t="s">
        <v>100</v>
      </c>
      <c r="B31" s="14"/>
      <c r="C31" s="39" t="s">
        <v>47</v>
      </c>
      <c r="D31" s="39"/>
      <c r="E31" s="29" t="s">
        <v>19</v>
      </c>
      <c r="F31" s="17">
        <f t="shared" si="3"/>
        <v>6152.9595947265625</v>
      </c>
      <c r="G31" s="17">
        <f t="shared" si="6"/>
        <v>0</v>
      </c>
      <c r="H31" s="263">
        <f t="shared" si="2"/>
        <v>6152.9595947265625</v>
      </c>
      <c r="I31" s="32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0</v>
      </c>
      <c r="T31" s="31">
        <v>1241.7987060546875</v>
      </c>
      <c r="U31" s="31">
        <v>2322.585693359375</v>
      </c>
      <c r="V31" s="31">
        <v>2309.556884765625</v>
      </c>
      <c r="W31" s="31">
        <v>0</v>
      </c>
      <c r="X31" s="85">
        <v>279.018310546875</v>
      </c>
    </row>
    <row r="32" spans="1:24" s="11" customFormat="1" ht="15">
      <c r="A32" s="250" t="s">
        <v>101</v>
      </c>
      <c r="B32" s="14"/>
      <c r="C32" s="39" t="s">
        <v>48</v>
      </c>
      <c r="D32" s="39"/>
      <c r="E32" s="29" t="s">
        <v>194</v>
      </c>
      <c r="F32" s="17">
        <f t="shared" si="3"/>
        <v>3991.6295166015625</v>
      </c>
      <c r="G32" s="17">
        <f t="shared" si="6"/>
        <v>0</v>
      </c>
      <c r="H32" s="263">
        <f t="shared" si="2"/>
        <v>3991.6295166015625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0</v>
      </c>
      <c r="T32" s="31">
        <v>0</v>
      </c>
      <c r="U32" s="31">
        <v>848.2220458984375</v>
      </c>
      <c r="V32" s="31">
        <v>3143.407470703125</v>
      </c>
      <c r="W32" s="31">
        <v>0</v>
      </c>
      <c r="X32" s="85">
        <v>0</v>
      </c>
    </row>
    <row r="33" spans="1:24" s="11" customFormat="1" ht="15">
      <c r="A33" s="250" t="s">
        <v>102</v>
      </c>
      <c r="B33" s="14"/>
      <c r="C33" s="37" t="s">
        <v>49</v>
      </c>
      <c r="D33" s="37"/>
      <c r="E33" s="29" t="s">
        <v>212</v>
      </c>
      <c r="F33" s="17">
        <f t="shared" si="3"/>
        <v>10979.093078613281</v>
      </c>
      <c r="G33" s="17">
        <f t="shared" si="6"/>
        <v>9248.927124023438</v>
      </c>
      <c r="H33" s="263">
        <f>SUM(Q33:X33)</f>
        <v>1730.1659545898438</v>
      </c>
      <c r="I33" s="32">
        <v>0</v>
      </c>
      <c r="J33" s="31">
        <v>0</v>
      </c>
      <c r="K33" s="31">
        <v>381.24053955078125</v>
      </c>
      <c r="L33" s="31">
        <v>2884.490966796875</v>
      </c>
      <c r="M33" s="31">
        <v>1239.5323486328125</v>
      </c>
      <c r="N33" s="31">
        <v>4057.16259765625</v>
      </c>
      <c r="O33" s="31">
        <v>686.5006713867188</v>
      </c>
      <c r="P33" s="85">
        <v>0</v>
      </c>
      <c r="Q33" s="32">
        <v>0</v>
      </c>
      <c r="R33" s="31">
        <v>0</v>
      </c>
      <c r="S33" s="31">
        <v>1152.6287841796875</v>
      </c>
      <c r="T33" s="31">
        <v>0</v>
      </c>
      <c r="U33" s="31">
        <v>0</v>
      </c>
      <c r="V33" s="31">
        <v>0</v>
      </c>
      <c r="W33" s="31">
        <v>577.5371704101562</v>
      </c>
      <c r="X33" s="85">
        <v>0</v>
      </c>
    </row>
    <row r="34" spans="1:24" s="11" customFormat="1" ht="15">
      <c r="A34" s="250" t="s">
        <v>103</v>
      </c>
      <c r="B34" s="14"/>
      <c r="C34" s="38" t="s">
        <v>50</v>
      </c>
      <c r="D34" s="86" t="s">
        <v>59</v>
      </c>
      <c r="E34" s="255"/>
      <c r="F34" s="17">
        <f t="shared" si="3"/>
        <v>77995.73532104492</v>
      </c>
      <c r="G34" s="17">
        <f t="shared" si="6"/>
        <v>38446.779357910156</v>
      </c>
      <c r="H34" s="263">
        <f t="shared" si="2"/>
        <v>39548.955963134766</v>
      </c>
      <c r="I34" s="32">
        <v>350.51031494140625</v>
      </c>
      <c r="J34" s="31">
        <v>0</v>
      </c>
      <c r="K34" s="31">
        <v>5238.037109375</v>
      </c>
      <c r="L34" s="31">
        <v>7999.72265625</v>
      </c>
      <c r="M34" s="31">
        <v>7350.77001953125</v>
      </c>
      <c r="N34" s="31">
        <v>10760.736328125</v>
      </c>
      <c r="O34" s="31">
        <v>5807.88525390625</v>
      </c>
      <c r="P34" s="85">
        <v>939.11767578125</v>
      </c>
      <c r="Q34" s="32">
        <v>8528.138671875</v>
      </c>
      <c r="R34" s="31">
        <v>0</v>
      </c>
      <c r="S34" s="31">
        <v>4845.33349609375</v>
      </c>
      <c r="T34" s="31">
        <v>6436.96630859375</v>
      </c>
      <c r="U34" s="31">
        <v>4066.868408203125</v>
      </c>
      <c r="V34" s="31">
        <v>11053.16015625</v>
      </c>
      <c r="W34" s="31">
        <v>4261.146484375</v>
      </c>
      <c r="X34" s="85">
        <v>357.3424377441406</v>
      </c>
    </row>
    <row r="35" spans="1:24" s="11" customFormat="1" ht="15">
      <c r="A35" s="250" t="s">
        <v>104</v>
      </c>
      <c r="B35" s="14"/>
      <c r="C35" s="38" t="s">
        <v>51</v>
      </c>
      <c r="D35" s="86" t="s">
        <v>213</v>
      </c>
      <c r="E35" s="255"/>
      <c r="F35" s="17">
        <f t="shared" si="3"/>
        <v>89292.66632080078</v>
      </c>
      <c r="G35" s="17">
        <f t="shared" si="6"/>
        <v>47802.063049316406</v>
      </c>
      <c r="H35" s="263">
        <f t="shared" si="2"/>
        <v>41490.603271484375</v>
      </c>
      <c r="I35" s="32">
        <v>0</v>
      </c>
      <c r="J35" s="31">
        <v>0</v>
      </c>
      <c r="K35" s="31">
        <v>6786.2294921875</v>
      </c>
      <c r="L35" s="31">
        <v>11665.3955078125</v>
      </c>
      <c r="M35" s="31">
        <v>12023.6845703125</v>
      </c>
      <c r="N35" s="31">
        <v>12124.57421875</v>
      </c>
      <c r="O35" s="31">
        <v>4866.08154296875</v>
      </c>
      <c r="P35" s="85">
        <v>336.09771728515625</v>
      </c>
      <c r="Q35" s="32">
        <v>0</v>
      </c>
      <c r="R35" s="31">
        <v>0</v>
      </c>
      <c r="S35" s="31">
        <v>0</v>
      </c>
      <c r="T35" s="31">
        <v>7668.2958984375</v>
      </c>
      <c r="U35" s="31">
        <v>10862.9609375</v>
      </c>
      <c r="V35" s="31">
        <v>13712.6982421875</v>
      </c>
      <c r="W35" s="31">
        <v>6537.126953125</v>
      </c>
      <c r="X35" s="85">
        <v>2709.521240234375</v>
      </c>
    </row>
    <row r="36" spans="1:24" s="77" customFormat="1" ht="15">
      <c r="A36" s="251"/>
      <c r="B36" s="253"/>
      <c r="C36" s="101"/>
      <c r="D36" s="101" t="s">
        <v>193</v>
      </c>
      <c r="E36" s="254"/>
      <c r="F36" s="78"/>
      <c r="G36" s="17"/>
      <c r="H36" s="264"/>
      <c r="I36" s="272"/>
      <c r="J36" s="253"/>
      <c r="K36" s="253"/>
      <c r="L36" s="253"/>
      <c r="M36" s="253"/>
      <c r="N36" s="253"/>
      <c r="O36" s="253"/>
      <c r="P36" s="254"/>
      <c r="Q36" s="102"/>
      <c r="R36" s="103"/>
      <c r="S36" s="103"/>
      <c r="T36" s="103"/>
      <c r="U36" s="103"/>
      <c r="V36" s="103"/>
      <c r="W36" s="103"/>
      <c r="X36" s="274"/>
    </row>
    <row r="37" spans="1:24" s="11" customFormat="1" ht="15">
      <c r="A37" s="250" t="s">
        <v>105</v>
      </c>
      <c r="B37" s="14"/>
      <c r="C37" s="38" t="s">
        <v>52</v>
      </c>
      <c r="D37" s="38"/>
      <c r="E37" s="29" t="s">
        <v>24</v>
      </c>
      <c r="F37" s="17">
        <f t="shared" si="3"/>
        <v>31748.3515625</v>
      </c>
      <c r="G37" s="17">
        <f t="shared" si="6"/>
        <v>21527.01318359375</v>
      </c>
      <c r="H37" s="263">
        <f t="shared" si="2"/>
        <v>10221.33837890625</v>
      </c>
      <c r="I37" s="32">
        <v>2557.88330078125</v>
      </c>
      <c r="J37" s="31">
        <v>8703.884765625</v>
      </c>
      <c r="K37" s="31">
        <v>7401.01904296875</v>
      </c>
      <c r="L37" s="31">
        <v>0</v>
      </c>
      <c r="M37" s="31">
        <v>0</v>
      </c>
      <c r="N37" s="31">
        <v>2864.22607421875</v>
      </c>
      <c r="O37" s="31">
        <v>0</v>
      </c>
      <c r="P37" s="85">
        <v>0</v>
      </c>
      <c r="Q37" s="32">
        <v>2616.888671875</v>
      </c>
      <c r="R37" s="31">
        <v>2826.650390625</v>
      </c>
      <c r="S37" s="31">
        <v>4777.79931640625</v>
      </c>
      <c r="T37" s="31">
        <v>0</v>
      </c>
      <c r="U37" s="31">
        <v>0</v>
      </c>
      <c r="V37" s="31">
        <v>0</v>
      </c>
      <c r="W37" s="31">
        <v>0</v>
      </c>
      <c r="X37" s="85">
        <v>0</v>
      </c>
    </row>
    <row r="38" spans="1:24" s="11" customFormat="1" ht="15">
      <c r="A38" s="250" t="s">
        <v>108</v>
      </c>
      <c r="B38" s="14"/>
      <c r="C38" s="37" t="s">
        <v>60</v>
      </c>
      <c r="D38" s="37"/>
      <c r="E38" s="29" t="s">
        <v>214</v>
      </c>
      <c r="F38" s="17">
        <f t="shared" si="3"/>
        <v>340343.594329834</v>
      </c>
      <c r="G38" s="17">
        <f t="shared" si="6"/>
        <v>172665.23397827148</v>
      </c>
      <c r="H38" s="263">
        <f t="shared" si="2"/>
        <v>167678.3603515625</v>
      </c>
      <c r="I38" s="32">
        <v>0</v>
      </c>
      <c r="J38" s="31">
        <v>0</v>
      </c>
      <c r="K38" s="31">
        <v>47241.44140625</v>
      </c>
      <c r="L38" s="31">
        <v>95351.8984375</v>
      </c>
      <c r="M38" s="31">
        <v>17203.25390625</v>
      </c>
      <c r="N38" s="31">
        <v>9532.26953125</v>
      </c>
      <c r="O38" s="31">
        <v>2831.2421875</v>
      </c>
      <c r="P38" s="85">
        <v>505.1285095214844</v>
      </c>
      <c r="Q38" s="32">
        <v>6726.7548828125</v>
      </c>
      <c r="R38" s="31">
        <v>0</v>
      </c>
      <c r="S38" s="31">
        <v>0</v>
      </c>
      <c r="T38" s="31">
        <v>109871.328125</v>
      </c>
      <c r="U38" s="31">
        <v>17875.44140625</v>
      </c>
      <c r="V38" s="31">
        <v>33204.8359375</v>
      </c>
      <c r="W38" s="31">
        <v>0</v>
      </c>
      <c r="X38" s="85">
        <v>0</v>
      </c>
    </row>
    <row r="39" spans="1:24" s="11" customFormat="1" ht="15">
      <c r="A39" s="250" t="s">
        <v>106</v>
      </c>
      <c r="B39" s="14"/>
      <c r="C39" s="37" t="s">
        <v>61</v>
      </c>
      <c r="D39" s="86" t="s">
        <v>191</v>
      </c>
      <c r="E39" s="256"/>
      <c r="F39" s="17">
        <f t="shared" si="3"/>
        <v>403332.0595703125</v>
      </c>
      <c r="G39" s="17">
        <f t="shared" si="6"/>
        <v>378229.25</v>
      </c>
      <c r="H39" s="263">
        <f t="shared" si="2"/>
        <v>25102.8095703125</v>
      </c>
      <c r="I39" s="32">
        <v>0</v>
      </c>
      <c r="J39" s="31">
        <v>0</v>
      </c>
      <c r="K39" s="31">
        <v>378229.25</v>
      </c>
      <c r="L39" s="31">
        <v>0</v>
      </c>
      <c r="M39" s="31">
        <v>0</v>
      </c>
      <c r="N39" s="31">
        <v>0</v>
      </c>
      <c r="O39" s="31">
        <v>0</v>
      </c>
      <c r="P39" s="85">
        <v>0</v>
      </c>
      <c r="Q39" s="32">
        <v>8912.705078125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85">
        <v>16190.1044921875</v>
      </c>
    </row>
    <row r="40" spans="1:24" s="11" customFormat="1" ht="15">
      <c r="A40" s="250" t="s">
        <v>109</v>
      </c>
      <c r="B40" s="14"/>
      <c r="C40" s="38" t="s">
        <v>62</v>
      </c>
      <c r="D40" s="86" t="s">
        <v>215</v>
      </c>
      <c r="E40" s="256"/>
      <c r="F40" s="17">
        <f t="shared" si="3"/>
        <v>106052.6064453125</v>
      </c>
      <c r="G40" s="17">
        <f t="shared" si="6"/>
        <v>15935.4462890625</v>
      </c>
      <c r="H40" s="263">
        <f t="shared" si="2"/>
        <v>90117.16015625</v>
      </c>
      <c r="I40" s="32">
        <v>0</v>
      </c>
      <c r="J40" s="31">
        <v>0</v>
      </c>
      <c r="K40" s="31">
        <v>0</v>
      </c>
      <c r="L40" s="31">
        <v>0</v>
      </c>
      <c r="M40" s="31">
        <v>0</v>
      </c>
      <c r="N40" s="31">
        <v>6526.5888671875</v>
      </c>
      <c r="O40" s="31">
        <v>9408.857421875</v>
      </c>
      <c r="P40" s="85">
        <v>0</v>
      </c>
      <c r="Q40" s="32">
        <v>0</v>
      </c>
      <c r="R40" s="31">
        <v>0</v>
      </c>
      <c r="S40" s="31">
        <v>0</v>
      </c>
      <c r="T40" s="31">
        <v>71005.015625</v>
      </c>
      <c r="U40" s="31">
        <v>0</v>
      </c>
      <c r="V40" s="31">
        <v>14310.275390625</v>
      </c>
      <c r="W40" s="31">
        <v>2370.0419921875</v>
      </c>
      <c r="X40" s="85">
        <v>2431.8271484375</v>
      </c>
    </row>
    <row r="41" spans="1:24" s="77" customFormat="1" ht="15">
      <c r="A41" s="251"/>
      <c r="B41" s="253"/>
      <c r="C41" s="253"/>
      <c r="D41" s="109" t="s">
        <v>25</v>
      </c>
      <c r="E41" s="254"/>
      <c r="F41" s="78"/>
      <c r="G41" s="17"/>
      <c r="H41" s="264"/>
      <c r="I41" s="272"/>
      <c r="J41" s="253"/>
      <c r="K41" s="253"/>
      <c r="L41" s="253"/>
      <c r="M41" s="253"/>
      <c r="N41" s="253"/>
      <c r="O41" s="253"/>
      <c r="P41" s="254"/>
      <c r="Q41" s="102"/>
      <c r="R41" s="103"/>
      <c r="S41" s="103"/>
      <c r="T41" s="103"/>
      <c r="U41" s="103"/>
      <c r="V41" s="103"/>
      <c r="W41" s="103"/>
      <c r="X41" s="274"/>
    </row>
    <row r="42" spans="1:24" s="11" customFormat="1" ht="15">
      <c r="A42" s="250" t="s">
        <v>107</v>
      </c>
      <c r="B42" s="14"/>
      <c r="C42" s="38" t="s">
        <v>63</v>
      </c>
      <c r="D42" s="14"/>
      <c r="E42" s="29" t="s">
        <v>216</v>
      </c>
      <c r="F42" s="17">
        <f t="shared" si="3"/>
        <v>5855.020904541016</v>
      </c>
      <c r="G42" s="17">
        <f t="shared" si="6"/>
        <v>239.41079711914062</v>
      </c>
      <c r="H42" s="263">
        <f t="shared" si="2"/>
        <v>5615.610107421875</v>
      </c>
      <c r="I42" s="32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85">
        <v>239.41079711914062</v>
      </c>
      <c r="Q42" s="32">
        <v>0</v>
      </c>
      <c r="R42" s="31">
        <v>0</v>
      </c>
      <c r="S42" s="31">
        <v>4047.63134765625</v>
      </c>
      <c r="T42" s="31">
        <v>1567.978759765625</v>
      </c>
      <c r="U42" s="31">
        <v>0</v>
      </c>
      <c r="V42" s="31">
        <v>0</v>
      </c>
      <c r="W42" s="31">
        <v>0</v>
      </c>
      <c r="X42" s="85">
        <v>0</v>
      </c>
    </row>
    <row r="43" spans="1:24" s="11" customFormat="1" ht="15">
      <c r="A43" s="250" t="s">
        <v>110</v>
      </c>
      <c r="B43" s="14"/>
      <c r="C43" s="38" t="s">
        <v>64</v>
      </c>
      <c r="D43" s="14"/>
      <c r="E43" s="29" t="s">
        <v>217</v>
      </c>
      <c r="F43" s="17">
        <f t="shared" si="3"/>
        <v>109654.8046875</v>
      </c>
      <c r="G43" s="17">
        <f t="shared" si="6"/>
        <v>65431.858642578125</v>
      </c>
      <c r="H43" s="263">
        <f t="shared" si="2"/>
        <v>44222.946044921875</v>
      </c>
      <c r="I43" s="32">
        <v>0</v>
      </c>
      <c r="J43" s="31">
        <v>0</v>
      </c>
      <c r="K43" s="31">
        <v>0</v>
      </c>
      <c r="L43" s="31">
        <v>6796.8115234375</v>
      </c>
      <c r="M43" s="31">
        <v>20029.8203125</v>
      </c>
      <c r="N43" s="31">
        <v>23544.529296875</v>
      </c>
      <c r="O43" s="31">
        <v>12717.94921875</v>
      </c>
      <c r="P43" s="85">
        <v>2342.748291015625</v>
      </c>
      <c r="Q43" s="32">
        <v>0</v>
      </c>
      <c r="R43" s="31">
        <v>1801.722412109375</v>
      </c>
      <c r="S43" s="31">
        <v>2974.374267578125</v>
      </c>
      <c r="T43" s="31">
        <v>6694.4990234375</v>
      </c>
      <c r="U43" s="31">
        <v>2712.97802734375</v>
      </c>
      <c r="V43" s="31">
        <v>15826.7177734375</v>
      </c>
      <c r="W43" s="31">
        <v>10608.9619140625</v>
      </c>
      <c r="X43" s="85">
        <v>3603.692626953125</v>
      </c>
    </row>
    <row r="44" spans="1:24" s="11" customFormat="1" ht="15">
      <c r="A44" s="250" t="s">
        <v>111</v>
      </c>
      <c r="B44" s="14"/>
      <c r="C44" s="38" t="s">
        <v>65</v>
      </c>
      <c r="D44" s="14"/>
      <c r="E44" s="29" t="s">
        <v>218</v>
      </c>
      <c r="F44" s="17">
        <f t="shared" si="3"/>
        <v>541966.9423828125</v>
      </c>
      <c r="G44" s="17">
        <f t="shared" si="4"/>
        <v>343199.2666015625</v>
      </c>
      <c r="H44" s="263">
        <f t="shared" si="2"/>
        <v>198767.67578125</v>
      </c>
      <c r="I44" s="32">
        <v>0</v>
      </c>
      <c r="J44" s="31">
        <v>0</v>
      </c>
      <c r="K44" s="31">
        <v>19586.287109375</v>
      </c>
      <c r="L44" s="31">
        <v>88709.640625</v>
      </c>
      <c r="M44" s="31">
        <v>93263.953125</v>
      </c>
      <c r="N44" s="31">
        <v>91559.1328125</v>
      </c>
      <c r="O44" s="31">
        <v>39201.703125</v>
      </c>
      <c r="P44" s="85">
        <v>10878.5498046875</v>
      </c>
      <c r="Q44" s="32">
        <v>0</v>
      </c>
      <c r="R44" s="31">
        <v>0</v>
      </c>
      <c r="S44" s="31">
        <v>9121.1943359375</v>
      </c>
      <c r="T44" s="31">
        <v>51880.1171875</v>
      </c>
      <c r="U44" s="31">
        <v>44894.08984375</v>
      </c>
      <c r="V44" s="31">
        <v>51255.6796875</v>
      </c>
      <c r="W44" s="31">
        <v>33109.2890625</v>
      </c>
      <c r="X44" s="85">
        <v>8507.3056640625</v>
      </c>
    </row>
    <row r="45" spans="1:24" s="11" customFormat="1" ht="15">
      <c r="A45" s="250" t="s">
        <v>112</v>
      </c>
      <c r="B45" s="14"/>
      <c r="C45" s="38" t="s">
        <v>66</v>
      </c>
      <c r="D45" s="86" t="s">
        <v>219</v>
      </c>
      <c r="E45" s="255"/>
      <c r="F45" s="17">
        <f t="shared" si="3"/>
        <v>220199.25952148438</v>
      </c>
      <c r="G45" s="17">
        <f t="shared" si="4"/>
        <v>151775.80224609375</v>
      </c>
      <c r="H45" s="263">
        <f t="shared" si="2"/>
        <v>68423.45727539062</v>
      </c>
      <c r="I45" s="32">
        <v>3355.3984375</v>
      </c>
      <c r="J45" s="31">
        <v>0</v>
      </c>
      <c r="K45" s="31">
        <v>17687.953125</v>
      </c>
      <c r="L45" s="31">
        <v>29654.404296875</v>
      </c>
      <c r="M45" s="31">
        <v>33277.1015625</v>
      </c>
      <c r="N45" s="31">
        <v>38296.35546875</v>
      </c>
      <c r="O45" s="31">
        <v>25092.904296875</v>
      </c>
      <c r="P45" s="85">
        <v>4411.68505859375</v>
      </c>
      <c r="Q45" s="32">
        <v>2698.93212890625</v>
      </c>
      <c r="R45" s="31">
        <v>0</v>
      </c>
      <c r="S45" s="31">
        <v>12830.33203125</v>
      </c>
      <c r="T45" s="31">
        <v>3289.6376953125</v>
      </c>
      <c r="U45" s="31">
        <v>13803.21484375</v>
      </c>
      <c r="V45" s="31">
        <v>15645.3359375</v>
      </c>
      <c r="W45" s="31">
        <v>17656.28125</v>
      </c>
      <c r="X45" s="85">
        <v>2499.723388671875</v>
      </c>
    </row>
    <row r="46" spans="1:24" s="77" customFormat="1" ht="15">
      <c r="A46" s="251"/>
      <c r="B46" s="253"/>
      <c r="C46" s="109"/>
      <c r="D46" s="109" t="s">
        <v>26</v>
      </c>
      <c r="E46" s="254"/>
      <c r="F46" s="78"/>
      <c r="G46" s="78"/>
      <c r="H46" s="264"/>
      <c r="I46" s="272">
        <v>0</v>
      </c>
      <c r="J46" s="253">
        <v>0</v>
      </c>
      <c r="K46" s="253">
        <v>0</v>
      </c>
      <c r="L46" s="253">
        <v>0</v>
      </c>
      <c r="M46" s="253">
        <v>0</v>
      </c>
      <c r="N46" s="253">
        <v>0</v>
      </c>
      <c r="O46" s="253">
        <v>0</v>
      </c>
      <c r="P46" s="254">
        <v>0</v>
      </c>
      <c r="Q46" s="102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v>0</v>
      </c>
      <c r="W46" s="103">
        <v>0</v>
      </c>
      <c r="X46" s="274">
        <v>0</v>
      </c>
    </row>
    <row r="47" spans="1:24" s="11" customFormat="1" ht="15">
      <c r="A47" s="250" t="s">
        <v>113</v>
      </c>
      <c r="B47" s="14"/>
      <c r="C47" s="38" t="s">
        <v>67</v>
      </c>
      <c r="D47" s="46"/>
      <c r="E47" s="29" t="s">
        <v>220</v>
      </c>
      <c r="F47" s="17">
        <f t="shared" si="3"/>
        <v>5947.161804199219</v>
      </c>
      <c r="G47" s="17">
        <f t="shared" si="4"/>
        <v>2496.5516967773438</v>
      </c>
      <c r="H47" s="263">
        <f t="shared" si="2"/>
        <v>3450.610107421875</v>
      </c>
      <c r="I47" s="32">
        <v>0</v>
      </c>
      <c r="J47" s="31">
        <v>0</v>
      </c>
      <c r="K47" s="31">
        <v>0</v>
      </c>
      <c r="L47" s="31">
        <v>0</v>
      </c>
      <c r="M47" s="31">
        <v>0</v>
      </c>
      <c r="N47" s="31">
        <v>1696.89697265625</v>
      </c>
      <c r="O47" s="31">
        <v>799.6547241210938</v>
      </c>
      <c r="P47" s="85">
        <v>0</v>
      </c>
      <c r="Q47" s="32">
        <v>0</v>
      </c>
      <c r="R47" s="31">
        <v>0</v>
      </c>
      <c r="S47" s="31">
        <v>0</v>
      </c>
      <c r="T47" s="31">
        <v>2415.2294921875</v>
      </c>
      <c r="U47" s="31">
        <v>1035.380615234375</v>
      </c>
      <c r="V47" s="31">
        <v>0</v>
      </c>
      <c r="W47" s="31">
        <v>0</v>
      </c>
      <c r="X47" s="85">
        <v>0</v>
      </c>
    </row>
    <row r="48" spans="1:24" s="11" customFormat="1" ht="15">
      <c r="A48" s="250" t="s">
        <v>114</v>
      </c>
      <c r="B48" s="14"/>
      <c r="C48" s="38" t="s">
        <v>68</v>
      </c>
      <c r="D48" s="46"/>
      <c r="E48" s="29" t="s">
        <v>221</v>
      </c>
      <c r="F48" s="17">
        <f t="shared" si="3"/>
        <v>201802.96884155273</v>
      </c>
      <c r="G48" s="17">
        <f t="shared" si="4"/>
        <v>177301.09646606445</v>
      </c>
      <c r="H48" s="263">
        <f t="shared" si="2"/>
        <v>24501.87237548828</v>
      </c>
      <c r="I48" s="32">
        <v>4358.9130859375</v>
      </c>
      <c r="J48" s="31">
        <v>0</v>
      </c>
      <c r="K48" s="31">
        <v>27115.7421875</v>
      </c>
      <c r="L48" s="31">
        <v>101476.4453125</v>
      </c>
      <c r="M48" s="31">
        <v>18787.330078125</v>
      </c>
      <c r="N48" s="31">
        <v>16010.2734375</v>
      </c>
      <c r="O48" s="31">
        <v>9169.3681640625</v>
      </c>
      <c r="P48" s="85">
        <v>383.0242004394531</v>
      </c>
      <c r="Q48" s="32">
        <v>0</v>
      </c>
      <c r="R48" s="31">
        <v>4645.83349609375</v>
      </c>
      <c r="S48" s="31">
        <v>1864.088134765625</v>
      </c>
      <c r="T48" s="31">
        <v>11694.052734375</v>
      </c>
      <c r="U48" s="31">
        <v>3172.759033203125</v>
      </c>
      <c r="V48" s="31">
        <v>1191.7584228515625</v>
      </c>
      <c r="W48" s="31">
        <v>1201.8673095703125</v>
      </c>
      <c r="X48" s="85">
        <v>731.5132446289062</v>
      </c>
    </row>
    <row r="49" spans="1:24" s="11" customFormat="1" ht="15">
      <c r="A49" s="250" t="s">
        <v>115</v>
      </c>
      <c r="B49" s="14"/>
      <c r="C49" s="38" t="s">
        <v>69</v>
      </c>
      <c r="D49" s="46"/>
      <c r="E49" s="29" t="s">
        <v>222</v>
      </c>
      <c r="F49" s="17">
        <f t="shared" si="3"/>
        <v>46766.113525390625</v>
      </c>
      <c r="G49" s="17">
        <f t="shared" si="4"/>
        <v>30859.037841796875</v>
      </c>
      <c r="H49" s="263">
        <f t="shared" si="2"/>
        <v>15907.07568359375</v>
      </c>
      <c r="I49" s="32">
        <v>3693.457763671875</v>
      </c>
      <c r="J49" s="31">
        <v>3059.685302734375</v>
      </c>
      <c r="K49" s="31">
        <v>10389.05859375</v>
      </c>
      <c r="L49" s="31">
        <v>4129.56494140625</v>
      </c>
      <c r="M49" s="31">
        <v>3421.36376953125</v>
      </c>
      <c r="N49" s="31">
        <v>4292.2197265625</v>
      </c>
      <c r="O49" s="31">
        <v>1141.8095703125</v>
      </c>
      <c r="P49" s="85">
        <v>731.878173828125</v>
      </c>
      <c r="Q49" s="32">
        <v>2183.403564453125</v>
      </c>
      <c r="R49" s="31">
        <v>0</v>
      </c>
      <c r="S49" s="31">
        <v>6912.2578125</v>
      </c>
      <c r="T49" s="31">
        <v>1810.27294921875</v>
      </c>
      <c r="U49" s="31">
        <v>899.6763305664062</v>
      </c>
      <c r="V49" s="31">
        <v>1633.4111328125</v>
      </c>
      <c r="W49" s="31">
        <v>1842.1875</v>
      </c>
      <c r="X49" s="85">
        <v>625.8663940429688</v>
      </c>
    </row>
    <row r="50" spans="1:24" s="77" customFormat="1" ht="15">
      <c r="A50" s="251"/>
      <c r="B50" s="253"/>
      <c r="C50" s="109"/>
      <c r="D50" s="109" t="s">
        <v>27</v>
      </c>
      <c r="E50" s="254"/>
      <c r="F50" s="78"/>
      <c r="G50" s="78"/>
      <c r="H50" s="264"/>
      <c r="I50" s="272"/>
      <c r="J50" s="253"/>
      <c r="K50" s="253"/>
      <c r="L50" s="253"/>
      <c r="M50" s="253"/>
      <c r="N50" s="253"/>
      <c r="O50" s="253"/>
      <c r="P50" s="254"/>
      <c r="Q50" s="102"/>
      <c r="R50" s="103"/>
      <c r="S50" s="103"/>
      <c r="T50" s="103"/>
      <c r="U50" s="103"/>
      <c r="V50" s="103"/>
      <c r="W50" s="103"/>
      <c r="X50" s="274"/>
    </row>
    <row r="51" spans="1:24" s="11" customFormat="1" ht="15">
      <c r="A51" s="250" t="s">
        <v>116</v>
      </c>
      <c r="B51" s="14"/>
      <c r="C51" s="38" t="s">
        <v>70</v>
      </c>
      <c r="D51" s="46"/>
      <c r="E51" s="29" t="s">
        <v>223</v>
      </c>
      <c r="F51" s="17">
        <f t="shared" si="3"/>
        <v>97054.50024414062</v>
      </c>
      <c r="G51" s="17">
        <f t="shared" si="4"/>
        <v>53242.14501953125</v>
      </c>
      <c r="H51" s="263">
        <f t="shared" si="2"/>
        <v>43812.355224609375</v>
      </c>
      <c r="I51" s="32">
        <v>0</v>
      </c>
      <c r="J51" s="31">
        <v>0</v>
      </c>
      <c r="K51" s="31">
        <v>4299.54833984375</v>
      </c>
      <c r="L51" s="31">
        <v>14940.189453125</v>
      </c>
      <c r="M51" s="31">
        <v>15424.33984375</v>
      </c>
      <c r="N51" s="31">
        <v>8689.9599609375</v>
      </c>
      <c r="O51" s="31">
        <v>6533.3896484375</v>
      </c>
      <c r="P51" s="85">
        <v>3354.7177734375</v>
      </c>
      <c r="Q51" s="32">
        <v>0</v>
      </c>
      <c r="R51" s="31">
        <v>0</v>
      </c>
      <c r="S51" s="31">
        <v>5608.03466796875</v>
      </c>
      <c r="T51" s="31">
        <v>11573.904296875</v>
      </c>
      <c r="U51" s="31">
        <v>11142.0263671875</v>
      </c>
      <c r="V51" s="31">
        <v>9370.4912109375</v>
      </c>
      <c r="W51" s="31">
        <v>4911.89208984375</v>
      </c>
      <c r="X51" s="85">
        <v>1206.006591796875</v>
      </c>
    </row>
    <row r="52" spans="1:24" s="11" customFormat="1" ht="15">
      <c r="A52" s="250" t="s">
        <v>117</v>
      </c>
      <c r="B52" s="14"/>
      <c r="C52" s="37" t="s">
        <v>71</v>
      </c>
      <c r="D52" s="46"/>
      <c r="E52" s="28" t="s">
        <v>224</v>
      </c>
      <c r="F52" s="17">
        <f t="shared" si="3"/>
        <v>33049.4928894043</v>
      </c>
      <c r="G52" s="17">
        <f t="shared" si="4"/>
        <v>10342.348358154297</v>
      </c>
      <c r="H52" s="263">
        <f>SUM(Q52:X52)</f>
        <v>22707.14453125</v>
      </c>
      <c r="I52" s="32">
        <v>2018.539794921875</v>
      </c>
      <c r="J52" s="31">
        <v>0</v>
      </c>
      <c r="K52" s="31">
        <v>0</v>
      </c>
      <c r="L52" s="31">
        <v>0</v>
      </c>
      <c r="M52" s="31">
        <v>5111.7685546875</v>
      </c>
      <c r="N52" s="31">
        <v>448.1232604980469</v>
      </c>
      <c r="O52" s="31">
        <v>1965.323974609375</v>
      </c>
      <c r="P52" s="85">
        <v>798.5927734375</v>
      </c>
      <c r="Q52" s="32">
        <v>0</v>
      </c>
      <c r="R52" s="31">
        <v>0</v>
      </c>
      <c r="S52" s="31">
        <v>18971.0625</v>
      </c>
      <c r="T52" s="31">
        <v>0</v>
      </c>
      <c r="U52" s="31">
        <v>0</v>
      </c>
      <c r="V52" s="31">
        <v>2795.403076171875</v>
      </c>
      <c r="W52" s="31">
        <v>940.678955078125</v>
      </c>
      <c r="X52" s="85">
        <v>0</v>
      </c>
    </row>
    <row r="53" spans="1:24" s="11" customFormat="1" ht="15">
      <c r="A53" s="250" t="s">
        <v>185</v>
      </c>
      <c r="B53" s="14"/>
      <c r="C53" s="37" t="s">
        <v>72</v>
      </c>
      <c r="D53" s="86" t="s">
        <v>183</v>
      </c>
      <c r="E53" s="256"/>
      <c r="F53" s="17">
        <f>SUM(G53:H53)</f>
        <v>55915.307373046875</v>
      </c>
      <c r="G53" s="17">
        <f>SUM(I53:P53)</f>
        <v>35811.2548828125</v>
      </c>
      <c r="H53" s="263">
        <f>SUM(Q53:X53)</f>
        <v>20104.052490234375</v>
      </c>
      <c r="I53" s="32">
        <v>22903.54296875</v>
      </c>
      <c r="J53" s="31">
        <v>12907.7119140625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85">
        <v>0</v>
      </c>
      <c r="Q53" s="32">
        <v>17485.94140625</v>
      </c>
      <c r="R53" s="31">
        <v>0</v>
      </c>
      <c r="S53" s="31">
        <v>0</v>
      </c>
      <c r="T53" s="31">
        <v>0</v>
      </c>
      <c r="U53" s="31">
        <v>2618.111083984375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49"/>
      <c r="B54" s="63" t="s">
        <v>57</v>
      </c>
      <c r="C54" s="63"/>
      <c r="D54" s="63"/>
      <c r="E54" s="64"/>
      <c r="F54" s="53">
        <f t="shared" si="3"/>
        <v>373042.4723510742</v>
      </c>
      <c r="G54" s="54">
        <f>SUM(G55:G61)</f>
        <v>275782.0388183594</v>
      </c>
      <c r="H54" s="261">
        <f>SUM(H55:H61)</f>
        <v>97260.43353271484</v>
      </c>
      <c r="I54" s="55">
        <f>SUM(I55:I61)</f>
        <v>6777.505859375</v>
      </c>
      <c r="J54" s="56">
        <f aca="true" t="shared" si="7" ref="J54:X54">SUM(J55:J61)</f>
        <v>15325.060546875</v>
      </c>
      <c r="K54" s="56">
        <f t="shared" si="7"/>
        <v>117935.9833984375</v>
      </c>
      <c r="L54" s="56">
        <f t="shared" si="7"/>
        <v>88763.72705078125</v>
      </c>
      <c r="M54" s="56">
        <f>SUM(M55:M61)</f>
        <v>24365.822265625</v>
      </c>
      <c r="N54" s="56">
        <f t="shared" si="7"/>
        <v>10673.255859375</v>
      </c>
      <c r="O54" s="56">
        <f t="shared" si="7"/>
        <v>9835.640625</v>
      </c>
      <c r="P54" s="271">
        <f>SUM(P55:P61)</f>
        <v>2105.043212890625</v>
      </c>
      <c r="Q54" s="55">
        <f t="shared" si="7"/>
        <v>4337.760009765625</v>
      </c>
      <c r="R54" s="56">
        <f t="shared" si="7"/>
        <v>17657.5810546875</v>
      </c>
      <c r="S54" s="56">
        <f t="shared" si="7"/>
        <v>35829.34228515625</v>
      </c>
      <c r="T54" s="56">
        <f t="shared" si="7"/>
        <v>8879.941162109375</v>
      </c>
      <c r="U54" s="56">
        <f t="shared" si="7"/>
        <v>15882.712524414062</v>
      </c>
      <c r="V54" s="56">
        <f t="shared" si="7"/>
        <v>6450.297058105469</v>
      </c>
      <c r="W54" s="56">
        <f t="shared" si="7"/>
        <v>5146.595947265625</v>
      </c>
      <c r="X54" s="271">
        <f t="shared" si="7"/>
        <v>3076.2034912109375</v>
      </c>
    </row>
    <row r="55" spans="1:24" ht="15">
      <c r="A55" s="250" t="s">
        <v>120</v>
      </c>
      <c r="B55" s="79"/>
      <c r="C55" s="38" t="s">
        <v>73</v>
      </c>
      <c r="D55" s="86" t="s">
        <v>227</v>
      </c>
      <c r="E55" s="257"/>
      <c r="F55" s="17">
        <f>SUM(G55:H55)</f>
        <v>134354.52014160156</v>
      </c>
      <c r="G55" s="17">
        <f t="shared" si="4"/>
        <v>121084.69543457031</v>
      </c>
      <c r="H55" s="263">
        <f t="shared" si="2"/>
        <v>13269.82470703125</v>
      </c>
      <c r="I55" s="273">
        <v>1938.7945556640625</v>
      </c>
      <c r="J55" s="33">
        <v>3555.69970703125</v>
      </c>
      <c r="K55" s="33">
        <v>53129.8359375</v>
      </c>
      <c r="L55" s="33">
        <v>42385.05859375</v>
      </c>
      <c r="M55" s="33">
        <v>12132.3095703125</v>
      </c>
      <c r="N55" s="33">
        <v>4960.482421875</v>
      </c>
      <c r="O55" s="33">
        <v>2982.5146484375</v>
      </c>
      <c r="P55" s="85">
        <v>0</v>
      </c>
      <c r="Q55" s="273">
        <v>2088.6513671875</v>
      </c>
      <c r="R55" s="33">
        <v>0</v>
      </c>
      <c r="S55" s="33">
        <v>7078.01025390625</v>
      </c>
      <c r="T55" s="33">
        <v>0</v>
      </c>
      <c r="U55" s="33">
        <v>0</v>
      </c>
      <c r="V55" s="33">
        <v>4103.1630859375</v>
      </c>
      <c r="W55" s="33">
        <v>0</v>
      </c>
      <c r="X55" s="275">
        <v>0</v>
      </c>
    </row>
    <row r="56" spans="1:24" ht="15">
      <c r="A56" s="250" t="s">
        <v>121</v>
      </c>
      <c r="B56" s="79"/>
      <c r="C56" s="38" t="s">
        <v>74</v>
      </c>
      <c r="D56" s="86" t="s">
        <v>28</v>
      </c>
      <c r="E56" s="257"/>
      <c r="F56" s="17">
        <f t="shared" si="3"/>
        <v>62166.656677246094</v>
      </c>
      <c r="G56" s="17">
        <f t="shared" si="4"/>
        <v>32761.427001953125</v>
      </c>
      <c r="H56" s="263">
        <f t="shared" si="2"/>
        <v>29405.22967529297</v>
      </c>
      <c r="I56" s="273">
        <v>4117.662109375</v>
      </c>
      <c r="J56" s="33">
        <v>0</v>
      </c>
      <c r="K56" s="33">
        <v>2360.7509765625</v>
      </c>
      <c r="L56" s="33">
        <v>9853.869140625</v>
      </c>
      <c r="M56" s="33">
        <v>8420.0302734375</v>
      </c>
      <c r="N56" s="33">
        <v>2850.40869140625</v>
      </c>
      <c r="O56" s="33">
        <v>3442.432861328125</v>
      </c>
      <c r="P56" s="85">
        <v>1716.27294921875</v>
      </c>
      <c r="Q56" s="273">
        <v>2249.108642578125</v>
      </c>
      <c r="R56" s="33">
        <v>9813.775390625</v>
      </c>
      <c r="S56" s="33">
        <v>0</v>
      </c>
      <c r="T56" s="33">
        <v>0</v>
      </c>
      <c r="U56" s="33">
        <v>10241.0234375</v>
      </c>
      <c r="V56" s="33">
        <v>285.20428466796875</v>
      </c>
      <c r="W56" s="33">
        <v>4413.6669921875</v>
      </c>
      <c r="X56" s="275">
        <v>2402.450927734375</v>
      </c>
    </row>
    <row r="57" spans="1:24" ht="15">
      <c r="A57" s="250" t="s">
        <v>122</v>
      </c>
      <c r="B57" s="79"/>
      <c r="C57" s="38" t="s">
        <v>75</v>
      </c>
      <c r="D57" s="86" t="s">
        <v>29</v>
      </c>
      <c r="E57" s="257"/>
      <c r="F57" s="17">
        <f t="shared" si="3"/>
        <v>13804.2734375</v>
      </c>
      <c r="G57" s="17">
        <f t="shared" si="4"/>
        <v>11739.25439453125</v>
      </c>
      <c r="H57" s="263">
        <f t="shared" si="2"/>
        <v>2065.01904296875</v>
      </c>
      <c r="I57" s="273">
        <v>0</v>
      </c>
      <c r="J57" s="33">
        <v>0</v>
      </c>
      <c r="K57" s="33">
        <v>8965.3720703125</v>
      </c>
      <c r="L57" s="33">
        <v>2773.88232421875</v>
      </c>
      <c r="M57" s="33">
        <v>0</v>
      </c>
      <c r="N57" s="33">
        <v>0</v>
      </c>
      <c r="O57" s="33">
        <v>0</v>
      </c>
      <c r="P57" s="85">
        <v>0</v>
      </c>
      <c r="Q57" s="273">
        <v>0</v>
      </c>
      <c r="R57" s="33">
        <v>2065.01904296875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275">
        <v>0</v>
      </c>
    </row>
    <row r="58" spans="1:24" ht="15">
      <c r="A58" s="250" t="s">
        <v>123</v>
      </c>
      <c r="B58" s="79"/>
      <c r="C58" s="38" t="s">
        <v>76</v>
      </c>
      <c r="D58" s="86" t="s">
        <v>118</v>
      </c>
      <c r="E58" s="257"/>
      <c r="F58" s="17">
        <f t="shared" si="3"/>
        <v>2104.08984375</v>
      </c>
      <c r="G58" s="17">
        <f t="shared" si="4"/>
        <v>0</v>
      </c>
      <c r="H58" s="263">
        <f t="shared" si="2"/>
        <v>2104.08984375</v>
      </c>
      <c r="I58" s="27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85">
        <v>0</v>
      </c>
      <c r="Q58" s="273">
        <v>0</v>
      </c>
      <c r="R58" s="33">
        <v>2104.08984375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275">
        <v>0</v>
      </c>
    </row>
    <row r="59" spans="1:24" ht="15">
      <c r="A59" s="250" t="s">
        <v>124</v>
      </c>
      <c r="B59" s="79"/>
      <c r="C59" s="38" t="s">
        <v>77</v>
      </c>
      <c r="D59" s="86" t="s">
        <v>225</v>
      </c>
      <c r="E59" s="257"/>
      <c r="F59" s="17">
        <f t="shared" si="3"/>
        <v>77811.32385253906</v>
      </c>
      <c r="G59" s="17">
        <f t="shared" si="4"/>
        <v>52298.409912109375</v>
      </c>
      <c r="H59" s="263">
        <f t="shared" si="2"/>
        <v>25512.913940429688</v>
      </c>
      <c r="I59" s="273">
        <v>0</v>
      </c>
      <c r="J59" s="33">
        <v>5646.3779296875</v>
      </c>
      <c r="K59" s="33">
        <v>28777.01171875</v>
      </c>
      <c r="L59" s="33">
        <v>15196.353515625</v>
      </c>
      <c r="M59" s="33">
        <v>2678.666748046875</v>
      </c>
      <c r="N59" s="33">
        <v>0</v>
      </c>
      <c r="O59" s="33">
        <v>0</v>
      </c>
      <c r="P59" s="85">
        <v>0</v>
      </c>
      <c r="Q59" s="273">
        <v>0</v>
      </c>
      <c r="R59" s="33">
        <v>0</v>
      </c>
      <c r="S59" s="33">
        <v>19865.078125</v>
      </c>
      <c r="T59" s="33">
        <v>2136.267333984375</v>
      </c>
      <c r="U59" s="33">
        <v>1449.6387939453125</v>
      </c>
      <c r="V59" s="33">
        <v>2061.9296875</v>
      </c>
      <c r="W59" s="33">
        <v>0</v>
      </c>
      <c r="X59" s="275">
        <v>0</v>
      </c>
    </row>
    <row r="60" spans="1:24" ht="15">
      <c r="A60" s="250" t="s">
        <v>125</v>
      </c>
      <c r="B60" s="79"/>
      <c r="C60" s="38" t="s">
        <v>78</v>
      </c>
      <c r="D60" s="86" t="s">
        <v>30</v>
      </c>
      <c r="E60" s="257"/>
      <c r="F60" s="17">
        <f t="shared" si="3"/>
        <v>27062.57421875</v>
      </c>
      <c r="G60" s="17">
        <f t="shared" si="4"/>
        <v>19421.788818359375</v>
      </c>
      <c r="H60" s="263">
        <f t="shared" si="2"/>
        <v>7640.785400390625</v>
      </c>
      <c r="I60" s="273">
        <v>0</v>
      </c>
      <c r="J60" s="33">
        <v>0</v>
      </c>
      <c r="K60" s="33">
        <v>8367.689453125</v>
      </c>
      <c r="L60" s="33">
        <v>8451.0732421875</v>
      </c>
      <c r="M60" s="33">
        <v>1134.815673828125</v>
      </c>
      <c r="N60" s="33">
        <v>0</v>
      </c>
      <c r="O60" s="33">
        <v>1468.21044921875</v>
      </c>
      <c r="P60" s="85">
        <v>0</v>
      </c>
      <c r="Q60" s="273">
        <v>0</v>
      </c>
      <c r="R60" s="33">
        <v>0</v>
      </c>
      <c r="S60" s="33">
        <v>3788.0732421875</v>
      </c>
      <c r="T60" s="33">
        <v>3119.783203125</v>
      </c>
      <c r="U60" s="33">
        <v>0</v>
      </c>
      <c r="V60" s="33">
        <v>0</v>
      </c>
      <c r="W60" s="33">
        <v>732.928955078125</v>
      </c>
      <c r="X60" s="275">
        <v>0</v>
      </c>
    </row>
    <row r="61" spans="1:24" ht="15">
      <c r="A61" s="250" t="s">
        <v>126</v>
      </c>
      <c r="B61" s="79"/>
      <c r="C61" s="38" t="s">
        <v>79</v>
      </c>
      <c r="D61" s="86" t="s">
        <v>119</v>
      </c>
      <c r="E61" s="257"/>
      <c r="F61" s="17">
        <f t="shared" si="3"/>
        <v>55739.0341796875</v>
      </c>
      <c r="G61" s="17">
        <f t="shared" si="4"/>
        <v>38476.46325683594</v>
      </c>
      <c r="H61" s="263">
        <f t="shared" si="2"/>
        <v>17262.570922851562</v>
      </c>
      <c r="I61" s="273">
        <v>721.0491943359375</v>
      </c>
      <c r="J61" s="33">
        <v>6122.98291015625</v>
      </c>
      <c r="K61" s="33">
        <v>16335.3232421875</v>
      </c>
      <c r="L61" s="33">
        <v>10103.490234375</v>
      </c>
      <c r="M61" s="33">
        <v>0</v>
      </c>
      <c r="N61" s="33">
        <v>2862.36474609375</v>
      </c>
      <c r="O61" s="33">
        <v>1942.482666015625</v>
      </c>
      <c r="P61" s="85">
        <v>388.770263671875</v>
      </c>
      <c r="Q61" s="273">
        <v>0</v>
      </c>
      <c r="R61" s="33">
        <v>3674.69677734375</v>
      </c>
      <c r="S61" s="33">
        <v>5098.1806640625</v>
      </c>
      <c r="T61" s="33">
        <v>3623.890625</v>
      </c>
      <c r="U61" s="33">
        <v>4192.05029296875</v>
      </c>
      <c r="V61" s="33">
        <v>0</v>
      </c>
      <c r="W61" s="33">
        <v>0</v>
      </c>
      <c r="X61" s="275">
        <v>673.7525634765625</v>
      </c>
    </row>
    <row r="62" spans="1:24" s="99" customFormat="1" ht="15" customHeight="1" thickBot="1">
      <c r="A62" s="252" t="s">
        <v>81</v>
      </c>
      <c r="B62" s="93" t="s">
        <v>184</v>
      </c>
      <c r="C62" s="95" t="s">
        <v>80</v>
      </c>
      <c r="D62" s="98"/>
      <c r="E62" s="95"/>
      <c r="F62" s="96">
        <f t="shared" si="3"/>
        <v>271794.23828125</v>
      </c>
      <c r="G62" s="97">
        <f t="shared" si="4"/>
        <v>124294.7919921875</v>
      </c>
      <c r="H62" s="265">
        <f>SUM(Q62:X62)</f>
        <v>147499.4462890625</v>
      </c>
      <c r="I62" s="98">
        <v>13781.8515625</v>
      </c>
      <c r="J62" s="94">
        <v>11086.9921875</v>
      </c>
      <c r="K62" s="94">
        <v>19666.8984375</v>
      </c>
      <c r="L62" s="94">
        <v>14458.802734375</v>
      </c>
      <c r="M62" s="94">
        <v>12258.34375</v>
      </c>
      <c r="N62" s="94">
        <v>8129.7119140625</v>
      </c>
      <c r="O62" s="94">
        <v>24532.111328125</v>
      </c>
      <c r="P62" s="95">
        <v>20380.080078125</v>
      </c>
      <c r="Q62" s="98">
        <v>5194.30517578125</v>
      </c>
      <c r="R62" s="94">
        <v>6669.91943359375</v>
      </c>
      <c r="S62" s="94">
        <v>33343.44921875</v>
      </c>
      <c r="T62" s="94">
        <v>13959.26953125</v>
      </c>
      <c r="U62" s="94">
        <v>2193.126953125</v>
      </c>
      <c r="V62" s="94">
        <v>11445.3701171875</v>
      </c>
      <c r="W62" s="94">
        <v>48125.421875</v>
      </c>
      <c r="X62" s="95">
        <v>26568.583984375</v>
      </c>
    </row>
  </sheetData>
  <mergeCells count="3">
    <mergeCell ref="I4:P4"/>
    <mergeCell ref="Q4:X4"/>
    <mergeCell ref="F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CGHR</dc:creator>
  <cp:keywords/>
  <dc:description/>
  <cp:lastModifiedBy>Leah Watson</cp:lastModifiedBy>
  <cp:lastPrinted>2019-01-03T21:42:10Z</cp:lastPrinted>
  <dcterms:created xsi:type="dcterms:W3CDTF">2013-05-24T11:21:11Z</dcterms:created>
  <dcterms:modified xsi:type="dcterms:W3CDTF">2019-01-09T21:26:02Z</dcterms:modified>
  <cp:category/>
  <cp:version/>
  <cp:contentType/>
  <cp:contentStatus/>
</cp:coreProperties>
</file>