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32" windowWidth="20736" windowHeight="10488" tabRatio="673"/>
  </bookViews>
  <sheets>
    <sheet name="Summary" sheetId="5" r:id="rId1"/>
    <sheet name="Top 10 causes &lt;70" sheetId="50" r:id="rId2"/>
    <sheet name="India" sheetId="6" r:id="rId3"/>
    <sheet name="Rural" sheetId="28" r:id="rId4"/>
    <sheet name="Urban" sheetId="27" r:id="rId5"/>
    <sheet name="J &amp; K" sheetId="29" r:id="rId6"/>
    <sheet name="Punjab" sheetId="31" r:id="rId7"/>
    <sheet name="Haryana" sheetId="32" r:id="rId8"/>
    <sheet name="Delhi" sheetId="33" r:id="rId9"/>
    <sheet name="Rajasthan" sheetId="34" r:id="rId10"/>
    <sheet name="Uttar Pradesh" sheetId="35" r:id="rId11"/>
    <sheet name="Bihar" sheetId="36" r:id="rId12"/>
    <sheet name="Assam" sheetId="37" r:id="rId13"/>
    <sheet name="West Bengal" sheetId="38" r:id="rId14"/>
    <sheet name="Jharkhand" sheetId="39" r:id="rId15"/>
    <sheet name="Odisha" sheetId="40" r:id="rId16"/>
    <sheet name="Chhattisgarh" sheetId="41" r:id="rId17"/>
    <sheet name="Madhya Pradesh" sheetId="42" r:id="rId18"/>
    <sheet name="Gujarat" sheetId="43" r:id="rId19"/>
    <sheet name="Maharashtra" sheetId="44" r:id="rId20"/>
    <sheet name="Andhra Pradesh" sheetId="45" r:id="rId21"/>
    <sheet name="Karnataka" sheetId="46" r:id="rId22"/>
    <sheet name="Kerala" sheetId="47" r:id="rId23"/>
    <sheet name="Tamil Nadu" sheetId="48" r:id="rId24"/>
    <sheet name="NE cluster states" sheetId="49" r:id="rId25"/>
    <sheet name="Remaining states" sheetId="51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2" hidden="1">India!$A$8:$P$52</definedName>
    <definedName name="_xlnm._FilterDatabase" localSheetId="0" hidden="1">Summary!$A$7:$F$166</definedName>
    <definedName name="_resul">'[1]slop-inter'!$A$45:$AG$48</definedName>
    <definedName name="_yellowF" localSheetId="5">#REF!</definedName>
    <definedName name="_yellowF" localSheetId="6">#REF!</definedName>
    <definedName name="_yellowF">#REF!</definedName>
    <definedName name="_yellowM" localSheetId="5">#REF!</definedName>
    <definedName name="_yellowM" localSheetId="6">#REF!</definedName>
    <definedName name="_yellowM">#REF!</definedName>
    <definedName name="a" localSheetId="6">India!#REF!</definedName>
    <definedName name="a">India!#REF!</definedName>
    <definedName name="asdf" localSheetId="6">#REF!</definedName>
    <definedName name="asdf">#REF!</definedName>
    <definedName name="causenumber">[2]Summary!$B$2</definedName>
    <definedName name="data" localSheetId="5">#REF!</definedName>
    <definedName name="data" localSheetId="6">#REF!</definedName>
    <definedName name="data">#REF!</definedName>
    <definedName name="_xlnm.Database" localSheetId="5">#REF!</definedName>
    <definedName name="_xlnm.Database" localSheetId="6">#REF!</definedName>
    <definedName name="_xlnm.Database">#REF!</definedName>
    <definedName name="GBDageD95">[3]Deaths!$A$1:$T$643</definedName>
    <definedName name="home">'[1]slop-inter'!$D$1:$F$1</definedName>
    <definedName name="label">[1]lx!$D$1788:$E$1825</definedName>
    <definedName name="n" localSheetId="5">#REF!</definedName>
    <definedName name="n" localSheetId="6">#REF!</definedName>
    <definedName name="n">#REF!</definedName>
    <definedName name="PA" localSheetId="5">#REF!</definedName>
    <definedName name="PA" localSheetId="6">#REF!</definedName>
    <definedName name="PA">#REF!</definedName>
    <definedName name="pop" localSheetId="5">#REF!</definedName>
    <definedName name="pop" localSheetId="6">#REF!</definedName>
    <definedName name="pop">#REF!</definedName>
    <definedName name="ppp" localSheetId="5">[4]Setup!#REF!</definedName>
    <definedName name="ppp" localSheetId="6">[4]Setup!#REF!</definedName>
    <definedName name="ppp">[4]Setup!#REF!</definedName>
    <definedName name="_xlnm.Print_Area" localSheetId="5">#REF!</definedName>
    <definedName name="_xlnm.Print_Area" localSheetId="6">#REF!</definedName>
    <definedName name="_xlnm.Print_Area">#REF!</definedName>
    <definedName name="_xlnm.Print_Titles" localSheetId="2">India!$A:$F,India!$1:$8</definedName>
    <definedName name="_xlnm.Print_Titles" localSheetId="0">Summary!$B:$E,Summary!$1:$7</definedName>
    <definedName name="PrintAr2" localSheetId="5">#REF!</definedName>
    <definedName name="PrintAr2" localSheetId="6">#REF!</definedName>
    <definedName name="PrintAr2">#REF!</definedName>
    <definedName name="regeco98" localSheetId="5">[5]whoregeco!#REF!</definedName>
    <definedName name="regeco98" localSheetId="6">[5]whoregeco!#REF!</definedName>
    <definedName name="regeco98">[5]whoregeco!#REF!</definedName>
    <definedName name="SlopeF" localSheetId="5">#REF!</definedName>
    <definedName name="SlopeF" localSheetId="6">#REF!</definedName>
    <definedName name="SlopeF">#REF!</definedName>
    <definedName name="slopeintercept">'[6]intercept+slope projections'!$A$3:$H$29</definedName>
    <definedName name="sort1">'[6]intercept+slope projections'!$A$3:$B$29</definedName>
    <definedName name="sort2">'[6]intercept+slope projections'!$D$3:$F$29</definedName>
    <definedName name="sort3">'[6]intercept+slope projections'!$E$3:$F$29</definedName>
    <definedName name="sort4">'[6]intercept+slope projections'!$G$3:$H$29</definedName>
    <definedName name="SPSS" localSheetId="5">#REF!</definedName>
    <definedName name="SPSS" localSheetId="6">#REF!</definedName>
    <definedName name="SPSS">#REF!</definedName>
    <definedName name="var">Summary!$A$5</definedName>
    <definedName name="year" localSheetId="5">India!#REF!</definedName>
    <definedName name="year" localSheetId="6">India!#REF!</definedName>
    <definedName name="year">India!#REF!</definedName>
    <definedName name="yll" localSheetId="5">[4]Setup!#REF!</definedName>
    <definedName name="yll" localSheetId="6">[4]Setup!#REF!</definedName>
    <definedName name="yll">[4]Setup!#REF!</definedName>
    <definedName name="yll00" localSheetId="5">[7]Setup!#REF!</definedName>
    <definedName name="yll00" localSheetId="6">[7]Setup!#REF!</definedName>
    <definedName name="yll00">[7]Setup!#REF!</definedName>
    <definedName name="yll13" localSheetId="5">[7]Setup!#REF!</definedName>
    <definedName name="yll13" localSheetId="6">[7]Setup!#REF!</definedName>
    <definedName name="yll13">[7]Setup!#REF!</definedName>
  </definedNames>
  <calcPr calcId="145621"/>
</workbook>
</file>

<file path=xl/calcChain.xml><?xml version="1.0" encoding="utf-8"?>
<calcChain xmlns="http://schemas.openxmlformats.org/spreadsheetml/2006/main">
  <c r="G16" i="6" l="1"/>
  <c r="H6" i="51" l="1"/>
  <c r="H6" i="45"/>
  <c r="H62" i="51" l="1"/>
  <c r="G62" i="51"/>
  <c r="F62" i="51" s="1"/>
  <c r="H61" i="51"/>
  <c r="F61" i="51" s="1"/>
  <c r="G61" i="51"/>
  <c r="H60" i="51"/>
  <c r="F60" i="51" s="1"/>
  <c r="G60" i="51"/>
  <c r="H59" i="51"/>
  <c r="G59" i="51"/>
  <c r="F59" i="51" s="1"/>
  <c r="H58" i="51"/>
  <c r="G58" i="51"/>
  <c r="F58" i="51" s="1"/>
  <c r="H57" i="51"/>
  <c r="G57" i="51"/>
  <c r="F57" i="51" s="1"/>
  <c r="H56" i="51"/>
  <c r="G56" i="51"/>
  <c r="H55" i="51"/>
  <c r="H54" i="51" s="1"/>
  <c r="G55" i="51"/>
  <c r="G54" i="51" s="1"/>
  <c r="X54" i="51"/>
  <c r="W54" i="51"/>
  <c r="W9" i="51" s="1"/>
  <c r="V54" i="51"/>
  <c r="V9" i="51" s="1"/>
  <c r="U54" i="51"/>
  <c r="T54" i="51"/>
  <c r="S54" i="51"/>
  <c r="R54" i="51"/>
  <c r="Q54" i="51"/>
  <c r="P54" i="51"/>
  <c r="O54" i="51"/>
  <c r="N54" i="51"/>
  <c r="N9" i="51" s="1"/>
  <c r="M54" i="51"/>
  <c r="L54" i="51"/>
  <c r="K54" i="51"/>
  <c r="J54" i="51"/>
  <c r="I54" i="51"/>
  <c r="H53" i="51"/>
  <c r="G53" i="51"/>
  <c r="F53" i="51" s="1"/>
  <c r="H52" i="51"/>
  <c r="G52" i="51"/>
  <c r="H51" i="51"/>
  <c r="G51" i="51"/>
  <c r="F51" i="51" s="1"/>
  <c r="H49" i="51"/>
  <c r="G49" i="51"/>
  <c r="F49" i="51" s="1"/>
  <c r="H48" i="51"/>
  <c r="G48" i="51"/>
  <c r="F48" i="51" s="1"/>
  <c r="H47" i="51"/>
  <c r="G47" i="51"/>
  <c r="H45" i="51"/>
  <c r="G45" i="51"/>
  <c r="H44" i="51"/>
  <c r="G44" i="51"/>
  <c r="F44" i="51" s="1"/>
  <c r="H43" i="51"/>
  <c r="F43" i="51" s="1"/>
  <c r="G43" i="51"/>
  <c r="H42" i="51"/>
  <c r="G42" i="51"/>
  <c r="H40" i="51"/>
  <c r="G40" i="51"/>
  <c r="F40" i="51" s="1"/>
  <c r="H39" i="51"/>
  <c r="G39" i="51"/>
  <c r="H38" i="51"/>
  <c r="G38" i="51"/>
  <c r="F38" i="51"/>
  <c r="H37" i="51"/>
  <c r="F37" i="51" s="1"/>
  <c r="G37" i="51"/>
  <c r="H35" i="51"/>
  <c r="G35" i="51"/>
  <c r="F35" i="51" s="1"/>
  <c r="H34" i="51"/>
  <c r="G34" i="51"/>
  <c r="H33" i="51"/>
  <c r="G33" i="51"/>
  <c r="F33" i="51" s="1"/>
  <c r="H32" i="51"/>
  <c r="G32" i="51"/>
  <c r="H31" i="51"/>
  <c r="G31" i="51"/>
  <c r="F31" i="51" s="1"/>
  <c r="H30" i="51"/>
  <c r="G30" i="51"/>
  <c r="F30" i="51" s="1"/>
  <c r="H29" i="51"/>
  <c r="G29" i="51"/>
  <c r="F29" i="51" s="1"/>
  <c r="H28" i="51"/>
  <c r="G28" i="51"/>
  <c r="H27" i="51"/>
  <c r="G27" i="51"/>
  <c r="H26" i="51"/>
  <c r="G26" i="51"/>
  <c r="F26" i="51" s="1"/>
  <c r="X24" i="51"/>
  <c r="W24" i="51"/>
  <c r="V24" i="51"/>
  <c r="U24" i="51"/>
  <c r="T24" i="51"/>
  <c r="S24" i="51"/>
  <c r="R24" i="51"/>
  <c r="Q24" i="51"/>
  <c r="H24" i="51" s="1"/>
  <c r="P24" i="51"/>
  <c r="O24" i="51"/>
  <c r="N24" i="51"/>
  <c r="M24" i="51"/>
  <c r="L24" i="51"/>
  <c r="K24" i="51"/>
  <c r="J24" i="51"/>
  <c r="I24" i="51"/>
  <c r="G24" i="51" s="1"/>
  <c r="F24" i="51" s="1"/>
  <c r="H23" i="51"/>
  <c r="F23" i="51" s="1"/>
  <c r="G23" i="51"/>
  <c r="H22" i="51"/>
  <c r="G22" i="51"/>
  <c r="F22" i="51" s="1"/>
  <c r="H21" i="51"/>
  <c r="G21" i="51"/>
  <c r="H20" i="51"/>
  <c r="G20" i="51"/>
  <c r="F20" i="51" s="1"/>
  <c r="H19" i="51"/>
  <c r="G19" i="51"/>
  <c r="H18" i="51"/>
  <c r="G18" i="51"/>
  <c r="F18" i="51" s="1"/>
  <c r="H17" i="51"/>
  <c r="G17" i="51"/>
  <c r="F17" i="51" s="1"/>
  <c r="H16" i="51"/>
  <c r="G16" i="51"/>
  <c r="F16" i="51" s="1"/>
  <c r="H15" i="51"/>
  <c r="G15" i="51"/>
  <c r="H14" i="51"/>
  <c r="G14" i="51"/>
  <c r="H13" i="51"/>
  <c r="G13" i="51"/>
  <c r="F13" i="51" s="1"/>
  <c r="H12" i="51"/>
  <c r="F12" i="51" s="1"/>
  <c r="G12" i="51"/>
  <c r="H11" i="51"/>
  <c r="G11" i="51"/>
  <c r="X10" i="51"/>
  <c r="W10" i="51"/>
  <c r="V10" i="51"/>
  <c r="U10" i="51"/>
  <c r="T10" i="51"/>
  <c r="S10" i="51"/>
  <c r="R10" i="51"/>
  <c r="R9" i="51" s="1"/>
  <c r="Q10" i="51"/>
  <c r="P10" i="51"/>
  <c r="O10" i="51"/>
  <c r="N10" i="51"/>
  <c r="M10" i="51"/>
  <c r="L10" i="51"/>
  <c r="K10" i="51"/>
  <c r="J10" i="51"/>
  <c r="J9" i="51" s="1"/>
  <c r="I10" i="51"/>
  <c r="S9" i="51"/>
  <c r="O9" i="51"/>
  <c r="K9" i="51"/>
  <c r="H62" i="49"/>
  <c r="G62" i="49"/>
  <c r="F62" i="49" s="1"/>
  <c r="H61" i="49"/>
  <c r="F61" i="49" s="1"/>
  <c r="G61" i="49"/>
  <c r="H60" i="49"/>
  <c r="F60" i="49" s="1"/>
  <c r="G60" i="49"/>
  <c r="H59" i="49"/>
  <c r="G59" i="49"/>
  <c r="F59" i="49" s="1"/>
  <c r="H58" i="49"/>
  <c r="G58" i="49"/>
  <c r="F58" i="49" s="1"/>
  <c r="H57" i="49"/>
  <c r="G57" i="49"/>
  <c r="F57" i="49" s="1"/>
  <c r="H56" i="49"/>
  <c r="G56" i="49"/>
  <c r="H55" i="49"/>
  <c r="H54" i="49" s="1"/>
  <c r="G55" i="49"/>
  <c r="F55" i="49" s="1"/>
  <c r="X54" i="49"/>
  <c r="W54" i="49"/>
  <c r="W9" i="49" s="1"/>
  <c r="V54" i="49"/>
  <c r="U54" i="49"/>
  <c r="T54" i="49"/>
  <c r="S54" i="49"/>
  <c r="R54" i="49"/>
  <c r="R9" i="49" s="1"/>
  <c r="Q54" i="49"/>
  <c r="P54" i="49"/>
  <c r="O54" i="49"/>
  <c r="N54" i="49"/>
  <c r="M54" i="49"/>
  <c r="L54" i="49"/>
  <c r="K54" i="49"/>
  <c r="J54" i="49"/>
  <c r="I54" i="49"/>
  <c r="H53" i="49"/>
  <c r="G53" i="49"/>
  <c r="F53" i="49" s="1"/>
  <c r="H52" i="49"/>
  <c r="F52" i="49" s="1"/>
  <c r="G52" i="49"/>
  <c r="H51" i="49"/>
  <c r="G51" i="49"/>
  <c r="H49" i="49"/>
  <c r="F49" i="49" s="1"/>
  <c r="G49" i="49"/>
  <c r="H48" i="49"/>
  <c r="G48" i="49"/>
  <c r="F48" i="49" s="1"/>
  <c r="H47" i="49"/>
  <c r="F47" i="49" s="1"/>
  <c r="G47" i="49"/>
  <c r="H45" i="49"/>
  <c r="G45" i="49"/>
  <c r="H44" i="49"/>
  <c r="G44" i="49"/>
  <c r="F44" i="49"/>
  <c r="H43" i="49"/>
  <c r="G43" i="49"/>
  <c r="F43" i="49" s="1"/>
  <c r="H42" i="49"/>
  <c r="F42" i="49" s="1"/>
  <c r="G42" i="49"/>
  <c r="H40" i="49"/>
  <c r="G40" i="49"/>
  <c r="H39" i="49"/>
  <c r="F39" i="49" s="1"/>
  <c r="G39" i="49"/>
  <c r="H38" i="49"/>
  <c r="G38" i="49"/>
  <c r="F38" i="49" s="1"/>
  <c r="H37" i="49"/>
  <c r="F37" i="49" s="1"/>
  <c r="G37" i="49"/>
  <c r="H35" i="49"/>
  <c r="G35" i="49"/>
  <c r="H34" i="49"/>
  <c r="G34" i="49"/>
  <c r="F34" i="49"/>
  <c r="H33" i="49"/>
  <c r="G33" i="49"/>
  <c r="F33" i="49" s="1"/>
  <c r="H32" i="49"/>
  <c r="F32" i="49" s="1"/>
  <c r="G32" i="49"/>
  <c r="H31" i="49"/>
  <c r="G31" i="49"/>
  <c r="H30" i="49"/>
  <c r="F30" i="49" s="1"/>
  <c r="G30" i="49"/>
  <c r="H29" i="49"/>
  <c r="G29" i="49"/>
  <c r="F29" i="49" s="1"/>
  <c r="H28" i="49"/>
  <c r="F28" i="49" s="1"/>
  <c r="G28" i="49"/>
  <c r="H27" i="49"/>
  <c r="G27" i="49"/>
  <c r="H26" i="49"/>
  <c r="G26" i="49"/>
  <c r="F26" i="49"/>
  <c r="X24" i="49"/>
  <c r="W24" i="49"/>
  <c r="V24" i="49"/>
  <c r="U24" i="49"/>
  <c r="T24" i="49"/>
  <c r="S24" i="49"/>
  <c r="R24" i="49"/>
  <c r="Q24" i="49"/>
  <c r="H24" i="49" s="1"/>
  <c r="P24" i="49"/>
  <c r="O24" i="49"/>
  <c r="O9" i="49" s="1"/>
  <c r="N24" i="49"/>
  <c r="M24" i="49"/>
  <c r="L24" i="49"/>
  <c r="K24" i="49"/>
  <c r="J24" i="49"/>
  <c r="I24" i="49"/>
  <c r="G24" i="49" s="1"/>
  <c r="F24" i="49" s="1"/>
  <c r="H23" i="49"/>
  <c r="G23" i="49"/>
  <c r="H22" i="49"/>
  <c r="G22" i="49"/>
  <c r="H21" i="49"/>
  <c r="G21" i="49"/>
  <c r="F21" i="49" s="1"/>
  <c r="H20" i="49"/>
  <c r="G20" i="49"/>
  <c r="F20" i="49"/>
  <c r="H19" i="49"/>
  <c r="F19" i="49" s="1"/>
  <c r="G19" i="49"/>
  <c r="H18" i="49"/>
  <c r="G18" i="49"/>
  <c r="F18" i="49" s="1"/>
  <c r="H17" i="49"/>
  <c r="F17" i="49" s="1"/>
  <c r="G17" i="49"/>
  <c r="H16" i="49"/>
  <c r="G16" i="49"/>
  <c r="F16" i="49" s="1"/>
  <c r="H15" i="49"/>
  <c r="G15" i="49"/>
  <c r="H14" i="49"/>
  <c r="G14" i="49"/>
  <c r="H13" i="49"/>
  <c r="G13" i="49"/>
  <c r="F13" i="49" s="1"/>
  <c r="H12" i="49"/>
  <c r="G12" i="49"/>
  <c r="F12" i="49"/>
  <c r="H11" i="49"/>
  <c r="F11" i="49" s="1"/>
  <c r="G11" i="49"/>
  <c r="X10" i="49"/>
  <c r="X9" i="49" s="1"/>
  <c r="W10" i="49"/>
  <c r="V10" i="49"/>
  <c r="V9" i="49" s="1"/>
  <c r="U10" i="49"/>
  <c r="U9" i="49" s="1"/>
  <c r="T10" i="49"/>
  <c r="T9" i="49" s="1"/>
  <c r="S10" i="49"/>
  <c r="S9" i="49" s="1"/>
  <c r="R10" i="49"/>
  <c r="H10" i="49" s="1"/>
  <c r="Q10" i="49"/>
  <c r="Q9" i="49" s="1"/>
  <c r="P10" i="49"/>
  <c r="P9" i="49" s="1"/>
  <c r="O10" i="49"/>
  <c r="N10" i="49"/>
  <c r="N9" i="49" s="1"/>
  <c r="M10" i="49"/>
  <c r="M9" i="49" s="1"/>
  <c r="L10" i="49"/>
  <c r="L9" i="49" s="1"/>
  <c r="K10" i="49"/>
  <c r="K9" i="49" s="1"/>
  <c r="J10" i="49"/>
  <c r="G10" i="49" s="1"/>
  <c r="F10" i="49" s="1"/>
  <c r="I10" i="49"/>
  <c r="I9" i="49" s="1"/>
  <c r="J9" i="49"/>
  <c r="H62" i="48"/>
  <c r="F62" i="48" s="1"/>
  <c r="G62" i="48"/>
  <c r="H61" i="48"/>
  <c r="G61" i="48"/>
  <c r="F61" i="48" s="1"/>
  <c r="H60" i="48"/>
  <c r="G60" i="48"/>
  <c r="H59" i="48"/>
  <c r="G59" i="48"/>
  <c r="H58" i="48"/>
  <c r="G58" i="48"/>
  <c r="F58" i="48"/>
  <c r="H57" i="48"/>
  <c r="G57" i="48"/>
  <c r="F57" i="48"/>
  <c r="H56" i="48"/>
  <c r="F56" i="48" s="1"/>
  <c r="G56" i="48"/>
  <c r="H55" i="48"/>
  <c r="G55" i="48"/>
  <c r="F55" i="48" s="1"/>
  <c r="X54" i="48"/>
  <c r="W54" i="48"/>
  <c r="V54" i="48"/>
  <c r="U54" i="48"/>
  <c r="T54" i="48"/>
  <c r="S54" i="48"/>
  <c r="R54" i="48"/>
  <c r="Q54" i="48"/>
  <c r="P54" i="48"/>
  <c r="O54" i="48"/>
  <c r="N54" i="48"/>
  <c r="M54" i="48"/>
  <c r="L54" i="48"/>
  <c r="K54" i="48"/>
  <c r="J54" i="48"/>
  <c r="I54" i="48"/>
  <c r="G54" i="48"/>
  <c r="H53" i="48"/>
  <c r="G53" i="48"/>
  <c r="F53" i="48"/>
  <c r="H52" i="48"/>
  <c r="F52" i="48" s="1"/>
  <c r="G52" i="48"/>
  <c r="H51" i="48"/>
  <c r="G51" i="48"/>
  <c r="F51" i="48" s="1"/>
  <c r="H49" i="48"/>
  <c r="F49" i="48" s="1"/>
  <c r="G49" i="48"/>
  <c r="H48" i="48"/>
  <c r="G48" i="48"/>
  <c r="F48" i="48" s="1"/>
  <c r="H47" i="48"/>
  <c r="G47" i="48"/>
  <c r="H45" i="48"/>
  <c r="G45" i="48"/>
  <c r="H44" i="48"/>
  <c r="G44" i="48"/>
  <c r="F44" i="48" s="1"/>
  <c r="H43" i="48"/>
  <c r="G43" i="48"/>
  <c r="F43" i="48"/>
  <c r="H42" i="48"/>
  <c r="F42" i="48" s="1"/>
  <c r="G42" i="48"/>
  <c r="H40" i="48"/>
  <c r="G40" i="48"/>
  <c r="F40" i="48" s="1"/>
  <c r="H39" i="48"/>
  <c r="F39" i="48" s="1"/>
  <c r="G39" i="48"/>
  <c r="H38" i="48"/>
  <c r="G38" i="48"/>
  <c r="F38" i="48" s="1"/>
  <c r="H37" i="48"/>
  <c r="G37" i="48"/>
  <c r="H35" i="48"/>
  <c r="G35" i="48"/>
  <c r="H34" i="48"/>
  <c r="G34" i="48"/>
  <c r="F34" i="48"/>
  <c r="H33" i="48"/>
  <c r="G33" i="48"/>
  <c r="F33" i="48"/>
  <c r="H32" i="48"/>
  <c r="F32" i="48" s="1"/>
  <c r="G32" i="48"/>
  <c r="H31" i="48"/>
  <c r="G31" i="48"/>
  <c r="F31" i="48" s="1"/>
  <c r="H30" i="48"/>
  <c r="F30" i="48" s="1"/>
  <c r="G30" i="48"/>
  <c r="H29" i="48"/>
  <c r="G29" i="48"/>
  <c r="F29" i="48" s="1"/>
  <c r="H28" i="48"/>
  <c r="G28" i="48"/>
  <c r="H27" i="48"/>
  <c r="G27" i="48"/>
  <c r="H26" i="48"/>
  <c r="G26" i="48"/>
  <c r="F26" i="48"/>
  <c r="X24" i="48"/>
  <c r="W24" i="48"/>
  <c r="W9" i="48" s="1"/>
  <c r="V24" i="48"/>
  <c r="V9" i="48" s="1"/>
  <c r="U24" i="48"/>
  <c r="T24" i="48"/>
  <c r="S24" i="48"/>
  <c r="R24" i="48"/>
  <c r="Q24" i="48"/>
  <c r="H24" i="48" s="1"/>
  <c r="P24" i="48"/>
  <c r="O24" i="48"/>
  <c r="N24" i="48"/>
  <c r="N9" i="48" s="1"/>
  <c r="M24" i="48"/>
  <c r="L24" i="48"/>
  <c r="K24" i="48"/>
  <c r="J24" i="48"/>
  <c r="I24" i="48"/>
  <c r="G24" i="48" s="1"/>
  <c r="F24" i="48" s="1"/>
  <c r="H23" i="48"/>
  <c r="G23" i="48"/>
  <c r="H22" i="48"/>
  <c r="G22" i="48"/>
  <c r="F22" i="48" s="1"/>
  <c r="H21" i="48"/>
  <c r="G21" i="48"/>
  <c r="F21" i="48"/>
  <c r="H20" i="48"/>
  <c r="F20" i="48" s="1"/>
  <c r="G20" i="48"/>
  <c r="H19" i="48"/>
  <c r="G19" i="48"/>
  <c r="H18" i="48"/>
  <c r="G18" i="48"/>
  <c r="F18" i="48" s="1"/>
  <c r="H17" i="48"/>
  <c r="G17" i="48"/>
  <c r="F17" i="48" s="1"/>
  <c r="H16" i="48"/>
  <c r="G16" i="48"/>
  <c r="F16" i="48" s="1"/>
  <c r="H15" i="48"/>
  <c r="G15" i="48"/>
  <c r="H14" i="48"/>
  <c r="G14" i="48"/>
  <c r="F14" i="48" s="1"/>
  <c r="H13" i="48"/>
  <c r="G13" i="48"/>
  <c r="F13" i="48"/>
  <c r="H12" i="48"/>
  <c r="F12" i="48" s="1"/>
  <c r="G12" i="48"/>
  <c r="H11" i="48"/>
  <c r="G11" i="48"/>
  <c r="X10" i="48"/>
  <c r="W10" i="48"/>
  <c r="V10" i="48"/>
  <c r="U10" i="48"/>
  <c r="T10" i="48"/>
  <c r="S10" i="48"/>
  <c r="R10" i="48"/>
  <c r="R9" i="48" s="1"/>
  <c r="Q10" i="48"/>
  <c r="P10" i="48"/>
  <c r="O10" i="48"/>
  <c r="N10" i="48"/>
  <c r="M10" i="48"/>
  <c r="L10" i="48"/>
  <c r="K10" i="48"/>
  <c r="J10" i="48"/>
  <c r="J9" i="48" s="1"/>
  <c r="I10" i="48"/>
  <c r="S9" i="48"/>
  <c r="O9" i="48"/>
  <c r="K9" i="48"/>
  <c r="H62" i="47"/>
  <c r="G62" i="47"/>
  <c r="F62" i="47" s="1"/>
  <c r="H61" i="47"/>
  <c r="F61" i="47" s="1"/>
  <c r="G61" i="47"/>
  <c r="H60" i="47"/>
  <c r="G60" i="47"/>
  <c r="H59" i="47"/>
  <c r="G59" i="47"/>
  <c r="H58" i="47"/>
  <c r="G58" i="47"/>
  <c r="F58" i="47" s="1"/>
  <c r="H57" i="47"/>
  <c r="G57" i="47"/>
  <c r="F57" i="47"/>
  <c r="H56" i="47"/>
  <c r="G56" i="47"/>
  <c r="H55" i="47"/>
  <c r="G55" i="47"/>
  <c r="X54" i="47"/>
  <c r="W54" i="47"/>
  <c r="V54" i="47"/>
  <c r="U54" i="47"/>
  <c r="T54" i="47"/>
  <c r="S54" i="47"/>
  <c r="R54" i="47"/>
  <c r="Q54" i="47"/>
  <c r="Q9" i="47" s="1"/>
  <c r="P54" i="47"/>
  <c r="O54" i="47"/>
  <c r="N54" i="47"/>
  <c r="M54" i="47"/>
  <c r="L54" i="47"/>
  <c r="K54" i="47"/>
  <c r="J54" i="47"/>
  <c r="I54" i="47"/>
  <c r="G54" i="47"/>
  <c r="H53" i="47"/>
  <c r="G53" i="47"/>
  <c r="F53" i="47"/>
  <c r="H52" i="47"/>
  <c r="G52" i="47"/>
  <c r="H51" i="47"/>
  <c r="G51" i="47"/>
  <c r="H49" i="47"/>
  <c r="G49" i="47"/>
  <c r="H48" i="47"/>
  <c r="G48" i="47"/>
  <c r="F48" i="47" s="1"/>
  <c r="H47" i="47"/>
  <c r="G47" i="47"/>
  <c r="F47" i="47" s="1"/>
  <c r="H45" i="47"/>
  <c r="F45" i="47" s="1"/>
  <c r="G45" i="47"/>
  <c r="H44" i="47"/>
  <c r="G44" i="47"/>
  <c r="F44" i="47" s="1"/>
  <c r="H43" i="47"/>
  <c r="G43" i="47"/>
  <c r="F43" i="47" s="1"/>
  <c r="H42" i="47"/>
  <c r="G42" i="47"/>
  <c r="F42" i="47" s="1"/>
  <c r="H40" i="47"/>
  <c r="F40" i="47" s="1"/>
  <c r="G40" i="47"/>
  <c r="H39" i="47"/>
  <c r="G39" i="47"/>
  <c r="F39" i="47" s="1"/>
  <c r="H38" i="47"/>
  <c r="F38" i="47" s="1"/>
  <c r="G38" i="47"/>
  <c r="H37" i="47"/>
  <c r="G37" i="47"/>
  <c r="H35" i="47"/>
  <c r="G35" i="47"/>
  <c r="H34" i="47"/>
  <c r="G34" i="47"/>
  <c r="F34" i="47" s="1"/>
  <c r="H33" i="47"/>
  <c r="G33" i="47"/>
  <c r="F33" i="47"/>
  <c r="H32" i="47"/>
  <c r="G32" i="47"/>
  <c r="H31" i="47"/>
  <c r="G31" i="47"/>
  <c r="H30" i="47"/>
  <c r="G30" i="47"/>
  <c r="H29" i="47"/>
  <c r="G29" i="47"/>
  <c r="F29" i="47" s="1"/>
  <c r="H28" i="47"/>
  <c r="G28" i="47"/>
  <c r="F28" i="47" s="1"/>
  <c r="H27" i="47"/>
  <c r="F27" i="47" s="1"/>
  <c r="G27" i="47"/>
  <c r="H26" i="47"/>
  <c r="G26" i="47"/>
  <c r="F26" i="47" s="1"/>
  <c r="X24" i="47"/>
  <c r="W24" i="47"/>
  <c r="V24" i="47"/>
  <c r="U24" i="47"/>
  <c r="T24" i="47"/>
  <c r="S24" i="47"/>
  <c r="S9" i="47" s="1"/>
  <c r="R24" i="47"/>
  <c r="Q24" i="47"/>
  <c r="P24" i="47"/>
  <c r="O24" i="47"/>
  <c r="N24" i="47"/>
  <c r="M24" i="47"/>
  <c r="L24" i="47"/>
  <c r="K24" i="47"/>
  <c r="J24" i="47"/>
  <c r="I24" i="47"/>
  <c r="H23" i="47"/>
  <c r="G23" i="47"/>
  <c r="F23" i="47" s="1"/>
  <c r="H22" i="47"/>
  <c r="G22" i="47"/>
  <c r="H21" i="47"/>
  <c r="G21" i="47"/>
  <c r="F21" i="47" s="1"/>
  <c r="H20" i="47"/>
  <c r="G20" i="47"/>
  <c r="F20" i="47"/>
  <c r="H19" i="47"/>
  <c r="G19" i="47"/>
  <c r="H18" i="47"/>
  <c r="G18" i="47"/>
  <c r="H17" i="47"/>
  <c r="G17" i="47"/>
  <c r="H16" i="47"/>
  <c r="G16" i="47"/>
  <c r="F16" i="47"/>
  <c r="H15" i="47"/>
  <c r="G15" i="47"/>
  <c r="F15" i="47" s="1"/>
  <c r="H14" i="47"/>
  <c r="G14" i="47"/>
  <c r="H13" i="47"/>
  <c r="G13" i="47"/>
  <c r="F13" i="47" s="1"/>
  <c r="H12" i="47"/>
  <c r="G12" i="47"/>
  <c r="F12" i="47" s="1"/>
  <c r="H11" i="47"/>
  <c r="G11" i="47"/>
  <c r="F11" i="47" s="1"/>
  <c r="X10" i="47"/>
  <c r="X9" i="47" s="1"/>
  <c r="W10" i="47"/>
  <c r="V10" i="47"/>
  <c r="U10" i="47"/>
  <c r="T10" i="47"/>
  <c r="T9" i="47" s="1"/>
  <c r="S10" i="47"/>
  <c r="R10" i="47"/>
  <c r="Q10" i="47"/>
  <c r="P10" i="47"/>
  <c r="P9" i="47" s="1"/>
  <c r="O10" i="47"/>
  <c r="N10" i="47"/>
  <c r="M10" i="47"/>
  <c r="L10" i="47"/>
  <c r="L9" i="47" s="1"/>
  <c r="K10" i="47"/>
  <c r="J10" i="47"/>
  <c r="I10" i="47"/>
  <c r="H10" i="47"/>
  <c r="W9" i="47"/>
  <c r="O9" i="47"/>
  <c r="I9" i="47"/>
  <c r="H62" i="46"/>
  <c r="G62" i="46"/>
  <c r="F62" i="46" s="1"/>
  <c r="H61" i="46"/>
  <c r="G61" i="46"/>
  <c r="F61" i="46"/>
  <c r="H60" i="46"/>
  <c r="G60" i="46"/>
  <c r="H59" i="46"/>
  <c r="G59" i="46"/>
  <c r="F59" i="46" s="1"/>
  <c r="H58" i="46"/>
  <c r="G58" i="46"/>
  <c r="F58" i="46" s="1"/>
  <c r="H57" i="46"/>
  <c r="F57" i="46" s="1"/>
  <c r="G57" i="46"/>
  <c r="H56" i="46"/>
  <c r="G56" i="46"/>
  <c r="H55" i="46"/>
  <c r="G55" i="46"/>
  <c r="F55" i="46" s="1"/>
  <c r="X54" i="46"/>
  <c r="W54" i="46"/>
  <c r="V54" i="46"/>
  <c r="U54" i="46"/>
  <c r="T54" i="46"/>
  <c r="S54" i="46"/>
  <c r="R54" i="46"/>
  <c r="Q54" i="46"/>
  <c r="P54" i="46"/>
  <c r="O54" i="46"/>
  <c r="O9" i="46" s="1"/>
  <c r="N54" i="46"/>
  <c r="M54" i="46"/>
  <c r="L54" i="46"/>
  <c r="K54" i="46"/>
  <c r="J54" i="46"/>
  <c r="I54" i="46"/>
  <c r="H53" i="46"/>
  <c r="G53" i="46"/>
  <c r="F53" i="46" s="1"/>
  <c r="H52" i="46"/>
  <c r="G52" i="46"/>
  <c r="H51" i="46"/>
  <c r="G51" i="46"/>
  <c r="F51" i="46" s="1"/>
  <c r="H49" i="46"/>
  <c r="G49" i="46"/>
  <c r="F49" i="46" s="1"/>
  <c r="H48" i="46"/>
  <c r="G48" i="46"/>
  <c r="F48" i="46"/>
  <c r="H47" i="46"/>
  <c r="G47" i="46"/>
  <c r="H45" i="46"/>
  <c r="G45" i="46"/>
  <c r="F45" i="46" s="1"/>
  <c r="H44" i="46"/>
  <c r="G44" i="46"/>
  <c r="F44" i="46" s="1"/>
  <c r="H43" i="46"/>
  <c r="G43" i="46"/>
  <c r="F43" i="46" s="1"/>
  <c r="H42" i="46"/>
  <c r="G42" i="46"/>
  <c r="H40" i="46"/>
  <c r="G40" i="46"/>
  <c r="F40" i="46" s="1"/>
  <c r="H39" i="46"/>
  <c r="G39" i="46"/>
  <c r="F39" i="46" s="1"/>
  <c r="H38" i="46"/>
  <c r="G38" i="46"/>
  <c r="F38" i="46"/>
  <c r="H37" i="46"/>
  <c r="G37" i="46"/>
  <c r="H35" i="46"/>
  <c r="G35" i="46"/>
  <c r="F35" i="46" s="1"/>
  <c r="H34" i="46"/>
  <c r="G34" i="46"/>
  <c r="F34" i="46" s="1"/>
  <c r="H33" i="46"/>
  <c r="G33" i="46"/>
  <c r="F33" i="46" s="1"/>
  <c r="H32" i="46"/>
  <c r="G32" i="46"/>
  <c r="H31" i="46"/>
  <c r="G31" i="46"/>
  <c r="F31" i="46" s="1"/>
  <c r="H30" i="46"/>
  <c r="G30" i="46"/>
  <c r="F30" i="46" s="1"/>
  <c r="H29" i="46"/>
  <c r="G29" i="46"/>
  <c r="F29" i="46"/>
  <c r="H28" i="46"/>
  <c r="G28" i="46"/>
  <c r="H27" i="46"/>
  <c r="G27" i="46"/>
  <c r="F27" i="46" s="1"/>
  <c r="H26" i="46"/>
  <c r="G26" i="46"/>
  <c r="F26" i="46" s="1"/>
  <c r="X24" i="46"/>
  <c r="W24" i="46"/>
  <c r="V24" i="46"/>
  <c r="U24" i="46"/>
  <c r="T24" i="46"/>
  <c r="S24" i="46"/>
  <c r="R24" i="46"/>
  <c r="Q24" i="46"/>
  <c r="P24" i="46"/>
  <c r="O24" i="46"/>
  <c r="N24" i="46"/>
  <c r="M24" i="46"/>
  <c r="L24" i="46"/>
  <c r="K24" i="46"/>
  <c r="J24" i="46"/>
  <c r="I24" i="46"/>
  <c r="H23" i="46"/>
  <c r="G23" i="46"/>
  <c r="H22" i="46"/>
  <c r="G22" i="46"/>
  <c r="H21" i="46"/>
  <c r="F21" i="46" s="1"/>
  <c r="G21" i="46"/>
  <c r="H20" i="46"/>
  <c r="G20" i="46"/>
  <c r="H19" i="46"/>
  <c r="G19" i="46"/>
  <c r="H18" i="46"/>
  <c r="G18" i="46"/>
  <c r="H17" i="46"/>
  <c r="G17" i="46"/>
  <c r="F17" i="46" s="1"/>
  <c r="H16" i="46"/>
  <c r="G16" i="46"/>
  <c r="H15" i="46"/>
  <c r="G15" i="46"/>
  <c r="H14" i="46"/>
  <c r="G14" i="46"/>
  <c r="H13" i="46"/>
  <c r="G13" i="46"/>
  <c r="F13" i="46" s="1"/>
  <c r="H12" i="46"/>
  <c r="G12" i="46"/>
  <c r="H11" i="46"/>
  <c r="G11" i="46"/>
  <c r="X10" i="46"/>
  <c r="W10" i="46"/>
  <c r="V10" i="46"/>
  <c r="U10" i="46"/>
  <c r="U9" i="46" s="1"/>
  <c r="T10" i="46"/>
  <c r="S10" i="46"/>
  <c r="R10" i="46"/>
  <c r="Q10" i="46"/>
  <c r="Q9" i="46" s="1"/>
  <c r="P10" i="46"/>
  <c r="O10" i="46"/>
  <c r="N10" i="46"/>
  <c r="M10" i="46"/>
  <c r="M9" i="46" s="1"/>
  <c r="L10" i="46"/>
  <c r="K10" i="46"/>
  <c r="J10" i="46"/>
  <c r="I10" i="46"/>
  <c r="I9" i="46" s="1"/>
  <c r="H62" i="45"/>
  <c r="G62" i="45"/>
  <c r="F62" i="45" s="1"/>
  <c r="H61" i="45"/>
  <c r="G61" i="45"/>
  <c r="F61" i="45"/>
  <c r="H60" i="45"/>
  <c r="F60" i="45" s="1"/>
  <c r="G60" i="45"/>
  <c r="H59" i="45"/>
  <c r="G59" i="45"/>
  <c r="F59" i="45" s="1"/>
  <c r="H58" i="45"/>
  <c r="F58" i="45" s="1"/>
  <c r="G58" i="45"/>
  <c r="H57" i="45"/>
  <c r="G57" i="45"/>
  <c r="F57" i="45" s="1"/>
  <c r="H56" i="45"/>
  <c r="G56" i="45"/>
  <c r="G54" i="45" s="1"/>
  <c r="H55" i="45"/>
  <c r="H54" i="45" s="1"/>
  <c r="G55" i="45"/>
  <c r="X54" i="45"/>
  <c r="W54" i="45"/>
  <c r="V54" i="45"/>
  <c r="V9" i="45" s="1"/>
  <c r="U54" i="45"/>
  <c r="T54" i="45"/>
  <c r="S54" i="45"/>
  <c r="R54" i="45"/>
  <c r="Q54" i="45"/>
  <c r="P54" i="45"/>
  <c r="O54" i="45"/>
  <c r="N54" i="45"/>
  <c r="N9" i="45" s="1"/>
  <c r="M54" i="45"/>
  <c r="L54" i="45"/>
  <c r="K54" i="45"/>
  <c r="J54" i="45"/>
  <c r="I54" i="45"/>
  <c r="H53" i="45"/>
  <c r="G53" i="45"/>
  <c r="F53" i="45" s="1"/>
  <c r="H52" i="45"/>
  <c r="G52" i="45"/>
  <c r="H51" i="45"/>
  <c r="G51" i="45"/>
  <c r="H49" i="45"/>
  <c r="G49" i="45"/>
  <c r="F49" i="45"/>
  <c r="H48" i="45"/>
  <c r="G48" i="45"/>
  <c r="F48" i="45"/>
  <c r="H47" i="45"/>
  <c r="F47" i="45" s="1"/>
  <c r="G47" i="45"/>
  <c r="H45" i="45"/>
  <c r="G45" i="45"/>
  <c r="F45" i="45" s="1"/>
  <c r="H44" i="45"/>
  <c r="F44" i="45" s="1"/>
  <c r="G44" i="45"/>
  <c r="H43" i="45"/>
  <c r="G43" i="45"/>
  <c r="F43" i="45" s="1"/>
  <c r="H42" i="45"/>
  <c r="G42" i="45"/>
  <c r="H40" i="45"/>
  <c r="G40" i="45"/>
  <c r="H39" i="45"/>
  <c r="G39" i="45"/>
  <c r="F39" i="45"/>
  <c r="H38" i="45"/>
  <c r="G38" i="45"/>
  <c r="F38" i="45"/>
  <c r="H37" i="45"/>
  <c r="F37" i="45" s="1"/>
  <c r="G37" i="45"/>
  <c r="H35" i="45"/>
  <c r="G35" i="45"/>
  <c r="F35" i="45" s="1"/>
  <c r="H34" i="45"/>
  <c r="F34" i="45" s="1"/>
  <c r="G34" i="45"/>
  <c r="H33" i="45"/>
  <c r="G33" i="45"/>
  <c r="F33" i="45" s="1"/>
  <c r="H32" i="45"/>
  <c r="G32" i="45"/>
  <c r="H31" i="45"/>
  <c r="G31" i="45"/>
  <c r="H30" i="45"/>
  <c r="G30" i="45"/>
  <c r="F30" i="45"/>
  <c r="H29" i="45"/>
  <c r="G29" i="45"/>
  <c r="F29" i="45"/>
  <c r="H28" i="45"/>
  <c r="F28" i="45" s="1"/>
  <c r="G28" i="45"/>
  <c r="H27" i="45"/>
  <c r="G27" i="45"/>
  <c r="F27" i="45" s="1"/>
  <c r="H26" i="45"/>
  <c r="F26" i="45" s="1"/>
  <c r="G26" i="45"/>
  <c r="X24" i="45"/>
  <c r="W24" i="45"/>
  <c r="V24" i="45"/>
  <c r="U24" i="45"/>
  <c r="T24" i="45"/>
  <c r="S24" i="45"/>
  <c r="R24" i="45"/>
  <c r="Q24" i="45"/>
  <c r="P24" i="45"/>
  <c r="O24" i="45"/>
  <c r="N24" i="45"/>
  <c r="M24" i="45"/>
  <c r="L24" i="45"/>
  <c r="K24" i="45"/>
  <c r="J24" i="45"/>
  <c r="I24" i="45"/>
  <c r="H23" i="45"/>
  <c r="F23" i="45" s="1"/>
  <c r="G23" i="45"/>
  <c r="H22" i="45"/>
  <c r="G22" i="45"/>
  <c r="F22" i="45" s="1"/>
  <c r="H21" i="45"/>
  <c r="F21" i="45" s="1"/>
  <c r="G21" i="45"/>
  <c r="H20" i="45"/>
  <c r="G20" i="45"/>
  <c r="F20" i="45" s="1"/>
  <c r="H19" i="45"/>
  <c r="F19" i="45" s="1"/>
  <c r="G19" i="45"/>
  <c r="H18" i="45"/>
  <c r="G18" i="45"/>
  <c r="H17" i="45"/>
  <c r="G17" i="45"/>
  <c r="F17" i="45"/>
  <c r="H16" i="45"/>
  <c r="G16" i="45"/>
  <c r="F16" i="45" s="1"/>
  <c r="H15" i="45"/>
  <c r="F15" i="45" s="1"/>
  <c r="G15" i="45"/>
  <c r="H14" i="45"/>
  <c r="G14" i="45"/>
  <c r="F14" i="45" s="1"/>
  <c r="H13" i="45"/>
  <c r="F13" i="45" s="1"/>
  <c r="G13" i="45"/>
  <c r="H12" i="45"/>
  <c r="G12" i="45"/>
  <c r="F12" i="45" s="1"/>
  <c r="H11" i="45"/>
  <c r="G11" i="45"/>
  <c r="X10" i="45"/>
  <c r="X9" i="45" s="1"/>
  <c r="W10" i="45"/>
  <c r="V10" i="45"/>
  <c r="U10" i="45"/>
  <c r="T10" i="45"/>
  <c r="T9" i="45" s="1"/>
  <c r="S10" i="45"/>
  <c r="R10" i="45"/>
  <c r="Q10" i="45"/>
  <c r="P10" i="45"/>
  <c r="P9" i="45" s="1"/>
  <c r="O10" i="45"/>
  <c r="N10" i="45"/>
  <c r="M10" i="45"/>
  <c r="L10" i="45"/>
  <c r="L9" i="45" s="1"/>
  <c r="K10" i="45"/>
  <c r="J10" i="45"/>
  <c r="I10" i="45"/>
  <c r="H10" i="45"/>
  <c r="K9" i="45"/>
  <c r="H62" i="44"/>
  <c r="G62" i="44"/>
  <c r="F62" i="44" s="1"/>
  <c r="H61" i="44"/>
  <c r="G61" i="44"/>
  <c r="F61" i="44" s="1"/>
  <c r="H60" i="44"/>
  <c r="G60" i="44"/>
  <c r="H59" i="44"/>
  <c r="G59" i="44"/>
  <c r="H58" i="44"/>
  <c r="G58" i="44"/>
  <c r="F58" i="44" s="1"/>
  <c r="H57" i="44"/>
  <c r="G57" i="44"/>
  <c r="F57" i="44"/>
  <c r="H56" i="44"/>
  <c r="F56" i="44" s="1"/>
  <c r="G56" i="44"/>
  <c r="H55" i="44"/>
  <c r="G55" i="44"/>
  <c r="F55" i="44" s="1"/>
  <c r="X54" i="44"/>
  <c r="W54" i="44"/>
  <c r="V54" i="44"/>
  <c r="U54" i="44"/>
  <c r="T54" i="44"/>
  <c r="S54" i="44"/>
  <c r="R54" i="44"/>
  <c r="Q54" i="44"/>
  <c r="P54" i="44"/>
  <c r="O54" i="44"/>
  <c r="N54" i="44"/>
  <c r="N9" i="44" s="1"/>
  <c r="M54" i="44"/>
  <c r="L54" i="44"/>
  <c r="K54" i="44"/>
  <c r="J54" i="44"/>
  <c r="I54" i="44"/>
  <c r="G54" i="44"/>
  <c r="H53" i="44"/>
  <c r="G53" i="44"/>
  <c r="F53" i="44"/>
  <c r="H52" i="44"/>
  <c r="F52" i="44" s="1"/>
  <c r="G52" i="44"/>
  <c r="H51" i="44"/>
  <c r="G51" i="44"/>
  <c r="F51" i="44" s="1"/>
  <c r="H49" i="44"/>
  <c r="F49" i="44" s="1"/>
  <c r="G49" i="44"/>
  <c r="H48" i="44"/>
  <c r="G48" i="44"/>
  <c r="F48" i="44" s="1"/>
  <c r="H47" i="44"/>
  <c r="G47" i="44"/>
  <c r="H45" i="44"/>
  <c r="G45" i="44"/>
  <c r="H44" i="44"/>
  <c r="G44" i="44"/>
  <c r="F44" i="44"/>
  <c r="H43" i="44"/>
  <c r="G43" i="44"/>
  <c r="F43" i="44"/>
  <c r="H42" i="44"/>
  <c r="F42" i="44" s="1"/>
  <c r="G42" i="44"/>
  <c r="H40" i="44"/>
  <c r="G40" i="44"/>
  <c r="F40" i="44" s="1"/>
  <c r="H39" i="44"/>
  <c r="F39" i="44" s="1"/>
  <c r="G39" i="44"/>
  <c r="H38" i="44"/>
  <c r="G38" i="44"/>
  <c r="F38" i="44" s="1"/>
  <c r="H37" i="44"/>
  <c r="G37" i="44"/>
  <c r="H35" i="44"/>
  <c r="G35" i="44"/>
  <c r="H34" i="44"/>
  <c r="G34" i="44"/>
  <c r="F34" i="44"/>
  <c r="H33" i="44"/>
  <c r="G33" i="44"/>
  <c r="F33" i="44"/>
  <c r="H32" i="44"/>
  <c r="F32" i="44" s="1"/>
  <c r="G32" i="44"/>
  <c r="H31" i="44"/>
  <c r="G31" i="44"/>
  <c r="F31" i="44" s="1"/>
  <c r="H30" i="44"/>
  <c r="F30" i="44" s="1"/>
  <c r="G30" i="44"/>
  <c r="H29" i="44"/>
  <c r="G29" i="44"/>
  <c r="F29" i="44" s="1"/>
  <c r="H28" i="44"/>
  <c r="G28" i="44"/>
  <c r="H27" i="44"/>
  <c r="G27" i="44"/>
  <c r="H26" i="44"/>
  <c r="G26" i="44"/>
  <c r="F26" i="44"/>
  <c r="X24" i="44"/>
  <c r="W24" i="44"/>
  <c r="W9" i="44" s="1"/>
  <c r="V24" i="44"/>
  <c r="U24" i="44"/>
  <c r="T24" i="44"/>
  <c r="S24" i="44"/>
  <c r="R24" i="44"/>
  <c r="Q24" i="44"/>
  <c r="H24" i="44" s="1"/>
  <c r="P24" i="44"/>
  <c r="O24" i="44"/>
  <c r="N24" i="44"/>
  <c r="M24" i="44"/>
  <c r="L24" i="44"/>
  <c r="K24" i="44"/>
  <c r="J24" i="44"/>
  <c r="I24" i="44"/>
  <c r="G24" i="44" s="1"/>
  <c r="F24" i="44" s="1"/>
  <c r="H23" i="44"/>
  <c r="G23" i="44"/>
  <c r="H22" i="44"/>
  <c r="G22" i="44"/>
  <c r="F22" i="44" s="1"/>
  <c r="H21" i="44"/>
  <c r="G21" i="44"/>
  <c r="F21" i="44"/>
  <c r="H20" i="44"/>
  <c r="F20" i="44" s="1"/>
  <c r="G20" i="44"/>
  <c r="H19" i="44"/>
  <c r="G19" i="44"/>
  <c r="H18" i="44"/>
  <c r="G18" i="44"/>
  <c r="F18" i="44" s="1"/>
  <c r="H17" i="44"/>
  <c r="G17" i="44"/>
  <c r="F17" i="44" s="1"/>
  <c r="H16" i="44"/>
  <c r="G16" i="44"/>
  <c r="F16" i="44" s="1"/>
  <c r="H15" i="44"/>
  <c r="G15" i="44"/>
  <c r="H14" i="44"/>
  <c r="G14" i="44"/>
  <c r="F14" i="44" s="1"/>
  <c r="H13" i="44"/>
  <c r="G13" i="44"/>
  <c r="F13" i="44"/>
  <c r="H12" i="44"/>
  <c r="F12" i="44" s="1"/>
  <c r="G12" i="44"/>
  <c r="H11" i="44"/>
  <c r="G11" i="44"/>
  <c r="X10" i="44"/>
  <c r="X9" i="44" s="1"/>
  <c r="W10" i="44"/>
  <c r="V10" i="44"/>
  <c r="U10" i="44"/>
  <c r="U9" i="44" s="1"/>
  <c r="T10" i="44"/>
  <c r="T9" i="44" s="1"/>
  <c r="S10" i="44"/>
  <c r="S9" i="44" s="1"/>
  <c r="R10" i="44"/>
  <c r="Q10" i="44"/>
  <c r="Q9" i="44" s="1"/>
  <c r="P10" i="44"/>
  <c r="P9" i="44" s="1"/>
  <c r="O10" i="44"/>
  <c r="N10" i="44"/>
  <c r="M10" i="44"/>
  <c r="M9" i="44" s="1"/>
  <c r="L10" i="44"/>
  <c r="L9" i="44" s="1"/>
  <c r="K10" i="44"/>
  <c r="K9" i="44" s="1"/>
  <c r="J10" i="44"/>
  <c r="I10" i="44"/>
  <c r="I9" i="44" s="1"/>
  <c r="V9" i="44"/>
  <c r="O9" i="44"/>
  <c r="H62" i="43"/>
  <c r="G62" i="43"/>
  <c r="F62" i="43" s="1"/>
  <c r="H61" i="43"/>
  <c r="G61" i="43"/>
  <c r="H60" i="43"/>
  <c r="G60" i="43"/>
  <c r="F60" i="43" s="1"/>
  <c r="H59" i="43"/>
  <c r="G59" i="43"/>
  <c r="F59" i="43"/>
  <c r="H58" i="43"/>
  <c r="G58" i="43"/>
  <c r="H57" i="43"/>
  <c r="G57" i="43"/>
  <c r="H56" i="43"/>
  <c r="G56" i="43"/>
  <c r="H55" i="43"/>
  <c r="G55" i="43"/>
  <c r="F55" i="43"/>
  <c r="X54" i="43"/>
  <c r="W54" i="43"/>
  <c r="V54" i="43"/>
  <c r="U54" i="43"/>
  <c r="T54" i="43"/>
  <c r="S54" i="43"/>
  <c r="R54" i="43"/>
  <c r="Q54" i="43"/>
  <c r="P54" i="43"/>
  <c r="O54" i="43"/>
  <c r="N54" i="43"/>
  <c r="M54" i="43"/>
  <c r="L54" i="43"/>
  <c r="K54" i="43"/>
  <c r="J54" i="43"/>
  <c r="I54" i="43"/>
  <c r="I9" i="43" s="1"/>
  <c r="H53" i="43"/>
  <c r="G53" i="43"/>
  <c r="H52" i="43"/>
  <c r="G52" i="43"/>
  <c r="F52" i="43" s="1"/>
  <c r="H51" i="43"/>
  <c r="G51" i="43"/>
  <c r="F51" i="43"/>
  <c r="H49" i="43"/>
  <c r="G49" i="43"/>
  <c r="H48" i="43"/>
  <c r="G48" i="43"/>
  <c r="H47" i="43"/>
  <c r="G47" i="43"/>
  <c r="H45" i="43"/>
  <c r="G45" i="43"/>
  <c r="F45" i="43" s="1"/>
  <c r="H44" i="43"/>
  <c r="G44" i="43"/>
  <c r="F44" i="43" s="1"/>
  <c r="H43" i="43"/>
  <c r="G43" i="43"/>
  <c r="H42" i="43"/>
  <c r="G42" i="43"/>
  <c r="F42" i="43" s="1"/>
  <c r="H40" i="43"/>
  <c r="G40" i="43"/>
  <c r="F40" i="43" s="1"/>
  <c r="H39" i="43"/>
  <c r="G39" i="43"/>
  <c r="F39" i="43" s="1"/>
  <c r="H38" i="43"/>
  <c r="F38" i="43" s="1"/>
  <c r="G38" i="43"/>
  <c r="H37" i="43"/>
  <c r="G37" i="43"/>
  <c r="F37" i="43" s="1"/>
  <c r="H35" i="43"/>
  <c r="F35" i="43" s="1"/>
  <c r="G35" i="43"/>
  <c r="H34" i="43"/>
  <c r="G34" i="43"/>
  <c r="H33" i="43"/>
  <c r="G33" i="43"/>
  <c r="H32" i="43"/>
  <c r="G32" i="43"/>
  <c r="H31" i="43"/>
  <c r="G31" i="43"/>
  <c r="F31" i="43"/>
  <c r="H30" i="43"/>
  <c r="G30" i="43"/>
  <c r="H29" i="43"/>
  <c r="G29" i="43"/>
  <c r="H28" i="43"/>
  <c r="G28" i="43"/>
  <c r="H27" i="43"/>
  <c r="G27" i="43"/>
  <c r="F27" i="43" s="1"/>
  <c r="H26" i="43"/>
  <c r="G26" i="43"/>
  <c r="F26" i="43" s="1"/>
  <c r="X24" i="43"/>
  <c r="W24" i="43"/>
  <c r="V24" i="43"/>
  <c r="U24" i="43"/>
  <c r="T24" i="43"/>
  <c r="S24" i="43"/>
  <c r="R24" i="43"/>
  <c r="Q24" i="43"/>
  <c r="P24" i="43"/>
  <c r="O24" i="43"/>
  <c r="N24" i="43"/>
  <c r="M24" i="43"/>
  <c r="L24" i="43"/>
  <c r="K24" i="43"/>
  <c r="K9" i="43" s="1"/>
  <c r="J24" i="43"/>
  <c r="I24" i="43"/>
  <c r="H24" i="43"/>
  <c r="H23" i="43"/>
  <c r="G23" i="43"/>
  <c r="H22" i="43"/>
  <c r="G22" i="43"/>
  <c r="F22" i="43"/>
  <c r="H21" i="43"/>
  <c r="G21" i="43"/>
  <c r="F21" i="43" s="1"/>
  <c r="H20" i="43"/>
  <c r="G20" i="43"/>
  <c r="H19" i="43"/>
  <c r="G19" i="43"/>
  <c r="F19" i="43" s="1"/>
  <c r="H18" i="43"/>
  <c r="G18" i="43"/>
  <c r="F18" i="43" s="1"/>
  <c r="H17" i="43"/>
  <c r="G17" i="43"/>
  <c r="F17" i="43" s="1"/>
  <c r="H16" i="43"/>
  <c r="F16" i="43" s="1"/>
  <c r="G16" i="43"/>
  <c r="H15" i="43"/>
  <c r="G15" i="43"/>
  <c r="F15" i="43" s="1"/>
  <c r="H14" i="43"/>
  <c r="F14" i="43" s="1"/>
  <c r="G14" i="43"/>
  <c r="H13" i="43"/>
  <c r="G13" i="43"/>
  <c r="H12" i="43"/>
  <c r="G12" i="43"/>
  <c r="H11" i="43"/>
  <c r="G11" i="43"/>
  <c r="X10" i="43"/>
  <c r="X9" i="43" s="1"/>
  <c r="W10" i="43"/>
  <c r="W9" i="43" s="1"/>
  <c r="V10" i="43"/>
  <c r="U10" i="43"/>
  <c r="T10" i="43"/>
  <c r="T9" i="43" s="1"/>
  <c r="S10" i="43"/>
  <c r="R10" i="43"/>
  <c r="H10" i="43" s="1"/>
  <c r="Q10" i="43"/>
  <c r="P10" i="43"/>
  <c r="P9" i="43" s="1"/>
  <c r="O10" i="43"/>
  <c r="O9" i="43" s="1"/>
  <c r="N10" i="43"/>
  <c r="M10" i="43"/>
  <c r="L10" i="43"/>
  <c r="L9" i="43" s="1"/>
  <c r="K10" i="43"/>
  <c r="J10" i="43"/>
  <c r="I10" i="43"/>
  <c r="S9" i="43"/>
  <c r="Q9" i="43"/>
  <c r="H62" i="42"/>
  <c r="G62" i="42"/>
  <c r="F62" i="42" s="1"/>
  <c r="H61" i="42"/>
  <c r="G61" i="42"/>
  <c r="F61" i="42" s="1"/>
  <c r="H60" i="42"/>
  <c r="G60" i="42"/>
  <c r="H59" i="42"/>
  <c r="G59" i="42"/>
  <c r="H58" i="42"/>
  <c r="G58" i="42"/>
  <c r="F58" i="42"/>
  <c r="H57" i="42"/>
  <c r="G57" i="42"/>
  <c r="F57" i="42"/>
  <c r="H56" i="42"/>
  <c r="F56" i="42" s="1"/>
  <c r="G56" i="42"/>
  <c r="H55" i="42"/>
  <c r="G55" i="42"/>
  <c r="F55" i="42" s="1"/>
  <c r="X54" i="42"/>
  <c r="W54" i="42"/>
  <c r="V54" i="42"/>
  <c r="U54" i="42"/>
  <c r="T54" i="42"/>
  <c r="S54" i="42"/>
  <c r="R54" i="42"/>
  <c r="Q54" i="42"/>
  <c r="P54" i="42"/>
  <c r="O54" i="42"/>
  <c r="N54" i="42"/>
  <c r="M54" i="42"/>
  <c r="L54" i="42"/>
  <c r="K54" i="42"/>
  <c r="J54" i="42"/>
  <c r="I54" i="42"/>
  <c r="G54" i="42"/>
  <c r="H53" i="42"/>
  <c r="G53" i="42"/>
  <c r="F53" i="42"/>
  <c r="H52" i="42"/>
  <c r="F52" i="42" s="1"/>
  <c r="G52" i="42"/>
  <c r="H51" i="42"/>
  <c r="G51" i="42"/>
  <c r="F51" i="42" s="1"/>
  <c r="H49" i="42"/>
  <c r="F49" i="42" s="1"/>
  <c r="G49" i="42"/>
  <c r="H48" i="42"/>
  <c r="G48" i="42"/>
  <c r="F48" i="42" s="1"/>
  <c r="H47" i="42"/>
  <c r="G47" i="42"/>
  <c r="H45" i="42"/>
  <c r="G45" i="42"/>
  <c r="H44" i="42"/>
  <c r="G44" i="42"/>
  <c r="F44" i="42" s="1"/>
  <c r="H43" i="42"/>
  <c r="G43" i="42"/>
  <c r="F43" i="42"/>
  <c r="H42" i="42"/>
  <c r="F42" i="42" s="1"/>
  <c r="G42" i="42"/>
  <c r="H40" i="42"/>
  <c r="G40" i="42"/>
  <c r="F40" i="42" s="1"/>
  <c r="H39" i="42"/>
  <c r="F39" i="42" s="1"/>
  <c r="G39" i="42"/>
  <c r="H38" i="42"/>
  <c r="G38" i="42"/>
  <c r="F38" i="42" s="1"/>
  <c r="H37" i="42"/>
  <c r="G37" i="42"/>
  <c r="H35" i="42"/>
  <c r="G35" i="42"/>
  <c r="H34" i="42"/>
  <c r="G34" i="42"/>
  <c r="F34" i="42"/>
  <c r="H33" i="42"/>
  <c r="G33" i="42"/>
  <c r="F33" i="42"/>
  <c r="H32" i="42"/>
  <c r="F32" i="42" s="1"/>
  <c r="G32" i="42"/>
  <c r="H31" i="42"/>
  <c r="G31" i="42"/>
  <c r="F31" i="42" s="1"/>
  <c r="H30" i="42"/>
  <c r="F30" i="42" s="1"/>
  <c r="G30" i="42"/>
  <c r="H29" i="42"/>
  <c r="G29" i="42"/>
  <c r="F29" i="42" s="1"/>
  <c r="H28" i="42"/>
  <c r="G28" i="42"/>
  <c r="H27" i="42"/>
  <c r="G27" i="42"/>
  <c r="H26" i="42"/>
  <c r="G26" i="42"/>
  <c r="F26" i="42"/>
  <c r="X24" i="42"/>
  <c r="W24" i="42"/>
  <c r="V24" i="42"/>
  <c r="V9" i="42" s="1"/>
  <c r="U24" i="42"/>
  <c r="T24" i="42"/>
  <c r="S24" i="42"/>
  <c r="R24" i="42"/>
  <c r="Q24" i="42"/>
  <c r="H24" i="42" s="1"/>
  <c r="P24" i="42"/>
  <c r="O24" i="42"/>
  <c r="N24" i="42"/>
  <c r="N9" i="42" s="1"/>
  <c r="M24" i="42"/>
  <c r="L24" i="42"/>
  <c r="K24" i="42"/>
  <c r="J24" i="42"/>
  <c r="I24" i="42"/>
  <c r="G24" i="42" s="1"/>
  <c r="F24" i="42" s="1"/>
  <c r="H23" i="42"/>
  <c r="F23" i="42" s="1"/>
  <c r="G23" i="42"/>
  <c r="H22" i="42"/>
  <c r="G22" i="42"/>
  <c r="H21" i="42"/>
  <c r="G21" i="42"/>
  <c r="H20" i="42"/>
  <c r="G20" i="42"/>
  <c r="F20" i="42"/>
  <c r="H19" i="42"/>
  <c r="G19" i="42"/>
  <c r="H18" i="42"/>
  <c r="G18" i="42"/>
  <c r="F18" i="42" s="1"/>
  <c r="H17" i="42"/>
  <c r="G17" i="42"/>
  <c r="F17" i="42" s="1"/>
  <c r="H16" i="42"/>
  <c r="G16" i="42"/>
  <c r="F16" i="42" s="1"/>
  <c r="H15" i="42"/>
  <c r="F15" i="42" s="1"/>
  <c r="G15" i="42"/>
  <c r="H14" i="42"/>
  <c r="G14" i="42"/>
  <c r="H13" i="42"/>
  <c r="G13" i="42"/>
  <c r="H12" i="42"/>
  <c r="F12" i="42" s="1"/>
  <c r="G12" i="42"/>
  <c r="H11" i="42"/>
  <c r="G11" i="42"/>
  <c r="X10" i="42"/>
  <c r="W10" i="42"/>
  <c r="V10" i="42"/>
  <c r="U10" i="42"/>
  <c r="U9" i="42" s="1"/>
  <c r="T10" i="42"/>
  <c r="S10" i="42"/>
  <c r="R10" i="42"/>
  <c r="Q10" i="42"/>
  <c r="Q9" i="42" s="1"/>
  <c r="P10" i="42"/>
  <c r="O10" i="42"/>
  <c r="N10" i="42"/>
  <c r="M10" i="42"/>
  <c r="M9" i="42" s="1"/>
  <c r="L10" i="42"/>
  <c r="K10" i="42"/>
  <c r="J10" i="42"/>
  <c r="I10" i="42"/>
  <c r="I9" i="42" s="1"/>
  <c r="W9" i="42"/>
  <c r="S9" i="42"/>
  <c r="R9" i="42"/>
  <c r="O9" i="42"/>
  <c r="K9" i="42"/>
  <c r="J9" i="42"/>
  <c r="H62" i="41"/>
  <c r="G62" i="41"/>
  <c r="F62" i="41" s="1"/>
  <c r="H61" i="41"/>
  <c r="G61" i="41"/>
  <c r="F61" i="41" s="1"/>
  <c r="H60" i="41"/>
  <c r="G60" i="41"/>
  <c r="H59" i="41"/>
  <c r="G59" i="41"/>
  <c r="H58" i="41"/>
  <c r="G58" i="41"/>
  <c r="F58" i="41" s="1"/>
  <c r="H57" i="41"/>
  <c r="G57" i="41"/>
  <c r="F57" i="41" s="1"/>
  <c r="H56" i="41"/>
  <c r="G56" i="41"/>
  <c r="G54" i="41" s="1"/>
  <c r="H55" i="41"/>
  <c r="G55" i="41"/>
  <c r="X54" i="41"/>
  <c r="W54" i="41"/>
  <c r="W9" i="41" s="1"/>
  <c r="V54" i="41"/>
  <c r="U54" i="41"/>
  <c r="T54" i="41"/>
  <c r="S54" i="41"/>
  <c r="R54" i="41"/>
  <c r="Q54" i="41"/>
  <c r="P54" i="41"/>
  <c r="O54" i="41"/>
  <c r="O9" i="41" s="1"/>
  <c r="N54" i="41"/>
  <c r="M54" i="41"/>
  <c r="L54" i="41"/>
  <c r="K54" i="41"/>
  <c r="J54" i="41"/>
  <c r="I54" i="41"/>
  <c r="H53" i="41"/>
  <c r="G53" i="41"/>
  <c r="F53" i="41" s="1"/>
  <c r="H52" i="41"/>
  <c r="G52" i="41"/>
  <c r="H51" i="41"/>
  <c r="G51" i="41"/>
  <c r="H49" i="41"/>
  <c r="G49" i="41"/>
  <c r="F49" i="41" s="1"/>
  <c r="H48" i="41"/>
  <c r="F48" i="41" s="1"/>
  <c r="G48" i="41"/>
  <c r="H47" i="41"/>
  <c r="G47" i="41"/>
  <c r="H45" i="41"/>
  <c r="G45" i="41"/>
  <c r="F45" i="41" s="1"/>
  <c r="H44" i="41"/>
  <c r="G44" i="41"/>
  <c r="F44" i="41" s="1"/>
  <c r="H43" i="41"/>
  <c r="G43" i="41"/>
  <c r="F43" i="41"/>
  <c r="H42" i="41"/>
  <c r="F42" i="41" s="1"/>
  <c r="G42" i="41"/>
  <c r="H40" i="41"/>
  <c r="G40" i="41"/>
  <c r="F40" i="41" s="1"/>
  <c r="H39" i="41"/>
  <c r="G39" i="41"/>
  <c r="H38" i="41"/>
  <c r="G38" i="41"/>
  <c r="F38" i="41"/>
  <c r="H37" i="41"/>
  <c r="G37" i="41"/>
  <c r="H35" i="41"/>
  <c r="G35" i="41"/>
  <c r="F35" i="41" s="1"/>
  <c r="H34" i="41"/>
  <c r="G34" i="41"/>
  <c r="F34" i="41" s="1"/>
  <c r="H33" i="41"/>
  <c r="G33" i="41"/>
  <c r="F33" i="41" s="1"/>
  <c r="H32" i="41"/>
  <c r="G32" i="41"/>
  <c r="H31" i="41"/>
  <c r="G31" i="41"/>
  <c r="H30" i="41"/>
  <c r="G30" i="41"/>
  <c r="F30" i="41" s="1"/>
  <c r="H29" i="41"/>
  <c r="F29" i="41" s="1"/>
  <c r="G29" i="41"/>
  <c r="H28" i="41"/>
  <c r="G28" i="41"/>
  <c r="H27" i="41"/>
  <c r="G27" i="41"/>
  <c r="F27" i="41" s="1"/>
  <c r="H26" i="41"/>
  <c r="G26" i="41"/>
  <c r="F26" i="41" s="1"/>
  <c r="X24" i="41"/>
  <c r="W24" i="41"/>
  <c r="V24" i="41"/>
  <c r="U24" i="41"/>
  <c r="T24" i="41"/>
  <c r="S24" i="41"/>
  <c r="R24" i="41"/>
  <c r="Q24" i="41"/>
  <c r="H24" i="41" s="1"/>
  <c r="P24" i="41"/>
  <c r="O24" i="41"/>
  <c r="N24" i="41"/>
  <c r="M24" i="41"/>
  <c r="L24" i="41"/>
  <c r="K24" i="41"/>
  <c r="J24" i="41"/>
  <c r="I24" i="41"/>
  <c r="G24" i="41" s="1"/>
  <c r="F24" i="41" s="1"/>
  <c r="H23" i="41"/>
  <c r="F23" i="41" s="1"/>
  <c r="G23" i="41"/>
  <c r="H22" i="41"/>
  <c r="G22" i="41"/>
  <c r="F22" i="41" s="1"/>
  <c r="H21" i="41"/>
  <c r="G21" i="41"/>
  <c r="H20" i="41"/>
  <c r="G20" i="41"/>
  <c r="F20" i="41"/>
  <c r="H19" i="41"/>
  <c r="G19" i="41"/>
  <c r="H18" i="41"/>
  <c r="G18" i="41"/>
  <c r="F18" i="41" s="1"/>
  <c r="H17" i="41"/>
  <c r="G17" i="41"/>
  <c r="F17" i="41" s="1"/>
  <c r="H16" i="41"/>
  <c r="G16" i="41"/>
  <c r="F16" i="41" s="1"/>
  <c r="H15" i="41"/>
  <c r="G15" i="41"/>
  <c r="H14" i="41"/>
  <c r="G14" i="41"/>
  <c r="H13" i="41"/>
  <c r="G13" i="41"/>
  <c r="F13" i="41" s="1"/>
  <c r="H12" i="41"/>
  <c r="F12" i="41" s="1"/>
  <c r="G12" i="41"/>
  <c r="H11" i="41"/>
  <c r="G11" i="41"/>
  <c r="X10" i="41"/>
  <c r="W10" i="41"/>
  <c r="V10" i="41"/>
  <c r="U10" i="41"/>
  <c r="T10" i="41"/>
  <c r="S10" i="41"/>
  <c r="R10" i="41"/>
  <c r="Q10" i="41"/>
  <c r="P10" i="41"/>
  <c r="O10" i="41"/>
  <c r="N10" i="41"/>
  <c r="M10" i="41"/>
  <c r="L10" i="41"/>
  <c r="K10" i="41"/>
  <c r="J10" i="41"/>
  <c r="I10" i="41"/>
  <c r="H62" i="40"/>
  <c r="G62" i="40"/>
  <c r="F62" i="40" s="1"/>
  <c r="H61" i="40"/>
  <c r="G61" i="40"/>
  <c r="F61" i="40"/>
  <c r="H60" i="40"/>
  <c r="F60" i="40" s="1"/>
  <c r="G60" i="40"/>
  <c r="H59" i="40"/>
  <c r="G59" i="40"/>
  <c r="F59" i="40" s="1"/>
  <c r="H58" i="40"/>
  <c r="G58" i="40"/>
  <c r="F58" i="40" s="1"/>
  <c r="H57" i="40"/>
  <c r="G57" i="40"/>
  <c r="F57" i="40" s="1"/>
  <c r="H56" i="40"/>
  <c r="G56" i="40"/>
  <c r="G54" i="40" s="1"/>
  <c r="H55" i="40"/>
  <c r="H54" i="40" s="1"/>
  <c r="G55" i="40"/>
  <c r="X54" i="40"/>
  <c r="W54" i="40"/>
  <c r="W9" i="40" s="1"/>
  <c r="V54" i="40"/>
  <c r="U54" i="40"/>
  <c r="T54" i="40"/>
  <c r="S54" i="40"/>
  <c r="R54" i="40"/>
  <c r="R9" i="40" s="1"/>
  <c r="Q54" i="40"/>
  <c r="P54" i="40"/>
  <c r="O54" i="40"/>
  <c r="N54" i="40"/>
  <c r="M54" i="40"/>
  <c r="L54" i="40"/>
  <c r="K54" i="40"/>
  <c r="J54" i="40"/>
  <c r="I54" i="40"/>
  <c r="H53" i="40"/>
  <c r="G53" i="40"/>
  <c r="F53" i="40" s="1"/>
  <c r="H52" i="40"/>
  <c r="G52" i="40"/>
  <c r="H51" i="40"/>
  <c r="G51" i="40"/>
  <c r="F51" i="40" s="1"/>
  <c r="H49" i="40"/>
  <c r="G49" i="40"/>
  <c r="F49" i="40"/>
  <c r="H48" i="40"/>
  <c r="F48" i="40" s="1"/>
  <c r="G48" i="40"/>
  <c r="H47" i="40"/>
  <c r="G47" i="40"/>
  <c r="H45" i="40"/>
  <c r="G45" i="40"/>
  <c r="F45" i="40" s="1"/>
  <c r="H44" i="40"/>
  <c r="G44" i="40"/>
  <c r="F44" i="40" s="1"/>
  <c r="H43" i="40"/>
  <c r="G43" i="40"/>
  <c r="F43" i="40" s="1"/>
  <c r="H42" i="40"/>
  <c r="G42" i="40"/>
  <c r="H40" i="40"/>
  <c r="G40" i="40"/>
  <c r="H39" i="40"/>
  <c r="G39" i="40"/>
  <c r="F39" i="40"/>
  <c r="H38" i="40"/>
  <c r="F38" i="40" s="1"/>
  <c r="G38" i="40"/>
  <c r="H37" i="40"/>
  <c r="F37" i="40" s="1"/>
  <c r="G37" i="40"/>
  <c r="H35" i="40"/>
  <c r="G35" i="40"/>
  <c r="F35" i="40" s="1"/>
  <c r="H34" i="40"/>
  <c r="G34" i="40"/>
  <c r="F34" i="40" s="1"/>
  <c r="H33" i="40"/>
  <c r="G33" i="40"/>
  <c r="F33" i="40" s="1"/>
  <c r="H32" i="40"/>
  <c r="G32" i="40"/>
  <c r="H31" i="40"/>
  <c r="G31" i="40"/>
  <c r="H30" i="40"/>
  <c r="G30" i="40"/>
  <c r="F30" i="40"/>
  <c r="H29" i="40"/>
  <c r="F29" i="40" s="1"/>
  <c r="G29" i="40"/>
  <c r="H28" i="40"/>
  <c r="F28" i="40" s="1"/>
  <c r="G28" i="40"/>
  <c r="H27" i="40"/>
  <c r="G27" i="40"/>
  <c r="F27" i="40" s="1"/>
  <c r="H26" i="40"/>
  <c r="G26" i="40"/>
  <c r="F26" i="40" s="1"/>
  <c r="X24" i="40"/>
  <c r="W24" i="40"/>
  <c r="V24" i="40"/>
  <c r="U24" i="40"/>
  <c r="T24" i="40"/>
  <c r="S24" i="40"/>
  <c r="R24" i="40"/>
  <c r="Q24" i="40"/>
  <c r="P24" i="40"/>
  <c r="O24" i="40"/>
  <c r="N24" i="40"/>
  <c r="M24" i="40"/>
  <c r="L24" i="40"/>
  <c r="K24" i="40"/>
  <c r="J24" i="40"/>
  <c r="J9" i="40" s="1"/>
  <c r="I24" i="40"/>
  <c r="H23" i="40"/>
  <c r="G23" i="40"/>
  <c r="H22" i="40"/>
  <c r="G22" i="40"/>
  <c r="H21" i="40"/>
  <c r="G21" i="40"/>
  <c r="F21" i="40" s="1"/>
  <c r="H20" i="40"/>
  <c r="G20" i="40"/>
  <c r="F20" i="40"/>
  <c r="H19" i="40"/>
  <c r="F19" i="40" s="1"/>
  <c r="G19" i="40"/>
  <c r="H18" i="40"/>
  <c r="G18" i="40"/>
  <c r="F18" i="40" s="1"/>
  <c r="H17" i="40"/>
  <c r="F17" i="40" s="1"/>
  <c r="G17" i="40"/>
  <c r="H16" i="40"/>
  <c r="G16" i="40"/>
  <c r="F16" i="40" s="1"/>
  <c r="H15" i="40"/>
  <c r="G15" i="40"/>
  <c r="H14" i="40"/>
  <c r="G14" i="40"/>
  <c r="H13" i="40"/>
  <c r="G13" i="40"/>
  <c r="F13" i="40" s="1"/>
  <c r="H12" i="40"/>
  <c r="G12" i="40"/>
  <c r="F12" i="40"/>
  <c r="H11" i="40"/>
  <c r="F11" i="40" s="1"/>
  <c r="G11" i="40"/>
  <c r="X10" i="40"/>
  <c r="X9" i="40" s="1"/>
  <c r="W10" i="40"/>
  <c r="V10" i="40"/>
  <c r="V9" i="40" s="1"/>
  <c r="U10" i="40"/>
  <c r="U9" i="40" s="1"/>
  <c r="T10" i="40"/>
  <c r="T9" i="40" s="1"/>
  <c r="S10" i="40"/>
  <c r="S9" i="40" s="1"/>
  <c r="R10" i="40"/>
  <c r="H10" i="40" s="1"/>
  <c r="Q10" i="40"/>
  <c r="Q9" i="40" s="1"/>
  <c r="P10" i="40"/>
  <c r="P9" i="40" s="1"/>
  <c r="O10" i="40"/>
  <c r="N10" i="40"/>
  <c r="N9" i="40" s="1"/>
  <c r="M10" i="40"/>
  <c r="M9" i="40" s="1"/>
  <c r="L10" i="40"/>
  <c r="L9" i="40" s="1"/>
  <c r="K10" i="40"/>
  <c r="K9" i="40" s="1"/>
  <c r="J10" i="40"/>
  <c r="G10" i="40" s="1"/>
  <c r="F10" i="40" s="1"/>
  <c r="I10" i="40"/>
  <c r="I9" i="40" s="1"/>
  <c r="O9" i="40"/>
  <c r="H62" i="39"/>
  <c r="G62" i="39"/>
  <c r="H61" i="39"/>
  <c r="G61" i="39"/>
  <c r="F61" i="39"/>
  <c r="H60" i="39"/>
  <c r="G60" i="39"/>
  <c r="H59" i="39"/>
  <c r="G59" i="39"/>
  <c r="F59" i="39" s="1"/>
  <c r="H58" i="39"/>
  <c r="G58" i="39"/>
  <c r="F58" i="39"/>
  <c r="H57" i="39"/>
  <c r="F57" i="39" s="1"/>
  <c r="G57" i="39"/>
  <c r="H56" i="39"/>
  <c r="G56" i="39"/>
  <c r="H55" i="39"/>
  <c r="G55" i="39"/>
  <c r="F55" i="39" s="1"/>
  <c r="X54" i="39"/>
  <c r="W54" i="39"/>
  <c r="V54" i="39"/>
  <c r="U54" i="39"/>
  <c r="T54" i="39"/>
  <c r="S54" i="39"/>
  <c r="R54" i="39"/>
  <c r="Q54" i="39"/>
  <c r="P54" i="39"/>
  <c r="O54" i="39"/>
  <c r="N54" i="39"/>
  <c r="M54" i="39"/>
  <c r="L54" i="39"/>
  <c r="K54" i="39"/>
  <c r="J54" i="39"/>
  <c r="I54" i="39"/>
  <c r="G54" i="39"/>
  <c r="H53" i="39"/>
  <c r="F53" i="39" s="1"/>
  <c r="G53" i="39"/>
  <c r="H52" i="39"/>
  <c r="G52" i="39"/>
  <c r="H51" i="39"/>
  <c r="G51" i="39"/>
  <c r="F51" i="39" s="1"/>
  <c r="H49" i="39"/>
  <c r="G49" i="39"/>
  <c r="F49" i="39" s="1"/>
  <c r="H48" i="39"/>
  <c r="G48" i="39"/>
  <c r="F48" i="39" s="1"/>
  <c r="H47" i="39"/>
  <c r="G47" i="39"/>
  <c r="H45" i="39"/>
  <c r="G45" i="39"/>
  <c r="F45" i="39" s="1"/>
  <c r="H44" i="39"/>
  <c r="G44" i="39"/>
  <c r="F44" i="39"/>
  <c r="H43" i="39"/>
  <c r="F43" i="39" s="1"/>
  <c r="G43" i="39"/>
  <c r="H42" i="39"/>
  <c r="G42" i="39"/>
  <c r="H40" i="39"/>
  <c r="G40" i="39"/>
  <c r="F40" i="39" s="1"/>
  <c r="H39" i="39"/>
  <c r="G39" i="39"/>
  <c r="F39" i="39" s="1"/>
  <c r="H38" i="39"/>
  <c r="G38" i="39"/>
  <c r="F38" i="39" s="1"/>
  <c r="H37" i="39"/>
  <c r="G37" i="39"/>
  <c r="H35" i="39"/>
  <c r="G35" i="39"/>
  <c r="F35" i="39" s="1"/>
  <c r="H34" i="39"/>
  <c r="G34" i="39"/>
  <c r="F34" i="39"/>
  <c r="H33" i="39"/>
  <c r="F33" i="39" s="1"/>
  <c r="G33" i="39"/>
  <c r="H32" i="39"/>
  <c r="G32" i="39"/>
  <c r="H31" i="39"/>
  <c r="G31" i="39"/>
  <c r="F31" i="39" s="1"/>
  <c r="H30" i="39"/>
  <c r="G30" i="39"/>
  <c r="F30" i="39" s="1"/>
  <c r="H29" i="39"/>
  <c r="G29" i="39"/>
  <c r="F29" i="39"/>
  <c r="H28" i="39"/>
  <c r="G28" i="39"/>
  <c r="H27" i="39"/>
  <c r="G27" i="39"/>
  <c r="F27" i="39" s="1"/>
  <c r="H26" i="39"/>
  <c r="G26" i="39"/>
  <c r="F26" i="39"/>
  <c r="X24" i="39"/>
  <c r="W24" i="39"/>
  <c r="V24" i="39"/>
  <c r="U24" i="39"/>
  <c r="T24" i="39"/>
  <c r="S24" i="39"/>
  <c r="R24" i="39"/>
  <c r="R9" i="39" s="1"/>
  <c r="Q24" i="39"/>
  <c r="P24" i="39"/>
  <c r="O24" i="39"/>
  <c r="N24" i="39"/>
  <c r="M24" i="39"/>
  <c r="L24" i="39"/>
  <c r="K24" i="39"/>
  <c r="J24" i="39"/>
  <c r="I24" i="39"/>
  <c r="H23" i="39"/>
  <c r="F23" i="39" s="1"/>
  <c r="G23" i="39"/>
  <c r="H22" i="39"/>
  <c r="G22" i="39"/>
  <c r="F22" i="39" s="1"/>
  <c r="H21" i="39"/>
  <c r="F21" i="39" s="1"/>
  <c r="G21" i="39"/>
  <c r="H20" i="39"/>
  <c r="G20" i="39"/>
  <c r="F20" i="39" s="1"/>
  <c r="H19" i="39"/>
  <c r="G19" i="39"/>
  <c r="H18" i="39"/>
  <c r="G18" i="39"/>
  <c r="H17" i="39"/>
  <c r="G17" i="39"/>
  <c r="F17" i="39" s="1"/>
  <c r="H16" i="39"/>
  <c r="F16" i="39" s="1"/>
  <c r="G16" i="39"/>
  <c r="H15" i="39"/>
  <c r="G15" i="39"/>
  <c r="H14" i="39"/>
  <c r="G14" i="39"/>
  <c r="F14" i="39" s="1"/>
  <c r="H13" i="39"/>
  <c r="G13" i="39"/>
  <c r="F13" i="39" s="1"/>
  <c r="H12" i="39"/>
  <c r="G12" i="39"/>
  <c r="F12" i="39" s="1"/>
  <c r="H11" i="39"/>
  <c r="G11" i="39"/>
  <c r="X10" i="39"/>
  <c r="X9" i="39" s="1"/>
  <c r="W10" i="39"/>
  <c r="W9" i="39" s="1"/>
  <c r="V10" i="39"/>
  <c r="U10" i="39"/>
  <c r="T10" i="39"/>
  <c r="T9" i="39" s="1"/>
  <c r="S10" i="39"/>
  <c r="R10" i="39"/>
  <c r="Q10" i="39"/>
  <c r="P10" i="39"/>
  <c r="P9" i="39" s="1"/>
  <c r="O10" i="39"/>
  <c r="O9" i="39" s="1"/>
  <c r="N10" i="39"/>
  <c r="M10" i="39"/>
  <c r="L10" i="39"/>
  <c r="L9" i="39" s="1"/>
  <c r="K10" i="39"/>
  <c r="J10" i="39"/>
  <c r="I10" i="39"/>
  <c r="H10" i="39"/>
  <c r="V9" i="39"/>
  <c r="S9" i="39"/>
  <c r="N9" i="39"/>
  <c r="K9" i="39"/>
  <c r="J9" i="39"/>
  <c r="H62" i="38"/>
  <c r="G62" i="38"/>
  <c r="F62" i="38" s="1"/>
  <c r="H61" i="38"/>
  <c r="G61" i="38"/>
  <c r="F61" i="38" s="1"/>
  <c r="H60" i="38"/>
  <c r="G60" i="38"/>
  <c r="H59" i="38"/>
  <c r="G59" i="38"/>
  <c r="H58" i="38"/>
  <c r="G58" i="38"/>
  <c r="F58" i="38" s="1"/>
  <c r="H57" i="38"/>
  <c r="G57" i="38"/>
  <c r="F57" i="38"/>
  <c r="H56" i="38"/>
  <c r="F56" i="38" s="1"/>
  <c r="G56" i="38"/>
  <c r="H55" i="38"/>
  <c r="G55" i="38"/>
  <c r="F55" i="38" s="1"/>
  <c r="X54" i="38"/>
  <c r="W54" i="38"/>
  <c r="V54" i="38"/>
  <c r="U54" i="38"/>
  <c r="T54" i="38"/>
  <c r="S54" i="38"/>
  <c r="R54" i="38"/>
  <c r="Q54" i="38"/>
  <c r="P54" i="38"/>
  <c r="O54" i="38"/>
  <c r="N54" i="38"/>
  <c r="M54" i="38"/>
  <c r="L54" i="38"/>
  <c r="K54" i="38"/>
  <c r="J54" i="38"/>
  <c r="I54" i="38"/>
  <c r="G54" i="38"/>
  <c r="H53" i="38"/>
  <c r="G53" i="38"/>
  <c r="F53" i="38" s="1"/>
  <c r="H52" i="38"/>
  <c r="F52" i="38" s="1"/>
  <c r="G52" i="38"/>
  <c r="H51" i="38"/>
  <c r="G51" i="38"/>
  <c r="F51" i="38" s="1"/>
  <c r="H49" i="38"/>
  <c r="F49" i="38" s="1"/>
  <c r="G49" i="38"/>
  <c r="H48" i="38"/>
  <c r="G48" i="38"/>
  <c r="F48" i="38" s="1"/>
  <c r="H47" i="38"/>
  <c r="G47" i="38"/>
  <c r="H45" i="38"/>
  <c r="G45" i="38"/>
  <c r="H44" i="38"/>
  <c r="G44" i="38"/>
  <c r="F44" i="38"/>
  <c r="H43" i="38"/>
  <c r="G43" i="38"/>
  <c r="F43" i="38"/>
  <c r="H42" i="38"/>
  <c r="F42" i="38" s="1"/>
  <c r="G42" i="38"/>
  <c r="H40" i="38"/>
  <c r="G40" i="38"/>
  <c r="F40" i="38" s="1"/>
  <c r="H39" i="38"/>
  <c r="F39" i="38" s="1"/>
  <c r="G39" i="38"/>
  <c r="H38" i="38"/>
  <c r="G38" i="38"/>
  <c r="F38" i="38" s="1"/>
  <c r="H37" i="38"/>
  <c r="G37" i="38"/>
  <c r="H35" i="38"/>
  <c r="G35" i="38"/>
  <c r="H34" i="38"/>
  <c r="G34" i="38"/>
  <c r="F34" i="38"/>
  <c r="H33" i="38"/>
  <c r="G33" i="38"/>
  <c r="F33" i="38"/>
  <c r="H32" i="38"/>
  <c r="F32" i="38" s="1"/>
  <c r="G32" i="38"/>
  <c r="H31" i="38"/>
  <c r="G31" i="38"/>
  <c r="F31" i="38" s="1"/>
  <c r="H30" i="38"/>
  <c r="F30" i="38" s="1"/>
  <c r="G30" i="38"/>
  <c r="H29" i="38"/>
  <c r="G29" i="38"/>
  <c r="F29" i="38" s="1"/>
  <c r="H28" i="38"/>
  <c r="G28" i="38"/>
  <c r="H27" i="38"/>
  <c r="G27" i="38"/>
  <c r="H26" i="38"/>
  <c r="G26" i="38"/>
  <c r="F26" i="38"/>
  <c r="X24" i="38"/>
  <c r="W24" i="38"/>
  <c r="V24" i="38"/>
  <c r="U24" i="38"/>
  <c r="T24" i="38"/>
  <c r="S24" i="38"/>
  <c r="R24" i="38"/>
  <c r="Q24" i="38"/>
  <c r="H24" i="38" s="1"/>
  <c r="P24" i="38"/>
  <c r="O24" i="38"/>
  <c r="N24" i="38"/>
  <c r="M24" i="38"/>
  <c r="L24" i="38"/>
  <c r="K24" i="38"/>
  <c r="J24" i="38"/>
  <c r="I24" i="38"/>
  <c r="G24" i="38" s="1"/>
  <c r="F24" i="38" s="1"/>
  <c r="H23" i="38"/>
  <c r="G23" i="38"/>
  <c r="H22" i="38"/>
  <c r="G22" i="38"/>
  <c r="F22" i="38" s="1"/>
  <c r="H21" i="38"/>
  <c r="G21" i="38"/>
  <c r="F21" i="38"/>
  <c r="H20" i="38"/>
  <c r="F20" i="38" s="1"/>
  <c r="G20" i="38"/>
  <c r="H19" i="38"/>
  <c r="G19" i="38"/>
  <c r="H18" i="38"/>
  <c r="G18" i="38"/>
  <c r="F18" i="38" s="1"/>
  <c r="H17" i="38"/>
  <c r="G17" i="38"/>
  <c r="F17" i="38" s="1"/>
  <c r="H16" i="38"/>
  <c r="G16" i="38"/>
  <c r="F16" i="38" s="1"/>
  <c r="H15" i="38"/>
  <c r="G15" i="38"/>
  <c r="H14" i="38"/>
  <c r="G14" i="38"/>
  <c r="F14" i="38" s="1"/>
  <c r="H13" i="38"/>
  <c r="G13" i="38"/>
  <c r="F13" i="38"/>
  <c r="H12" i="38"/>
  <c r="F12" i="38" s="1"/>
  <c r="G12" i="38"/>
  <c r="H11" i="38"/>
  <c r="G11" i="38"/>
  <c r="X10" i="38"/>
  <c r="W10" i="38"/>
  <c r="V10" i="38"/>
  <c r="U10" i="38"/>
  <c r="T10" i="38"/>
  <c r="S10" i="38"/>
  <c r="R10" i="38"/>
  <c r="R9" i="38" s="1"/>
  <c r="Q10" i="38"/>
  <c r="P10" i="38"/>
  <c r="O10" i="38"/>
  <c r="N10" i="38"/>
  <c r="M10" i="38"/>
  <c r="L10" i="38"/>
  <c r="K10" i="38"/>
  <c r="J10" i="38"/>
  <c r="J9" i="38" s="1"/>
  <c r="I10" i="38"/>
  <c r="W9" i="38"/>
  <c r="V9" i="38"/>
  <c r="S9" i="38"/>
  <c r="O9" i="38"/>
  <c r="N9" i="38"/>
  <c r="K9" i="38"/>
  <c r="H62" i="37"/>
  <c r="G62" i="37"/>
  <c r="F62" i="37" s="1"/>
  <c r="H61" i="37"/>
  <c r="G61" i="37"/>
  <c r="F61" i="37"/>
  <c r="H60" i="37"/>
  <c r="F60" i="37" s="1"/>
  <c r="G60" i="37"/>
  <c r="H59" i="37"/>
  <c r="G59" i="37"/>
  <c r="F59" i="37" s="1"/>
  <c r="H58" i="37"/>
  <c r="G58" i="37"/>
  <c r="H57" i="37"/>
  <c r="G57" i="37"/>
  <c r="F57" i="37"/>
  <c r="H56" i="37"/>
  <c r="F56" i="37" s="1"/>
  <c r="G56" i="37"/>
  <c r="H55" i="37"/>
  <c r="G55" i="37"/>
  <c r="F55" i="37" s="1"/>
  <c r="X54" i="37"/>
  <c r="W54" i="37"/>
  <c r="V54" i="37"/>
  <c r="U54" i="37"/>
  <c r="T54" i="37"/>
  <c r="S54" i="37"/>
  <c r="R54" i="37"/>
  <c r="Q54" i="37"/>
  <c r="P54" i="37"/>
  <c r="O54" i="37"/>
  <c r="N54" i="37"/>
  <c r="M54" i="37"/>
  <c r="L54" i="37"/>
  <c r="K54" i="37"/>
  <c r="J54" i="37"/>
  <c r="I54" i="37"/>
  <c r="H53" i="37"/>
  <c r="G53" i="37"/>
  <c r="F53" i="37" s="1"/>
  <c r="H52" i="37"/>
  <c r="G52" i="37"/>
  <c r="H51" i="37"/>
  <c r="G51" i="37"/>
  <c r="F51" i="37" s="1"/>
  <c r="H49" i="37"/>
  <c r="G49" i="37"/>
  <c r="F49" i="37" s="1"/>
  <c r="H48" i="37"/>
  <c r="G48" i="37"/>
  <c r="F48" i="37" s="1"/>
  <c r="H47" i="37"/>
  <c r="G47" i="37"/>
  <c r="H45" i="37"/>
  <c r="G45" i="37"/>
  <c r="H44" i="37"/>
  <c r="G44" i="37"/>
  <c r="F44" i="37" s="1"/>
  <c r="H43" i="37"/>
  <c r="F43" i="37" s="1"/>
  <c r="G43" i="37"/>
  <c r="H42" i="37"/>
  <c r="G42" i="37"/>
  <c r="H40" i="37"/>
  <c r="G40" i="37"/>
  <c r="F40" i="37" s="1"/>
  <c r="H39" i="37"/>
  <c r="G39" i="37"/>
  <c r="H38" i="37"/>
  <c r="G38" i="37"/>
  <c r="F38" i="37"/>
  <c r="H37" i="37"/>
  <c r="F37" i="37" s="1"/>
  <c r="G37" i="37"/>
  <c r="H35" i="37"/>
  <c r="G35" i="37"/>
  <c r="F35" i="37" s="1"/>
  <c r="H34" i="37"/>
  <c r="G34" i="37"/>
  <c r="H33" i="37"/>
  <c r="G33" i="37"/>
  <c r="F33" i="37"/>
  <c r="H32" i="37"/>
  <c r="G32" i="37"/>
  <c r="H31" i="37"/>
  <c r="G31" i="37"/>
  <c r="F31" i="37" s="1"/>
  <c r="H30" i="37"/>
  <c r="G30" i="37"/>
  <c r="F30" i="37" s="1"/>
  <c r="H29" i="37"/>
  <c r="G29" i="37"/>
  <c r="F29" i="37" s="1"/>
  <c r="H28" i="37"/>
  <c r="G28" i="37"/>
  <c r="H27" i="37"/>
  <c r="G27" i="37"/>
  <c r="H26" i="37"/>
  <c r="G26" i="37"/>
  <c r="F26" i="37" s="1"/>
  <c r="X24" i="37"/>
  <c r="W24" i="37"/>
  <c r="V24" i="37"/>
  <c r="U24" i="37"/>
  <c r="T24" i="37"/>
  <c r="S24" i="37"/>
  <c r="R24" i="37"/>
  <c r="Q24" i="37"/>
  <c r="H24" i="37" s="1"/>
  <c r="P24" i="37"/>
  <c r="O24" i="37"/>
  <c r="N24" i="37"/>
  <c r="M24" i="37"/>
  <c r="L24" i="37"/>
  <c r="K24" i="37"/>
  <c r="J24" i="37"/>
  <c r="I24" i="37"/>
  <c r="G24" i="37" s="1"/>
  <c r="F24" i="37" s="1"/>
  <c r="H23" i="37"/>
  <c r="F23" i="37" s="1"/>
  <c r="G23" i="37"/>
  <c r="H22" i="37"/>
  <c r="G22" i="37"/>
  <c r="F22" i="37" s="1"/>
  <c r="H21" i="37"/>
  <c r="G21" i="37"/>
  <c r="H20" i="37"/>
  <c r="G20" i="37"/>
  <c r="F20" i="37"/>
  <c r="H19" i="37"/>
  <c r="G19" i="37"/>
  <c r="H18" i="37"/>
  <c r="G18" i="37"/>
  <c r="F18" i="37" s="1"/>
  <c r="H17" i="37"/>
  <c r="G17" i="37"/>
  <c r="F17" i="37" s="1"/>
  <c r="H16" i="37"/>
  <c r="G16" i="37"/>
  <c r="F16" i="37" s="1"/>
  <c r="H15" i="37"/>
  <c r="G15" i="37"/>
  <c r="H14" i="37"/>
  <c r="G14" i="37"/>
  <c r="H13" i="37"/>
  <c r="G13" i="37"/>
  <c r="F13" i="37" s="1"/>
  <c r="H12" i="37"/>
  <c r="F12" i="37" s="1"/>
  <c r="G12" i="37"/>
  <c r="H11" i="37"/>
  <c r="G11" i="37"/>
  <c r="X10" i="37"/>
  <c r="X9" i="37" s="1"/>
  <c r="W10" i="37"/>
  <c r="V10" i="37"/>
  <c r="U10" i="37"/>
  <c r="T10" i="37"/>
  <c r="T9" i="37" s="1"/>
  <c r="S10" i="37"/>
  <c r="R10" i="37"/>
  <c r="Q10" i="37"/>
  <c r="P10" i="37"/>
  <c r="P9" i="37" s="1"/>
  <c r="O10" i="37"/>
  <c r="N10" i="37"/>
  <c r="M10" i="37"/>
  <c r="L10" i="37"/>
  <c r="K10" i="37"/>
  <c r="J10" i="37"/>
  <c r="I10" i="37"/>
  <c r="W9" i="37"/>
  <c r="V9" i="37"/>
  <c r="S9" i="37"/>
  <c r="O9" i="37"/>
  <c r="N9" i="37"/>
  <c r="K9" i="37"/>
  <c r="H62" i="36"/>
  <c r="G62" i="36"/>
  <c r="F62" i="36" s="1"/>
  <c r="H61" i="36"/>
  <c r="G61" i="36"/>
  <c r="F61" i="36" s="1"/>
  <c r="H60" i="36"/>
  <c r="G60" i="36"/>
  <c r="F60" i="36" s="1"/>
  <c r="H59" i="36"/>
  <c r="F59" i="36" s="1"/>
  <c r="G59" i="36"/>
  <c r="H58" i="36"/>
  <c r="G58" i="36"/>
  <c r="H57" i="36"/>
  <c r="G57" i="36"/>
  <c r="F57" i="36"/>
  <c r="H56" i="36"/>
  <c r="G56" i="36"/>
  <c r="F56" i="36" s="1"/>
  <c r="H55" i="36"/>
  <c r="F55" i="36" s="1"/>
  <c r="G55" i="36"/>
  <c r="X54" i="36"/>
  <c r="W54" i="36"/>
  <c r="V54" i="36"/>
  <c r="U54" i="36"/>
  <c r="T54" i="36"/>
  <c r="S54" i="36"/>
  <c r="R54" i="36"/>
  <c r="Q54" i="36"/>
  <c r="P54" i="36"/>
  <c r="O54" i="36"/>
  <c r="N54" i="36"/>
  <c r="M54" i="36"/>
  <c r="L54" i="36"/>
  <c r="K54" i="36"/>
  <c r="J54" i="36"/>
  <c r="I54" i="36"/>
  <c r="H53" i="36"/>
  <c r="G53" i="36"/>
  <c r="F53" i="36" s="1"/>
  <c r="H52" i="36"/>
  <c r="G52" i="36"/>
  <c r="F52" i="36"/>
  <c r="H51" i="36"/>
  <c r="F51" i="36" s="1"/>
  <c r="G51" i="36"/>
  <c r="H49" i="36"/>
  <c r="G49" i="36"/>
  <c r="F49" i="36" s="1"/>
  <c r="H48" i="36"/>
  <c r="F48" i="36" s="1"/>
  <c r="G48" i="36"/>
  <c r="H47" i="36"/>
  <c r="G47" i="36"/>
  <c r="F47" i="36" s="1"/>
  <c r="H45" i="36"/>
  <c r="G45" i="36"/>
  <c r="H44" i="36"/>
  <c r="G44" i="36"/>
  <c r="H43" i="36"/>
  <c r="G43" i="36"/>
  <c r="F43" i="36"/>
  <c r="H42" i="36"/>
  <c r="G42" i="36"/>
  <c r="F42" i="36"/>
  <c r="H40" i="36"/>
  <c r="F40" i="36" s="1"/>
  <c r="G40" i="36"/>
  <c r="H39" i="36"/>
  <c r="G39" i="36"/>
  <c r="F39" i="36" s="1"/>
  <c r="H38" i="36"/>
  <c r="F38" i="36" s="1"/>
  <c r="G38" i="36"/>
  <c r="H37" i="36"/>
  <c r="G37" i="36"/>
  <c r="F37" i="36" s="1"/>
  <c r="H35" i="36"/>
  <c r="G35" i="36"/>
  <c r="H34" i="36"/>
  <c r="G34" i="36"/>
  <c r="H33" i="36"/>
  <c r="G33" i="36"/>
  <c r="F33" i="36"/>
  <c r="H32" i="36"/>
  <c r="G32" i="36"/>
  <c r="F32" i="36" s="1"/>
  <c r="H31" i="36"/>
  <c r="F31" i="36" s="1"/>
  <c r="G31" i="36"/>
  <c r="H30" i="36"/>
  <c r="G30" i="36"/>
  <c r="F30" i="36" s="1"/>
  <c r="H29" i="36"/>
  <c r="F29" i="36" s="1"/>
  <c r="G29" i="36"/>
  <c r="H28" i="36"/>
  <c r="G28" i="36"/>
  <c r="F28" i="36" s="1"/>
  <c r="H27" i="36"/>
  <c r="G27" i="36"/>
  <c r="H26" i="36"/>
  <c r="G26" i="36"/>
  <c r="X24" i="36"/>
  <c r="W24" i="36"/>
  <c r="W9" i="36" s="1"/>
  <c r="V24" i="36"/>
  <c r="U24" i="36"/>
  <c r="T24" i="36"/>
  <c r="S24" i="36"/>
  <c r="R24" i="36"/>
  <c r="Q24" i="36"/>
  <c r="P24" i="36"/>
  <c r="O24" i="36"/>
  <c r="N24" i="36"/>
  <c r="M24" i="36"/>
  <c r="L24" i="36"/>
  <c r="K24" i="36"/>
  <c r="J24" i="36"/>
  <c r="G24" i="36" s="1"/>
  <c r="I24" i="36"/>
  <c r="H23" i="36"/>
  <c r="G23" i="36"/>
  <c r="F23" i="36" s="1"/>
  <c r="H22" i="36"/>
  <c r="G22" i="36"/>
  <c r="H21" i="36"/>
  <c r="G21" i="36"/>
  <c r="H20" i="36"/>
  <c r="G20" i="36"/>
  <c r="F20" i="36"/>
  <c r="H19" i="36"/>
  <c r="G19" i="36"/>
  <c r="F19" i="36"/>
  <c r="H18" i="36"/>
  <c r="F18" i="36" s="1"/>
  <c r="G18" i="36"/>
  <c r="H17" i="36"/>
  <c r="G17" i="36"/>
  <c r="F17" i="36" s="1"/>
  <c r="H16" i="36"/>
  <c r="G16" i="36"/>
  <c r="F16" i="36" s="1"/>
  <c r="H15" i="36"/>
  <c r="G15" i="36"/>
  <c r="F15" i="36" s="1"/>
  <c r="H14" i="36"/>
  <c r="G14" i="36"/>
  <c r="H13" i="36"/>
  <c r="G13" i="36"/>
  <c r="H12" i="36"/>
  <c r="G12" i="36"/>
  <c r="F12" i="36"/>
  <c r="H11" i="36"/>
  <c r="G11" i="36"/>
  <c r="F11" i="36"/>
  <c r="X10" i="36"/>
  <c r="X9" i="36" s="1"/>
  <c r="W10" i="36"/>
  <c r="V10" i="36"/>
  <c r="U10" i="36"/>
  <c r="U9" i="36" s="1"/>
  <c r="T10" i="36"/>
  <c r="T9" i="36" s="1"/>
  <c r="S10" i="36"/>
  <c r="R10" i="36"/>
  <c r="Q10" i="36"/>
  <c r="Q9" i="36" s="1"/>
  <c r="P10" i="36"/>
  <c r="P9" i="36" s="1"/>
  <c r="O10" i="36"/>
  <c r="N10" i="36"/>
  <c r="M10" i="36"/>
  <c r="M9" i="36" s="1"/>
  <c r="L10" i="36"/>
  <c r="L9" i="36" s="1"/>
  <c r="K10" i="36"/>
  <c r="J10" i="36"/>
  <c r="I10" i="36"/>
  <c r="H10" i="36"/>
  <c r="S9" i="36"/>
  <c r="O9" i="36"/>
  <c r="K9" i="36"/>
  <c r="H62" i="35"/>
  <c r="G62" i="35"/>
  <c r="H61" i="35"/>
  <c r="G61" i="35"/>
  <c r="F61" i="35"/>
  <c r="H60" i="35"/>
  <c r="G60" i="35"/>
  <c r="H59" i="35"/>
  <c r="G59" i="35"/>
  <c r="F59" i="35" s="1"/>
  <c r="H58" i="35"/>
  <c r="G58" i="35"/>
  <c r="F58" i="35" s="1"/>
  <c r="H57" i="35"/>
  <c r="G57" i="35"/>
  <c r="F57" i="35" s="1"/>
  <c r="H56" i="35"/>
  <c r="G56" i="35"/>
  <c r="H55" i="35"/>
  <c r="H54" i="35" s="1"/>
  <c r="G55" i="35"/>
  <c r="X54" i="35"/>
  <c r="W54" i="35"/>
  <c r="V54" i="35"/>
  <c r="U54" i="35"/>
  <c r="T54" i="35"/>
  <c r="S54" i="35"/>
  <c r="R54" i="35"/>
  <c r="Q54" i="35"/>
  <c r="P54" i="35"/>
  <c r="O54" i="35"/>
  <c r="N54" i="35"/>
  <c r="N9" i="35" s="1"/>
  <c r="M54" i="35"/>
  <c r="L54" i="35"/>
  <c r="K54" i="35"/>
  <c r="J54" i="35"/>
  <c r="I54" i="35"/>
  <c r="G54" i="35"/>
  <c r="F54" i="35" s="1"/>
  <c r="H53" i="35"/>
  <c r="G53" i="35"/>
  <c r="F53" i="35" s="1"/>
  <c r="H52" i="35"/>
  <c r="G52" i="35"/>
  <c r="H51" i="35"/>
  <c r="G51" i="35"/>
  <c r="H49" i="35"/>
  <c r="G49" i="35"/>
  <c r="F49" i="35" s="1"/>
  <c r="H48" i="35"/>
  <c r="F48" i="35" s="1"/>
  <c r="G48" i="35"/>
  <c r="H47" i="35"/>
  <c r="F47" i="35" s="1"/>
  <c r="G47" i="35"/>
  <c r="H45" i="35"/>
  <c r="G45" i="35"/>
  <c r="F45" i="35" s="1"/>
  <c r="H44" i="35"/>
  <c r="G44" i="35"/>
  <c r="H43" i="35"/>
  <c r="G43" i="35"/>
  <c r="F43" i="35"/>
  <c r="H42" i="35"/>
  <c r="F42" i="35" s="1"/>
  <c r="G42" i="35"/>
  <c r="H40" i="35"/>
  <c r="G40" i="35"/>
  <c r="F40" i="35" s="1"/>
  <c r="H39" i="35"/>
  <c r="G39" i="35"/>
  <c r="H38" i="35"/>
  <c r="G38" i="35"/>
  <c r="F38" i="35" s="1"/>
  <c r="H37" i="35"/>
  <c r="G37" i="35"/>
  <c r="H35" i="35"/>
  <c r="G35" i="35"/>
  <c r="F35" i="35" s="1"/>
  <c r="H34" i="35"/>
  <c r="G34" i="35"/>
  <c r="F34" i="35" s="1"/>
  <c r="H33" i="35"/>
  <c r="G33" i="35"/>
  <c r="F33" i="35" s="1"/>
  <c r="H32" i="35"/>
  <c r="G32" i="35"/>
  <c r="H31" i="35"/>
  <c r="G31" i="35"/>
  <c r="H30" i="35"/>
  <c r="G30" i="35"/>
  <c r="F30" i="35" s="1"/>
  <c r="H29" i="35"/>
  <c r="F29" i="35" s="1"/>
  <c r="G29" i="35"/>
  <c r="H28" i="35"/>
  <c r="G28" i="35"/>
  <c r="H27" i="35"/>
  <c r="G27" i="35"/>
  <c r="F27" i="35" s="1"/>
  <c r="H26" i="35"/>
  <c r="G26" i="35"/>
  <c r="X24" i="35"/>
  <c r="W24" i="35"/>
  <c r="V24" i="35"/>
  <c r="V9" i="35" s="1"/>
  <c r="U24" i="35"/>
  <c r="T24" i="35"/>
  <c r="S24" i="35"/>
  <c r="R24" i="35"/>
  <c r="Q24" i="35"/>
  <c r="H24" i="35" s="1"/>
  <c r="P24" i="35"/>
  <c r="O24" i="35"/>
  <c r="N24" i="35"/>
  <c r="M24" i="35"/>
  <c r="L24" i="35"/>
  <c r="K24" i="35"/>
  <c r="J24" i="35"/>
  <c r="I24" i="35"/>
  <c r="G24" i="35" s="1"/>
  <c r="F24" i="35" s="1"/>
  <c r="H23" i="35"/>
  <c r="G23" i="35"/>
  <c r="H22" i="35"/>
  <c r="G22" i="35"/>
  <c r="F22" i="35" s="1"/>
  <c r="H21" i="35"/>
  <c r="G21" i="35"/>
  <c r="F21" i="35" s="1"/>
  <c r="H20" i="35"/>
  <c r="G20" i="35"/>
  <c r="F20" i="35" s="1"/>
  <c r="H19" i="35"/>
  <c r="G19" i="35"/>
  <c r="H18" i="35"/>
  <c r="G18" i="35"/>
  <c r="H17" i="35"/>
  <c r="G17" i="35"/>
  <c r="F17" i="35" s="1"/>
  <c r="H16" i="35"/>
  <c r="F16" i="35" s="1"/>
  <c r="G16" i="35"/>
  <c r="H15" i="35"/>
  <c r="F15" i="35" s="1"/>
  <c r="G15" i="35"/>
  <c r="H14" i="35"/>
  <c r="G14" i="35"/>
  <c r="F14" i="35" s="1"/>
  <c r="H13" i="35"/>
  <c r="G13" i="35"/>
  <c r="H12" i="35"/>
  <c r="G12" i="35"/>
  <c r="F12" i="35"/>
  <c r="H11" i="35"/>
  <c r="F11" i="35" s="1"/>
  <c r="G11" i="35"/>
  <c r="X10" i="35"/>
  <c r="X9" i="35" s="1"/>
  <c r="W10" i="35"/>
  <c r="V10" i="35"/>
  <c r="U10" i="35"/>
  <c r="U9" i="35" s="1"/>
  <c r="T10" i="35"/>
  <c r="H10" i="35" s="1"/>
  <c r="S10" i="35"/>
  <c r="R10" i="35"/>
  <c r="Q10" i="35"/>
  <c r="Q9" i="35" s="1"/>
  <c r="P10" i="35"/>
  <c r="P9" i="35" s="1"/>
  <c r="O10" i="35"/>
  <c r="N10" i="35"/>
  <c r="M10" i="35"/>
  <c r="M9" i="35" s="1"/>
  <c r="L10" i="35"/>
  <c r="L9" i="35" s="1"/>
  <c r="K10" i="35"/>
  <c r="J10" i="35"/>
  <c r="I10" i="35"/>
  <c r="I9" i="35" s="1"/>
  <c r="W9" i="35"/>
  <c r="O9" i="35"/>
  <c r="H62" i="34"/>
  <c r="G62" i="34"/>
  <c r="F62" i="34" s="1"/>
  <c r="H61" i="34"/>
  <c r="G61" i="34"/>
  <c r="F61" i="34" s="1"/>
  <c r="H60" i="34"/>
  <c r="F60" i="34" s="1"/>
  <c r="G60" i="34"/>
  <c r="H59" i="34"/>
  <c r="G59" i="34"/>
  <c r="F59" i="34" s="1"/>
  <c r="H58" i="34"/>
  <c r="F58" i="34" s="1"/>
  <c r="G58" i="34"/>
  <c r="H57" i="34"/>
  <c r="G57" i="34"/>
  <c r="F57" i="34" s="1"/>
  <c r="H56" i="34"/>
  <c r="F56" i="34" s="1"/>
  <c r="G56" i="34"/>
  <c r="H55" i="34"/>
  <c r="G55" i="34"/>
  <c r="X54" i="34"/>
  <c r="W54" i="34"/>
  <c r="V54" i="34"/>
  <c r="U54" i="34"/>
  <c r="T54" i="34"/>
  <c r="S54" i="34"/>
  <c r="R54" i="34"/>
  <c r="Q54" i="34"/>
  <c r="P54" i="34"/>
  <c r="O54" i="34"/>
  <c r="N54" i="34"/>
  <c r="M54" i="34"/>
  <c r="L54" i="34"/>
  <c r="K54" i="34"/>
  <c r="J54" i="34"/>
  <c r="I54" i="34"/>
  <c r="H53" i="34"/>
  <c r="G53" i="34"/>
  <c r="F53" i="34" s="1"/>
  <c r="H52" i="34"/>
  <c r="G52" i="34"/>
  <c r="H51" i="34"/>
  <c r="G51" i="34"/>
  <c r="H49" i="34"/>
  <c r="G49" i="34"/>
  <c r="F49" i="34"/>
  <c r="H48" i="34"/>
  <c r="G48" i="34"/>
  <c r="F48" i="34" s="1"/>
  <c r="H47" i="34"/>
  <c r="F47" i="34" s="1"/>
  <c r="G47" i="34"/>
  <c r="H45" i="34"/>
  <c r="G45" i="34"/>
  <c r="F45" i="34" s="1"/>
  <c r="H44" i="34"/>
  <c r="F44" i="34" s="1"/>
  <c r="G44" i="34"/>
  <c r="H43" i="34"/>
  <c r="G43" i="34"/>
  <c r="F43" i="34" s="1"/>
  <c r="H42" i="34"/>
  <c r="G42" i="34"/>
  <c r="H40" i="34"/>
  <c r="G40" i="34"/>
  <c r="H39" i="34"/>
  <c r="G39" i="34"/>
  <c r="F39" i="34"/>
  <c r="H38" i="34"/>
  <c r="G38" i="34"/>
  <c r="F38" i="34"/>
  <c r="H37" i="34"/>
  <c r="F37" i="34" s="1"/>
  <c r="G37" i="34"/>
  <c r="H35" i="34"/>
  <c r="G35" i="34"/>
  <c r="F35" i="34" s="1"/>
  <c r="H34" i="34"/>
  <c r="F34" i="34" s="1"/>
  <c r="G34" i="34"/>
  <c r="H33" i="34"/>
  <c r="G33" i="34"/>
  <c r="F33" i="34" s="1"/>
  <c r="H32" i="34"/>
  <c r="G32" i="34"/>
  <c r="H31" i="34"/>
  <c r="G31" i="34"/>
  <c r="H30" i="34"/>
  <c r="G30" i="34"/>
  <c r="F30" i="34"/>
  <c r="H29" i="34"/>
  <c r="G29" i="34"/>
  <c r="F29" i="34" s="1"/>
  <c r="H28" i="34"/>
  <c r="F28" i="34" s="1"/>
  <c r="G28" i="34"/>
  <c r="H27" i="34"/>
  <c r="G27" i="34"/>
  <c r="F27" i="34" s="1"/>
  <c r="H26" i="34"/>
  <c r="F26" i="34" s="1"/>
  <c r="G26" i="34"/>
  <c r="X24" i="34"/>
  <c r="W24" i="34"/>
  <c r="V24" i="34"/>
  <c r="U24" i="34"/>
  <c r="T24" i="34"/>
  <c r="S24" i="34"/>
  <c r="R24" i="34"/>
  <c r="Q24" i="34"/>
  <c r="P24" i="34"/>
  <c r="O24" i="34"/>
  <c r="N24" i="34"/>
  <c r="M24" i="34"/>
  <c r="L24" i="34"/>
  <c r="K24" i="34"/>
  <c r="J24" i="34"/>
  <c r="I24" i="34"/>
  <c r="H23" i="34"/>
  <c r="G23" i="34"/>
  <c r="H22" i="34"/>
  <c r="G22" i="34"/>
  <c r="H21" i="34"/>
  <c r="G21" i="34"/>
  <c r="F21" i="34"/>
  <c r="H20" i="34"/>
  <c r="G20" i="34"/>
  <c r="F20" i="34"/>
  <c r="H19" i="34"/>
  <c r="F19" i="34" s="1"/>
  <c r="G19" i="34"/>
  <c r="H18" i="34"/>
  <c r="G18" i="34"/>
  <c r="F18" i="34" s="1"/>
  <c r="H17" i="34"/>
  <c r="F17" i="34" s="1"/>
  <c r="G17" i="34"/>
  <c r="H16" i="34"/>
  <c r="G16" i="34"/>
  <c r="F16" i="34" s="1"/>
  <c r="H15" i="34"/>
  <c r="G15" i="34"/>
  <c r="H14" i="34"/>
  <c r="G14" i="34"/>
  <c r="H13" i="34"/>
  <c r="G13" i="34"/>
  <c r="F13" i="34"/>
  <c r="H12" i="34"/>
  <c r="G12" i="34"/>
  <c r="F12" i="34"/>
  <c r="H11" i="34"/>
  <c r="F11" i="34" s="1"/>
  <c r="G11" i="34"/>
  <c r="X10" i="34"/>
  <c r="W10" i="34"/>
  <c r="V10" i="34"/>
  <c r="V9" i="34" s="1"/>
  <c r="U10" i="34"/>
  <c r="U9" i="34" s="1"/>
  <c r="T10" i="34"/>
  <c r="S10" i="34"/>
  <c r="R10" i="34"/>
  <c r="Q10" i="34"/>
  <c r="Q9" i="34" s="1"/>
  <c r="P10" i="34"/>
  <c r="O10" i="34"/>
  <c r="N10" i="34"/>
  <c r="N9" i="34" s="1"/>
  <c r="M10" i="34"/>
  <c r="M9" i="34" s="1"/>
  <c r="L10" i="34"/>
  <c r="K10" i="34"/>
  <c r="J10" i="34"/>
  <c r="G10" i="34" s="1"/>
  <c r="I10" i="34"/>
  <c r="I9" i="34" s="1"/>
  <c r="R9" i="34"/>
  <c r="H62" i="33"/>
  <c r="G62" i="33"/>
  <c r="F62" i="33" s="1"/>
  <c r="H61" i="33"/>
  <c r="G61" i="33"/>
  <c r="F61" i="33"/>
  <c r="H60" i="33"/>
  <c r="F60" i="33" s="1"/>
  <c r="G60" i="33"/>
  <c r="H59" i="33"/>
  <c r="G59" i="33"/>
  <c r="F59" i="33" s="1"/>
  <c r="H58" i="33"/>
  <c r="F58" i="33" s="1"/>
  <c r="G58" i="33"/>
  <c r="H57" i="33"/>
  <c r="G57" i="33"/>
  <c r="F57" i="33" s="1"/>
  <c r="H56" i="33"/>
  <c r="F56" i="33" s="1"/>
  <c r="G56" i="33"/>
  <c r="H55" i="33"/>
  <c r="G55" i="33"/>
  <c r="X54" i="33"/>
  <c r="W54" i="33"/>
  <c r="V54" i="33"/>
  <c r="V9" i="33" s="1"/>
  <c r="U54" i="33"/>
  <c r="T54" i="33"/>
  <c r="S54" i="33"/>
  <c r="R54" i="33"/>
  <c r="Q54" i="33"/>
  <c r="P54" i="33"/>
  <c r="O54" i="33"/>
  <c r="N54" i="33"/>
  <c r="M54" i="33"/>
  <c r="L54" i="33"/>
  <c r="K54" i="33"/>
  <c r="J54" i="33"/>
  <c r="I54" i="33"/>
  <c r="G54" i="33"/>
  <c r="H53" i="33"/>
  <c r="G53" i="33"/>
  <c r="F53" i="33" s="1"/>
  <c r="H52" i="33"/>
  <c r="G52" i="33"/>
  <c r="H51" i="33"/>
  <c r="G51" i="33"/>
  <c r="H49" i="33"/>
  <c r="G49" i="33"/>
  <c r="F49" i="33" s="1"/>
  <c r="H48" i="33"/>
  <c r="G48" i="33"/>
  <c r="F48" i="33" s="1"/>
  <c r="H47" i="33"/>
  <c r="F47" i="33" s="1"/>
  <c r="G47" i="33"/>
  <c r="H45" i="33"/>
  <c r="G45" i="33"/>
  <c r="F45" i="33" s="1"/>
  <c r="H44" i="33"/>
  <c r="F44" i="33" s="1"/>
  <c r="G44" i="33"/>
  <c r="H43" i="33"/>
  <c r="G43" i="33"/>
  <c r="F43" i="33" s="1"/>
  <c r="H42" i="33"/>
  <c r="G42" i="33"/>
  <c r="H40" i="33"/>
  <c r="G40" i="33"/>
  <c r="H39" i="33"/>
  <c r="G39" i="33"/>
  <c r="F39" i="33" s="1"/>
  <c r="H38" i="33"/>
  <c r="G38" i="33"/>
  <c r="F38" i="33"/>
  <c r="H37" i="33"/>
  <c r="F37" i="33" s="1"/>
  <c r="G37" i="33"/>
  <c r="H35" i="33"/>
  <c r="G35" i="33"/>
  <c r="F35" i="33" s="1"/>
  <c r="H34" i="33"/>
  <c r="F34" i="33" s="1"/>
  <c r="G34" i="33"/>
  <c r="H33" i="33"/>
  <c r="G33" i="33"/>
  <c r="F33" i="33" s="1"/>
  <c r="H32" i="33"/>
  <c r="F32" i="33" s="1"/>
  <c r="G32" i="33"/>
  <c r="H31" i="33"/>
  <c r="G31" i="33"/>
  <c r="H30" i="33"/>
  <c r="G30" i="33"/>
  <c r="F30" i="33" s="1"/>
  <c r="H29" i="33"/>
  <c r="G29" i="33"/>
  <c r="F29" i="33"/>
  <c r="H28" i="33"/>
  <c r="F28" i="33" s="1"/>
  <c r="G28" i="33"/>
  <c r="H27" i="33"/>
  <c r="G27" i="33"/>
  <c r="F27" i="33" s="1"/>
  <c r="H26" i="33"/>
  <c r="F26" i="33" s="1"/>
  <c r="G26" i="33"/>
  <c r="X24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3" i="33"/>
  <c r="F23" i="33" s="1"/>
  <c r="G23" i="33"/>
  <c r="H22" i="33"/>
  <c r="G22" i="33"/>
  <c r="F22" i="33" s="1"/>
  <c r="H21" i="33"/>
  <c r="G21" i="33"/>
  <c r="F21" i="33" s="1"/>
  <c r="H20" i="33"/>
  <c r="G20" i="33"/>
  <c r="F20" i="33" s="1"/>
  <c r="H19" i="33"/>
  <c r="G19" i="33"/>
  <c r="H18" i="33"/>
  <c r="G18" i="33"/>
  <c r="F18" i="33" s="1"/>
  <c r="H17" i="33"/>
  <c r="G17" i="33"/>
  <c r="F17" i="33"/>
  <c r="H16" i="33"/>
  <c r="F16" i="33" s="1"/>
  <c r="G16" i="33"/>
  <c r="H15" i="33"/>
  <c r="G15" i="33"/>
  <c r="H14" i="33"/>
  <c r="G14" i="33"/>
  <c r="F14" i="33" s="1"/>
  <c r="H13" i="33"/>
  <c r="G13" i="33"/>
  <c r="F13" i="33" s="1"/>
  <c r="H12" i="33"/>
  <c r="G12" i="33"/>
  <c r="F12" i="33" s="1"/>
  <c r="H11" i="33"/>
  <c r="G11" i="33"/>
  <c r="X10" i="33"/>
  <c r="X9" i="33" s="1"/>
  <c r="W10" i="33"/>
  <c r="V10" i="33"/>
  <c r="U10" i="33"/>
  <c r="T10" i="33"/>
  <c r="T9" i="33" s="1"/>
  <c r="S10" i="33"/>
  <c r="R10" i="33"/>
  <c r="Q10" i="33"/>
  <c r="P10" i="33"/>
  <c r="O10" i="33"/>
  <c r="N10" i="33"/>
  <c r="M10" i="33"/>
  <c r="L10" i="33"/>
  <c r="K10" i="33"/>
  <c r="J10" i="33"/>
  <c r="I10" i="33"/>
  <c r="G10" i="33"/>
  <c r="R9" i="33"/>
  <c r="N9" i="33"/>
  <c r="J9" i="33"/>
  <c r="H62" i="32"/>
  <c r="G62" i="32"/>
  <c r="F62" i="32" s="1"/>
  <c r="H61" i="32"/>
  <c r="G61" i="32"/>
  <c r="F61" i="32"/>
  <c r="H60" i="32"/>
  <c r="G60" i="32"/>
  <c r="F60" i="32" s="1"/>
  <c r="H59" i="32"/>
  <c r="G59" i="32"/>
  <c r="H58" i="32"/>
  <c r="G58" i="32"/>
  <c r="F58" i="32" s="1"/>
  <c r="H57" i="32"/>
  <c r="G57" i="32"/>
  <c r="F57" i="32" s="1"/>
  <c r="H56" i="32"/>
  <c r="G56" i="32"/>
  <c r="F56" i="32" s="1"/>
  <c r="H55" i="32"/>
  <c r="H54" i="32" s="1"/>
  <c r="G55" i="32"/>
  <c r="X54" i="32"/>
  <c r="W54" i="32"/>
  <c r="V54" i="32"/>
  <c r="U54" i="32"/>
  <c r="T54" i="32"/>
  <c r="S54" i="32"/>
  <c r="R54" i="32"/>
  <c r="Q54" i="32"/>
  <c r="P54" i="32"/>
  <c r="O54" i="32"/>
  <c r="N54" i="32"/>
  <c r="M54" i="32"/>
  <c r="L54" i="32"/>
  <c r="K54" i="32"/>
  <c r="J54" i="32"/>
  <c r="I54" i="32"/>
  <c r="G54" i="32"/>
  <c r="H53" i="32"/>
  <c r="G53" i="32"/>
  <c r="F53" i="32" s="1"/>
  <c r="H52" i="32"/>
  <c r="G52" i="32"/>
  <c r="F52" i="32"/>
  <c r="H51" i="32"/>
  <c r="F51" i="32" s="1"/>
  <c r="G51" i="32"/>
  <c r="H49" i="32"/>
  <c r="G49" i="32"/>
  <c r="F49" i="32" s="1"/>
  <c r="H48" i="32"/>
  <c r="G48" i="32"/>
  <c r="F48" i="32" s="1"/>
  <c r="H47" i="32"/>
  <c r="G47" i="32"/>
  <c r="F47" i="32" s="1"/>
  <c r="H45" i="32"/>
  <c r="G45" i="32"/>
  <c r="H44" i="32"/>
  <c r="G44" i="32"/>
  <c r="H43" i="32"/>
  <c r="G43" i="32"/>
  <c r="F43" i="32"/>
  <c r="H42" i="32"/>
  <c r="G42" i="32"/>
  <c r="F42" i="32"/>
  <c r="H40" i="32"/>
  <c r="F40" i="32" s="1"/>
  <c r="G40" i="32"/>
  <c r="H39" i="32"/>
  <c r="G39" i="32"/>
  <c r="F39" i="32" s="1"/>
  <c r="H38" i="32"/>
  <c r="G38" i="32"/>
  <c r="F38" i="32" s="1"/>
  <c r="H37" i="32"/>
  <c r="G37" i="32"/>
  <c r="F37" i="32" s="1"/>
  <c r="H35" i="32"/>
  <c r="G35" i="32"/>
  <c r="H34" i="32"/>
  <c r="G34" i="32"/>
  <c r="H33" i="32"/>
  <c r="G33" i="32"/>
  <c r="F33" i="32"/>
  <c r="H32" i="32"/>
  <c r="F32" i="32" s="1"/>
  <c r="G32" i="32"/>
  <c r="H31" i="32"/>
  <c r="F31" i="32" s="1"/>
  <c r="G31" i="32"/>
  <c r="H30" i="32"/>
  <c r="G30" i="32"/>
  <c r="F30" i="32" s="1"/>
  <c r="H29" i="32"/>
  <c r="G29" i="32"/>
  <c r="F29" i="32" s="1"/>
  <c r="H28" i="32"/>
  <c r="G28" i="32"/>
  <c r="F28" i="32" s="1"/>
  <c r="H27" i="32"/>
  <c r="G27" i="32"/>
  <c r="H26" i="32"/>
  <c r="G26" i="32"/>
  <c r="X24" i="32"/>
  <c r="W24" i="32"/>
  <c r="V24" i="32"/>
  <c r="U24" i="32"/>
  <c r="T24" i="32"/>
  <c r="S24" i="32"/>
  <c r="S9" i="32" s="1"/>
  <c r="R24" i="32"/>
  <c r="H24" i="32" s="1"/>
  <c r="Q24" i="32"/>
  <c r="P24" i="32"/>
  <c r="O24" i="32"/>
  <c r="N24" i="32"/>
  <c r="M24" i="32"/>
  <c r="L24" i="32"/>
  <c r="K24" i="32"/>
  <c r="J24" i="32"/>
  <c r="G24" i="32" s="1"/>
  <c r="F24" i="32" s="1"/>
  <c r="I24" i="32"/>
  <c r="H23" i="32"/>
  <c r="G23" i="32"/>
  <c r="F23" i="32" s="1"/>
  <c r="H22" i="32"/>
  <c r="F22" i="32" s="1"/>
  <c r="G22" i="32"/>
  <c r="H21" i="32"/>
  <c r="G21" i="32"/>
  <c r="F21" i="32" s="1"/>
  <c r="H20" i="32"/>
  <c r="F20" i="32" s="1"/>
  <c r="G20" i="32"/>
  <c r="H19" i="32"/>
  <c r="G19" i="32"/>
  <c r="F19" i="32" s="1"/>
  <c r="H18" i="32"/>
  <c r="G18" i="32"/>
  <c r="H17" i="32"/>
  <c r="G17" i="32"/>
  <c r="H16" i="32"/>
  <c r="G16" i="32"/>
  <c r="F16" i="32" s="1"/>
  <c r="H15" i="32"/>
  <c r="G15" i="32"/>
  <c r="F15" i="32" s="1"/>
  <c r="H14" i="32"/>
  <c r="F14" i="32" s="1"/>
  <c r="G14" i="32"/>
  <c r="H13" i="32"/>
  <c r="G13" i="32"/>
  <c r="F13" i="32" s="1"/>
  <c r="H12" i="32"/>
  <c r="F12" i="32" s="1"/>
  <c r="G12" i="32"/>
  <c r="H11" i="32"/>
  <c r="G11" i="32"/>
  <c r="F11" i="32" s="1"/>
  <c r="X10" i="32"/>
  <c r="X9" i="32" s="1"/>
  <c r="W10" i="32"/>
  <c r="V10" i="32"/>
  <c r="U10" i="32"/>
  <c r="U9" i="32" s="1"/>
  <c r="T10" i="32"/>
  <c r="T9" i="32" s="1"/>
  <c r="S10" i="32"/>
  <c r="R10" i="32"/>
  <c r="Q10" i="32"/>
  <c r="Q9" i="32" s="1"/>
  <c r="P10" i="32"/>
  <c r="P9" i="32" s="1"/>
  <c r="O10" i="32"/>
  <c r="O9" i="32" s="1"/>
  <c r="N10" i="32"/>
  <c r="M10" i="32"/>
  <c r="M9" i="32" s="1"/>
  <c r="L10" i="32"/>
  <c r="L9" i="32" s="1"/>
  <c r="K10" i="32"/>
  <c r="J10" i="32"/>
  <c r="I10" i="32"/>
  <c r="H10" i="32"/>
  <c r="W9" i="32"/>
  <c r="K9" i="32"/>
  <c r="H62" i="31"/>
  <c r="F62" i="31" s="1"/>
  <c r="G62" i="31"/>
  <c r="H61" i="31"/>
  <c r="G61" i="31"/>
  <c r="F61" i="31" s="1"/>
  <c r="H60" i="31"/>
  <c r="F60" i="31" s="1"/>
  <c r="G60" i="31"/>
  <c r="H59" i="31"/>
  <c r="G59" i="31"/>
  <c r="H58" i="31"/>
  <c r="G58" i="31"/>
  <c r="F58" i="31"/>
  <c r="H57" i="31"/>
  <c r="G57" i="31"/>
  <c r="F57" i="31" s="1"/>
  <c r="H56" i="31"/>
  <c r="F56" i="31" s="1"/>
  <c r="G56" i="31"/>
  <c r="H55" i="31"/>
  <c r="G55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3" i="31"/>
  <c r="G53" i="31"/>
  <c r="F53" i="31" s="1"/>
  <c r="H52" i="31"/>
  <c r="G52" i="31"/>
  <c r="H51" i="31"/>
  <c r="G51" i="31"/>
  <c r="H49" i="31"/>
  <c r="G49" i="31"/>
  <c r="F49" i="31"/>
  <c r="H48" i="31"/>
  <c r="G48" i="31"/>
  <c r="F48" i="31"/>
  <c r="H47" i="31"/>
  <c r="F47" i="31" s="1"/>
  <c r="G47" i="31"/>
  <c r="H45" i="31"/>
  <c r="G45" i="31"/>
  <c r="F45" i="31" s="1"/>
  <c r="H44" i="31"/>
  <c r="G44" i="31"/>
  <c r="F44" i="31" s="1"/>
  <c r="H43" i="31"/>
  <c r="G43" i="31"/>
  <c r="F43" i="31" s="1"/>
  <c r="H42" i="31"/>
  <c r="G42" i="31"/>
  <c r="H40" i="31"/>
  <c r="G40" i="31"/>
  <c r="H39" i="31"/>
  <c r="G39" i="31"/>
  <c r="F39" i="31"/>
  <c r="H38" i="31"/>
  <c r="G38" i="31"/>
  <c r="F38" i="31"/>
  <c r="H37" i="31"/>
  <c r="F37" i="31" s="1"/>
  <c r="G37" i="31"/>
  <c r="H35" i="31"/>
  <c r="G35" i="31"/>
  <c r="F35" i="31" s="1"/>
  <c r="H34" i="31"/>
  <c r="G34" i="31"/>
  <c r="F34" i="31" s="1"/>
  <c r="H33" i="31"/>
  <c r="G33" i="31"/>
  <c r="F33" i="31" s="1"/>
  <c r="H32" i="31"/>
  <c r="G32" i="31"/>
  <c r="H31" i="31"/>
  <c r="G31" i="31"/>
  <c r="H30" i="31"/>
  <c r="G30" i="31"/>
  <c r="F30" i="31"/>
  <c r="H29" i="31"/>
  <c r="G29" i="31"/>
  <c r="F29" i="31"/>
  <c r="H28" i="31"/>
  <c r="F28" i="31" s="1"/>
  <c r="G28" i="31"/>
  <c r="H27" i="31"/>
  <c r="G27" i="31"/>
  <c r="F27" i="31" s="1"/>
  <c r="H26" i="31"/>
  <c r="G26" i="31"/>
  <c r="F26" i="31" s="1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3" i="31"/>
  <c r="F23" i="31" s="1"/>
  <c r="G23" i="31"/>
  <c r="H22" i="31"/>
  <c r="G22" i="31"/>
  <c r="H21" i="31"/>
  <c r="G21" i="31"/>
  <c r="F21" i="31"/>
  <c r="H20" i="31"/>
  <c r="G20" i="31"/>
  <c r="F20" i="31" s="1"/>
  <c r="H19" i="31"/>
  <c r="F19" i="31" s="1"/>
  <c r="G19" i="31"/>
  <c r="H18" i="31"/>
  <c r="G18" i="31"/>
  <c r="H17" i="31"/>
  <c r="G17" i="31"/>
  <c r="F17" i="31" s="1"/>
  <c r="H16" i="31"/>
  <c r="G16" i="31"/>
  <c r="F16" i="31" s="1"/>
  <c r="H15" i="31"/>
  <c r="F15" i="31" s="1"/>
  <c r="G15" i="31"/>
  <c r="H14" i="31"/>
  <c r="G14" i="31"/>
  <c r="H13" i="31"/>
  <c r="G13" i="31"/>
  <c r="F13" i="31"/>
  <c r="H12" i="31"/>
  <c r="G12" i="31"/>
  <c r="F12" i="31" s="1"/>
  <c r="H11" i="31"/>
  <c r="F11" i="31" s="1"/>
  <c r="G11" i="31"/>
  <c r="X10" i="31"/>
  <c r="W10" i="31"/>
  <c r="W9" i="31" s="1"/>
  <c r="V10" i="31"/>
  <c r="V9" i="31" s="1"/>
  <c r="U10" i="31"/>
  <c r="U9" i="31" s="1"/>
  <c r="T10" i="31"/>
  <c r="S10" i="31"/>
  <c r="R10" i="31"/>
  <c r="Q10" i="31"/>
  <c r="Q9" i="31" s="1"/>
  <c r="P10" i="31"/>
  <c r="O10" i="31"/>
  <c r="N10" i="31"/>
  <c r="N9" i="31" s="1"/>
  <c r="M10" i="31"/>
  <c r="M9" i="31" s="1"/>
  <c r="L10" i="31"/>
  <c r="K10" i="31"/>
  <c r="K9" i="31" s="1"/>
  <c r="J10" i="31"/>
  <c r="G10" i="31" s="1"/>
  <c r="I10" i="31"/>
  <c r="I9" i="31" s="1"/>
  <c r="R9" i="31"/>
  <c r="H62" i="29"/>
  <c r="G62" i="29"/>
  <c r="F62" i="29" s="1"/>
  <c r="H61" i="29"/>
  <c r="F61" i="29" s="1"/>
  <c r="G61" i="29"/>
  <c r="H60" i="29"/>
  <c r="G60" i="29"/>
  <c r="H59" i="29"/>
  <c r="G59" i="29"/>
  <c r="F59" i="29" s="1"/>
  <c r="H58" i="29"/>
  <c r="G58" i="29"/>
  <c r="F58" i="29" s="1"/>
  <c r="H57" i="29"/>
  <c r="G57" i="29"/>
  <c r="F57" i="29"/>
  <c r="H56" i="29"/>
  <c r="G56" i="29"/>
  <c r="H55" i="29"/>
  <c r="G55" i="29"/>
  <c r="F55" i="29" s="1"/>
  <c r="X54" i="29"/>
  <c r="W54" i="29"/>
  <c r="V54" i="29"/>
  <c r="U54" i="29"/>
  <c r="T54" i="29"/>
  <c r="S54" i="29"/>
  <c r="R54" i="29"/>
  <c r="Q54" i="29"/>
  <c r="P54" i="29"/>
  <c r="O54" i="29"/>
  <c r="N54" i="29"/>
  <c r="N9" i="29" s="1"/>
  <c r="M54" i="29"/>
  <c r="L54" i="29"/>
  <c r="K54" i="29"/>
  <c r="J54" i="29"/>
  <c r="I54" i="29"/>
  <c r="H53" i="29"/>
  <c r="F53" i="29" s="1"/>
  <c r="G53" i="29"/>
  <c r="H52" i="29"/>
  <c r="G52" i="29"/>
  <c r="H51" i="29"/>
  <c r="G51" i="29"/>
  <c r="F51" i="29" s="1"/>
  <c r="H49" i="29"/>
  <c r="G49" i="29"/>
  <c r="F49" i="29" s="1"/>
  <c r="H48" i="29"/>
  <c r="G48" i="29"/>
  <c r="F48" i="29" s="1"/>
  <c r="H47" i="29"/>
  <c r="G47" i="29"/>
  <c r="H45" i="29"/>
  <c r="G45" i="29"/>
  <c r="F45" i="29" s="1"/>
  <c r="H44" i="29"/>
  <c r="G44" i="29"/>
  <c r="F44" i="29"/>
  <c r="H43" i="29"/>
  <c r="F43" i="29" s="1"/>
  <c r="G43" i="29"/>
  <c r="H42" i="29"/>
  <c r="G42" i="29"/>
  <c r="H40" i="29"/>
  <c r="G40" i="29"/>
  <c r="F40" i="29" s="1"/>
  <c r="H39" i="29"/>
  <c r="G39" i="29"/>
  <c r="F39" i="29" s="1"/>
  <c r="H38" i="29"/>
  <c r="G38" i="29"/>
  <c r="F38" i="29" s="1"/>
  <c r="H37" i="29"/>
  <c r="G37" i="29"/>
  <c r="H35" i="29"/>
  <c r="G35" i="29"/>
  <c r="H34" i="29"/>
  <c r="G34" i="29"/>
  <c r="F34" i="29"/>
  <c r="H33" i="29"/>
  <c r="F33" i="29" s="1"/>
  <c r="G33" i="29"/>
  <c r="H32" i="29"/>
  <c r="G32" i="29"/>
  <c r="H31" i="29"/>
  <c r="G31" i="29"/>
  <c r="F31" i="29" s="1"/>
  <c r="H30" i="29"/>
  <c r="G30" i="29"/>
  <c r="F30" i="29" s="1"/>
  <c r="H29" i="29"/>
  <c r="G29" i="29"/>
  <c r="F29" i="29" s="1"/>
  <c r="H28" i="29"/>
  <c r="G28" i="29"/>
  <c r="H27" i="29"/>
  <c r="G27" i="29"/>
  <c r="H26" i="29"/>
  <c r="G26" i="29"/>
  <c r="F26" i="29"/>
  <c r="X24" i="29"/>
  <c r="W24" i="29"/>
  <c r="V24" i="29"/>
  <c r="U24" i="29"/>
  <c r="T24" i="29"/>
  <c r="S24" i="29"/>
  <c r="R24" i="29"/>
  <c r="R9" i="29" s="1"/>
  <c r="Q24" i="29"/>
  <c r="H24" i="29" s="1"/>
  <c r="P24" i="29"/>
  <c r="O24" i="29"/>
  <c r="N24" i="29"/>
  <c r="M24" i="29"/>
  <c r="L24" i="29"/>
  <c r="K24" i="29"/>
  <c r="J24" i="29"/>
  <c r="I24" i="29"/>
  <c r="G24" i="29" s="1"/>
  <c r="F24" i="29" s="1"/>
  <c r="H23" i="29"/>
  <c r="F23" i="29" s="1"/>
  <c r="G23" i="29"/>
  <c r="H22" i="29"/>
  <c r="G22" i="29"/>
  <c r="F22" i="29" s="1"/>
  <c r="H21" i="29"/>
  <c r="G21" i="29"/>
  <c r="F21" i="29" s="1"/>
  <c r="H20" i="29"/>
  <c r="G20" i="29"/>
  <c r="F20" i="29" s="1"/>
  <c r="H19" i="29"/>
  <c r="F19" i="29" s="1"/>
  <c r="G19" i="29"/>
  <c r="H18" i="29"/>
  <c r="G18" i="29"/>
  <c r="H17" i="29"/>
  <c r="G17" i="29"/>
  <c r="F17" i="29"/>
  <c r="H16" i="29"/>
  <c r="G16" i="29"/>
  <c r="F16" i="29" s="1"/>
  <c r="H15" i="29"/>
  <c r="F15" i="29" s="1"/>
  <c r="G15" i="29"/>
  <c r="H14" i="29"/>
  <c r="G14" i="29"/>
  <c r="H13" i="29"/>
  <c r="G13" i="29"/>
  <c r="F13" i="29" s="1"/>
  <c r="H12" i="29"/>
  <c r="G12" i="29"/>
  <c r="F12" i="29" s="1"/>
  <c r="H11" i="29"/>
  <c r="G11" i="29"/>
  <c r="X10" i="29"/>
  <c r="X9" i="29" s="1"/>
  <c r="W10" i="29"/>
  <c r="W9" i="29" s="1"/>
  <c r="V10" i="29"/>
  <c r="U10" i="29"/>
  <c r="T10" i="29"/>
  <c r="T9" i="29" s="1"/>
  <c r="S10" i="29"/>
  <c r="R10" i="29"/>
  <c r="Q10" i="29"/>
  <c r="P10" i="29"/>
  <c r="P9" i="29" s="1"/>
  <c r="O10" i="29"/>
  <c r="O9" i="29" s="1"/>
  <c r="N10" i="29"/>
  <c r="M10" i="29"/>
  <c r="L10" i="29"/>
  <c r="L9" i="29" s="1"/>
  <c r="K10" i="29"/>
  <c r="K9" i="29" s="1"/>
  <c r="J10" i="29"/>
  <c r="I10" i="29"/>
  <c r="G10" i="29"/>
  <c r="V9" i="29"/>
  <c r="J9" i="29"/>
  <c r="H62" i="28"/>
  <c r="G62" i="28"/>
  <c r="F62" i="28" s="1"/>
  <c r="H61" i="28"/>
  <c r="G61" i="28"/>
  <c r="F61" i="28" s="1"/>
  <c r="H60" i="28"/>
  <c r="F60" i="28" s="1"/>
  <c r="G60" i="28"/>
  <c r="H59" i="28"/>
  <c r="G59" i="28"/>
  <c r="H58" i="28"/>
  <c r="G58" i="28"/>
  <c r="F58" i="28"/>
  <c r="H57" i="28"/>
  <c r="G57" i="28"/>
  <c r="F57" i="28" s="1"/>
  <c r="H56" i="28"/>
  <c r="F56" i="28" s="1"/>
  <c r="G56" i="28"/>
  <c r="H55" i="28"/>
  <c r="G55" i="28"/>
  <c r="F55" i="28" s="1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3" i="28"/>
  <c r="G53" i="28"/>
  <c r="F53" i="28"/>
  <c r="H52" i="28"/>
  <c r="F52" i="28" s="1"/>
  <c r="G52" i="28"/>
  <c r="H51" i="28"/>
  <c r="G51" i="28"/>
  <c r="F51" i="28" s="1"/>
  <c r="H49" i="28"/>
  <c r="F49" i="28" s="1"/>
  <c r="G49" i="28"/>
  <c r="H48" i="28"/>
  <c r="G48" i="28"/>
  <c r="F48" i="28" s="1"/>
  <c r="H47" i="28"/>
  <c r="F47" i="28" s="1"/>
  <c r="G47" i="28"/>
  <c r="H45" i="28"/>
  <c r="G45" i="28"/>
  <c r="F45" i="28" s="1"/>
  <c r="H44" i="28"/>
  <c r="G44" i="28"/>
  <c r="F44" i="28" s="1"/>
  <c r="H43" i="28"/>
  <c r="G43" i="28"/>
  <c r="F43" i="28"/>
  <c r="H42" i="28"/>
  <c r="G42" i="28"/>
  <c r="H40" i="28"/>
  <c r="G40" i="28"/>
  <c r="H39" i="28"/>
  <c r="F39" i="28" s="1"/>
  <c r="G39" i="28"/>
  <c r="H38" i="28"/>
  <c r="G38" i="28"/>
  <c r="F38" i="28" s="1"/>
  <c r="H37" i="28"/>
  <c r="F37" i="28" s="1"/>
  <c r="G37" i="28"/>
  <c r="H35" i="28"/>
  <c r="G35" i="28"/>
  <c r="H34" i="28"/>
  <c r="G34" i="28"/>
  <c r="F34" i="28"/>
  <c r="H33" i="28"/>
  <c r="G33" i="28"/>
  <c r="F33" i="28" s="1"/>
  <c r="H32" i="28"/>
  <c r="F32" i="28" s="1"/>
  <c r="G32" i="28"/>
  <c r="H31" i="28"/>
  <c r="G31" i="28"/>
  <c r="F31" i="28" s="1"/>
  <c r="H30" i="28"/>
  <c r="F30" i="28" s="1"/>
  <c r="G30" i="28"/>
  <c r="H29" i="28"/>
  <c r="G29" i="28"/>
  <c r="F29" i="28" s="1"/>
  <c r="H28" i="28"/>
  <c r="G28" i="28"/>
  <c r="H27" i="28"/>
  <c r="G27" i="28"/>
  <c r="H26" i="28"/>
  <c r="G26" i="28"/>
  <c r="F26" i="28" s="1"/>
  <c r="X24" i="28"/>
  <c r="W24" i="28"/>
  <c r="V24" i="28"/>
  <c r="V9" i="28" s="1"/>
  <c r="U24" i="28"/>
  <c r="T24" i="28"/>
  <c r="S24" i="28"/>
  <c r="R24" i="28"/>
  <c r="Q24" i="28"/>
  <c r="P24" i="28"/>
  <c r="O24" i="28"/>
  <c r="N24" i="28"/>
  <c r="N9" i="28" s="1"/>
  <c r="M24" i="28"/>
  <c r="L24" i="28"/>
  <c r="K24" i="28"/>
  <c r="J24" i="28"/>
  <c r="I24" i="28"/>
  <c r="H23" i="28"/>
  <c r="G23" i="28"/>
  <c r="H22" i="28"/>
  <c r="G22" i="28"/>
  <c r="F22" i="28" s="1"/>
  <c r="H21" i="28"/>
  <c r="G21" i="28"/>
  <c r="F21" i="28" s="1"/>
  <c r="H20" i="28"/>
  <c r="F20" i="28" s="1"/>
  <c r="G20" i="28"/>
  <c r="H19" i="28"/>
  <c r="F19" i="28" s="1"/>
  <c r="G19" i="28"/>
  <c r="H18" i="28"/>
  <c r="G18" i="28"/>
  <c r="F18" i="28" s="1"/>
  <c r="H17" i="28"/>
  <c r="G17" i="28"/>
  <c r="F17" i="28" s="1"/>
  <c r="H16" i="28"/>
  <c r="G16" i="28"/>
  <c r="F16" i="28" s="1"/>
  <c r="H15" i="28"/>
  <c r="G15" i="28"/>
  <c r="H14" i="28"/>
  <c r="G14" i="28"/>
  <c r="H13" i="28"/>
  <c r="G13" i="28"/>
  <c r="F13" i="28"/>
  <c r="H12" i="28"/>
  <c r="G12" i="28"/>
  <c r="F12" i="28"/>
  <c r="H11" i="28"/>
  <c r="F11" i="28" s="1"/>
  <c r="G11" i="28"/>
  <c r="X10" i="28"/>
  <c r="W10" i="28"/>
  <c r="W9" i="28" s="1"/>
  <c r="V10" i="28"/>
  <c r="U10" i="28"/>
  <c r="U9" i="28" s="1"/>
  <c r="T10" i="28"/>
  <c r="S10" i="28"/>
  <c r="R10" i="28"/>
  <c r="Q10" i="28"/>
  <c r="Q9" i="28" s="1"/>
  <c r="P10" i="28"/>
  <c r="O10" i="28"/>
  <c r="O9" i="28" s="1"/>
  <c r="N10" i="28"/>
  <c r="M10" i="28"/>
  <c r="M9" i="28" s="1"/>
  <c r="L10" i="28"/>
  <c r="K10" i="28"/>
  <c r="K9" i="28" s="1"/>
  <c r="J10" i="28"/>
  <c r="I10" i="28"/>
  <c r="I9" i="28" s="1"/>
  <c r="R9" i="28"/>
  <c r="H62" i="27"/>
  <c r="G62" i="27"/>
  <c r="F62" i="27" s="1"/>
  <c r="H61" i="27"/>
  <c r="G61" i="27"/>
  <c r="F61" i="27" s="1"/>
  <c r="H60" i="27"/>
  <c r="G60" i="27"/>
  <c r="F60" i="27" s="1"/>
  <c r="H59" i="27"/>
  <c r="G59" i="27"/>
  <c r="H58" i="27"/>
  <c r="G58" i="27"/>
  <c r="F58" i="27" s="1"/>
  <c r="H57" i="27"/>
  <c r="F57" i="27" s="1"/>
  <c r="G57" i="27"/>
  <c r="H56" i="27"/>
  <c r="G56" i="27"/>
  <c r="H55" i="27"/>
  <c r="G55" i="27"/>
  <c r="F55" i="27" s="1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G54" i="27"/>
  <c r="H53" i="27"/>
  <c r="G53" i="27"/>
  <c r="F53" i="27" s="1"/>
  <c r="H52" i="27"/>
  <c r="G52" i="27"/>
  <c r="F52" i="27" s="1"/>
  <c r="H51" i="27"/>
  <c r="G51" i="27"/>
  <c r="F51" i="27" s="1"/>
  <c r="H49" i="27"/>
  <c r="G49" i="27"/>
  <c r="F49" i="27" s="1"/>
  <c r="H48" i="27"/>
  <c r="G48" i="27"/>
  <c r="F48" i="27" s="1"/>
  <c r="H47" i="27"/>
  <c r="G47" i="27"/>
  <c r="F47" i="27" s="1"/>
  <c r="H45" i="27"/>
  <c r="G45" i="27"/>
  <c r="F45" i="27" s="1"/>
  <c r="H44" i="27"/>
  <c r="G44" i="27"/>
  <c r="F44" i="27"/>
  <c r="H43" i="27"/>
  <c r="F43" i="27" s="1"/>
  <c r="G43" i="27"/>
  <c r="H42" i="27"/>
  <c r="G42" i="27"/>
  <c r="F42" i="27" s="1"/>
  <c r="H40" i="27"/>
  <c r="G40" i="27"/>
  <c r="F40" i="27" s="1"/>
  <c r="H39" i="27"/>
  <c r="G39" i="27"/>
  <c r="F39" i="27" s="1"/>
  <c r="H38" i="27"/>
  <c r="G38" i="27"/>
  <c r="F38" i="27" s="1"/>
  <c r="H37" i="27"/>
  <c r="G37" i="27"/>
  <c r="F37" i="27" s="1"/>
  <c r="H35" i="27"/>
  <c r="G35" i="27"/>
  <c r="H34" i="27"/>
  <c r="F34" i="27" s="1"/>
  <c r="G34" i="27"/>
  <c r="H33" i="27"/>
  <c r="G33" i="27"/>
  <c r="F33" i="27" s="1"/>
  <c r="H32" i="27"/>
  <c r="G32" i="27"/>
  <c r="H31" i="27"/>
  <c r="G31" i="27"/>
  <c r="H30" i="27"/>
  <c r="G30" i="27"/>
  <c r="F30" i="27"/>
  <c r="H29" i="27"/>
  <c r="G29" i="27"/>
  <c r="F29" i="27" s="1"/>
  <c r="H28" i="27"/>
  <c r="G28" i="27"/>
  <c r="H27" i="27"/>
  <c r="G27" i="27"/>
  <c r="H26" i="27"/>
  <c r="F26" i="27" s="1"/>
  <c r="G26" i="27"/>
  <c r="X24" i="27"/>
  <c r="W24" i="27"/>
  <c r="V24" i="27"/>
  <c r="V9" i="27" s="1"/>
  <c r="U24" i="27"/>
  <c r="T24" i="27"/>
  <c r="S24" i="27"/>
  <c r="R24" i="27"/>
  <c r="R9" i="27" s="1"/>
  <c r="Q24" i="27"/>
  <c r="P24" i="27"/>
  <c r="O24" i="27"/>
  <c r="N24" i="27"/>
  <c r="N9" i="27" s="1"/>
  <c r="M24" i="27"/>
  <c r="L24" i="27"/>
  <c r="K24" i="27"/>
  <c r="J24" i="27"/>
  <c r="J9" i="27" s="1"/>
  <c r="I24" i="27"/>
  <c r="H23" i="27"/>
  <c r="G23" i="27"/>
  <c r="H22" i="27"/>
  <c r="G22" i="27"/>
  <c r="F22" i="27" s="1"/>
  <c r="H21" i="27"/>
  <c r="G21" i="27"/>
  <c r="H20" i="27"/>
  <c r="G20" i="27"/>
  <c r="F20" i="27" s="1"/>
  <c r="H19" i="27"/>
  <c r="G19" i="27"/>
  <c r="F19" i="27" s="1"/>
  <c r="H18" i="27"/>
  <c r="G18" i="27"/>
  <c r="H17" i="27"/>
  <c r="G17" i="27"/>
  <c r="F17" i="27" s="1"/>
  <c r="H16" i="27"/>
  <c r="G16" i="27"/>
  <c r="F16" i="27"/>
  <c r="H15" i="27"/>
  <c r="G15" i="27"/>
  <c r="H14" i="27"/>
  <c r="G14" i="27"/>
  <c r="F14" i="27" s="1"/>
  <c r="H13" i="27"/>
  <c r="F13" i="27" s="1"/>
  <c r="G13" i="27"/>
  <c r="H12" i="27"/>
  <c r="G12" i="27"/>
  <c r="F12" i="27" s="1"/>
  <c r="H11" i="27"/>
  <c r="G11" i="27"/>
  <c r="F11" i="27" s="1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F56" i="51" l="1"/>
  <c r="F55" i="51"/>
  <c r="I9" i="51"/>
  <c r="G9" i="51" s="1"/>
  <c r="M9" i="51"/>
  <c r="Q9" i="51"/>
  <c r="U9" i="51"/>
  <c r="H9" i="51" s="1"/>
  <c r="F27" i="51"/>
  <c r="F32" i="51"/>
  <c r="F34" i="51"/>
  <c r="F45" i="51"/>
  <c r="F52" i="51"/>
  <c r="F39" i="51"/>
  <c r="F42" i="51"/>
  <c r="L9" i="51"/>
  <c r="P9" i="51"/>
  <c r="T9" i="51"/>
  <c r="X9" i="51"/>
  <c r="F28" i="51"/>
  <c r="F47" i="51"/>
  <c r="H10" i="51"/>
  <c r="F14" i="51"/>
  <c r="F19" i="51"/>
  <c r="F21" i="51"/>
  <c r="F11" i="51"/>
  <c r="F15" i="51"/>
  <c r="G54" i="49"/>
  <c r="F56" i="49"/>
  <c r="F54" i="49"/>
  <c r="F31" i="49"/>
  <c r="F40" i="49"/>
  <c r="F51" i="49"/>
  <c r="F27" i="49"/>
  <c r="F35" i="49"/>
  <c r="F45" i="49"/>
  <c r="F14" i="49"/>
  <c r="F22" i="49"/>
  <c r="F15" i="49"/>
  <c r="F23" i="49"/>
  <c r="I9" i="48"/>
  <c r="M9" i="48"/>
  <c r="Q9" i="48"/>
  <c r="U9" i="48"/>
  <c r="F59" i="48"/>
  <c r="L9" i="48"/>
  <c r="P9" i="48"/>
  <c r="G9" i="48" s="1"/>
  <c r="T9" i="48"/>
  <c r="X9" i="48"/>
  <c r="H54" i="48"/>
  <c r="F54" i="48" s="1"/>
  <c r="F60" i="48"/>
  <c r="F27" i="48"/>
  <c r="F35" i="48"/>
  <c r="F45" i="48"/>
  <c r="F28" i="48"/>
  <c r="F37" i="48"/>
  <c r="F47" i="48"/>
  <c r="G10" i="48"/>
  <c r="F15" i="48"/>
  <c r="F23" i="48"/>
  <c r="F11" i="48"/>
  <c r="F19" i="48"/>
  <c r="H10" i="48"/>
  <c r="J9" i="47"/>
  <c r="N9" i="47"/>
  <c r="R9" i="47"/>
  <c r="H9" i="47" s="1"/>
  <c r="V9" i="47"/>
  <c r="F56" i="47"/>
  <c r="F59" i="47"/>
  <c r="F60" i="47"/>
  <c r="M9" i="47"/>
  <c r="U9" i="47"/>
  <c r="H54" i="47"/>
  <c r="F54" i="47" s="1"/>
  <c r="G24" i="47"/>
  <c r="H24" i="47"/>
  <c r="F30" i="47"/>
  <c r="F32" i="47"/>
  <c r="F35" i="47"/>
  <c r="F49" i="47"/>
  <c r="F52" i="47"/>
  <c r="F37" i="47"/>
  <c r="F31" i="47"/>
  <c r="F51" i="47"/>
  <c r="F17" i="47"/>
  <c r="F19" i="47"/>
  <c r="F22" i="47"/>
  <c r="K9" i="47"/>
  <c r="G10" i="47"/>
  <c r="F10" i="47" s="1"/>
  <c r="F14" i="47"/>
  <c r="F18" i="47"/>
  <c r="J9" i="46"/>
  <c r="N9" i="46"/>
  <c r="R9" i="46"/>
  <c r="V9" i="46"/>
  <c r="G54" i="46"/>
  <c r="F56" i="46"/>
  <c r="H54" i="46"/>
  <c r="F54" i="46" s="1"/>
  <c r="F60" i="46"/>
  <c r="K9" i="46"/>
  <c r="S9" i="46"/>
  <c r="W9" i="46"/>
  <c r="G24" i="46"/>
  <c r="H24" i="46"/>
  <c r="F32" i="46"/>
  <c r="F42" i="46"/>
  <c r="F52" i="46"/>
  <c r="L9" i="46"/>
  <c r="P9" i="46"/>
  <c r="G9" i="46" s="1"/>
  <c r="T9" i="46"/>
  <c r="X9" i="46"/>
  <c r="F28" i="46"/>
  <c r="F37" i="46"/>
  <c r="F47" i="46"/>
  <c r="F20" i="46"/>
  <c r="F22" i="46"/>
  <c r="F12" i="46"/>
  <c r="F14" i="46"/>
  <c r="F16" i="46"/>
  <c r="F18" i="46"/>
  <c r="H10" i="46"/>
  <c r="F15" i="46"/>
  <c r="F23" i="46"/>
  <c r="F11" i="46"/>
  <c r="F19" i="46"/>
  <c r="G10" i="46"/>
  <c r="F10" i="46" s="1"/>
  <c r="F55" i="45"/>
  <c r="F54" i="45"/>
  <c r="J9" i="45"/>
  <c r="R9" i="45"/>
  <c r="O9" i="45"/>
  <c r="S9" i="45"/>
  <c r="W9" i="45"/>
  <c r="F56" i="45"/>
  <c r="I9" i="45"/>
  <c r="M9" i="45"/>
  <c r="Q9" i="45"/>
  <c r="H9" i="45" s="1"/>
  <c r="U9" i="45"/>
  <c r="F31" i="45"/>
  <c r="F40" i="45"/>
  <c r="F51" i="45"/>
  <c r="G24" i="45"/>
  <c r="H24" i="45"/>
  <c r="F32" i="45"/>
  <c r="F42" i="45"/>
  <c r="F52" i="45"/>
  <c r="F11" i="45"/>
  <c r="G10" i="45"/>
  <c r="F10" i="45" s="1"/>
  <c r="F18" i="45"/>
  <c r="J9" i="44"/>
  <c r="R9" i="44"/>
  <c r="H9" i="44" s="1"/>
  <c r="F59" i="44"/>
  <c r="H54" i="44"/>
  <c r="F54" i="44" s="1"/>
  <c r="F60" i="44"/>
  <c r="F27" i="44"/>
  <c r="F35" i="44"/>
  <c r="F45" i="44"/>
  <c r="F28" i="44"/>
  <c r="F37" i="44"/>
  <c r="F47" i="44"/>
  <c r="H10" i="44"/>
  <c r="F15" i="44"/>
  <c r="F23" i="44"/>
  <c r="F11" i="44"/>
  <c r="F19" i="44"/>
  <c r="G10" i="44"/>
  <c r="F10" i="44" s="1"/>
  <c r="J9" i="43"/>
  <c r="N9" i="43"/>
  <c r="V9" i="43"/>
  <c r="F56" i="43"/>
  <c r="F58" i="43"/>
  <c r="F61" i="43"/>
  <c r="M9" i="43"/>
  <c r="U9" i="43"/>
  <c r="H54" i="43"/>
  <c r="F57" i="43"/>
  <c r="G24" i="43"/>
  <c r="F24" i="43" s="1"/>
  <c r="F28" i="43"/>
  <c r="F30" i="43"/>
  <c r="F33" i="43"/>
  <c r="F47" i="43"/>
  <c r="F49" i="43"/>
  <c r="F53" i="43"/>
  <c r="F32" i="43"/>
  <c r="F34" i="43"/>
  <c r="F43" i="43"/>
  <c r="F29" i="43"/>
  <c r="F48" i="43"/>
  <c r="F12" i="43"/>
  <c r="F23" i="43"/>
  <c r="G10" i="43"/>
  <c r="F10" i="43" s="1"/>
  <c r="F11" i="43"/>
  <c r="F13" i="43"/>
  <c r="F20" i="43"/>
  <c r="L9" i="42"/>
  <c r="P9" i="42"/>
  <c r="T9" i="42"/>
  <c r="X9" i="42"/>
  <c r="F59" i="42"/>
  <c r="H54" i="42"/>
  <c r="F54" i="42" s="1"/>
  <c r="F60" i="42"/>
  <c r="F27" i="42"/>
  <c r="F35" i="42"/>
  <c r="F45" i="42"/>
  <c r="F28" i="42"/>
  <c r="F37" i="42"/>
  <c r="F47" i="42"/>
  <c r="F11" i="42"/>
  <c r="F13" i="42"/>
  <c r="F22" i="42"/>
  <c r="H10" i="42"/>
  <c r="F14" i="42"/>
  <c r="F19" i="42"/>
  <c r="F21" i="42"/>
  <c r="S9" i="41"/>
  <c r="F56" i="41"/>
  <c r="F55" i="41"/>
  <c r="F60" i="41"/>
  <c r="L9" i="41"/>
  <c r="P9" i="41"/>
  <c r="T9" i="41"/>
  <c r="X9" i="41"/>
  <c r="H54" i="41"/>
  <c r="F54" i="41" s="1"/>
  <c r="F59" i="41"/>
  <c r="F32" i="41"/>
  <c r="F52" i="41"/>
  <c r="K9" i="41"/>
  <c r="F31" i="41"/>
  <c r="F37" i="41"/>
  <c r="F39" i="41"/>
  <c r="F51" i="41"/>
  <c r="I9" i="41"/>
  <c r="M9" i="41"/>
  <c r="Q9" i="41"/>
  <c r="U9" i="41"/>
  <c r="F28" i="41"/>
  <c r="F47" i="41"/>
  <c r="H10" i="41"/>
  <c r="F14" i="41"/>
  <c r="F19" i="41"/>
  <c r="F21" i="41"/>
  <c r="F11" i="41"/>
  <c r="F15" i="41"/>
  <c r="J9" i="41"/>
  <c r="N9" i="41"/>
  <c r="R9" i="41"/>
  <c r="V9" i="41"/>
  <c r="F56" i="40"/>
  <c r="F55" i="40"/>
  <c r="F54" i="40"/>
  <c r="G24" i="40"/>
  <c r="H24" i="40"/>
  <c r="F32" i="40"/>
  <c r="F42" i="40"/>
  <c r="F52" i="40"/>
  <c r="F31" i="40"/>
  <c r="F40" i="40"/>
  <c r="F47" i="40"/>
  <c r="F14" i="40"/>
  <c r="F22" i="40"/>
  <c r="F15" i="40"/>
  <c r="F23" i="40"/>
  <c r="H54" i="39"/>
  <c r="F54" i="39" s="1"/>
  <c r="F60" i="39"/>
  <c r="F62" i="39"/>
  <c r="F56" i="39"/>
  <c r="I9" i="39"/>
  <c r="M9" i="39"/>
  <c r="Q9" i="39"/>
  <c r="U9" i="39"/>
  <c r="F28" i="39"/>
  <c r="F37" i="39"/>
  <c r="F47" i="39"/>
  <c r="G24" i="39"/>
  <c r="H24" i="39"/>
  <c r="F32" i="39"/>
  <c r="F42" i="39"/>
  <c r="F52" i="39"/>
  <c r="F11" i="39"/>
  <c r="F18" i="39"/>
  <c r="G10" i="39"/>
  <c r="F10" i="39" s="1"/>
  <c r="F15" i="39"/>
  <c r="H9" i="39"/>
  <c r="F19" i="39"/>
  <c r="I9" i="38"/>
  <c r="M9" i="38"/>
  <c r="Q9" i="38"/>
  <c r="U9" i="38"/>
  <c r="F59" i="38"/>
  <c r="L9" i="38"/>
  <c r="P9" i="38"/>
  <c r="G9" i="38" s="1"/>
  <c r="T9" i="38"/>
  <c r="X9" i="38"/>
  <c r="H54" i="38"/>
  <c r="F54" i="38" s="1"/>
  <c r="F60" i="38"/>
  <c r="F27" i="38"/>
  <c r="F35" i="38"/>
  <c r="F45" i="38"/>
  <c r="F28" i="38"/>
  <c r="F37" i="38"/>
  <c r="F47" i="38"/>
  <c r="H10" i="38"/>
  <c r="F15" i="38"/>
  <c r="F23" i="38"/>
  <c r="F11" i="38"/>
  <c r="F19" i="38"/>
  <c r="G10" i="38"/>
  <c r="F10" i="38" s="1"/>
  <c r="G54" i="37"/>
  <c r="F58" i="37"/>
  <c r="H54" i="37"/>
  <c r="M9" i="37"/>
  <c r="Q9" i="37"/>
  <c r="U9" i="37"/>
  <c r="H9" i="37" s="1"/>
  <c r="J9" i="37"/>
  <c r="R9" i="37"/>
  <c r="F27" i="37"/>
  <c r="F32" i="37"/>
  <c r="F34" i="37"/>
  <c r="F45" i="37"/>
  <c r="F52" i="37"/>
  <c r="F39" i="37"/>
  <c r="F42" i="37"/>
  <c r="I9" i="37"/>
  <c r="F28" i="37"/>
  <c r="F47" i="37"/>
  <c r="H10" i="37"/>
  <c r="G10" i="37"/>
  <c r="F10" i="37" s="1"/>
  <c r="F14" i="37"/>
  <c r="F19" i="37"/>
  <c r="F21" i="37"/>
  <c r="F11" i="37"/>
  <c r="F15" i="37"/>
  <c r="H54" i="36"/>
  <c r="F58" i="36"/>
  <c r="J9" i="36"/>
  <c r="N9" i="36"/>
  <c r="R9" i="36"/>
  <c r="V9" i="36"/>
  <c r="F26" i="36"/>
  <c r="F34" i="36"/>
  <c r="F44" i="36"/>
  <c r="H24" i="36"/>
  <c r="F24" i="36" s="1"/>
  <c r="F27" i="36"/>
  <c r="F35" i="36"/>
  <c r="F45" i="36"/>
  <c r="F14" i="36"/>
  <c r="F22" i="36"/>
  <c r="F13" i="36"/>
  <c r="F21" i="36"/>
  <c r="G10" i="36"/>
  <c r="F10" i="36" s="1"/>
  <c r="K9" i="35"/>
  <c r="S9" i="35"/>
  <c r="F55" i="35"/>
  <c r="F60" i="35"/>
  <c r="F62" i="35"/>
  <c r="F56" i="35"/>
  <c r="F31" i="35"/>
  <c r="F37" i="35"/>
  <c r="F39" i="35"/>
  <c r="F51" i="35"/>
  <c r="F26" i="35"/>
  <c r="F44" i="35"/>
  <c r="F28" i="35"/>
  <c r="J9" i="35"/>
  <c r="R9" i="35"/>
  <c r="F32" i="35"/>
  <c r="F52" i="35"/>
  <c r="F18" i="35"/>
  <c r="F23" i="35"/>
  <c r="F13" i="35"/>
  <c r="F19" i="35"/>
  <c r="K9" i="34"/>
  <c r="O9" i="34"/>
  <c r="W9" i="34"/>
  <c r="G54" i="34"/>
  <c r="H54" i="34"/>
  <c r="G24" i="34"/>
  <c r="H24" i="34"/>
  <c r="F32" i="34"/>
  <c r="F42" i="34"/>
  <c r="F52" i="34"/>
  <c r="L9" i="34"/>
  <c r="G9" i="34" s="1"/>
  <c r="P9" i="34"/>
  <c r="T9" i="34"/>
  <c r="X9" i="34"/>
  <c r="F31" i="34"/>
  <c r="F40" i="34"/>
  <c r="F51" i="34"/>
  <c r="F14" i="34"/>
  <c r="F22" i="34"/>
  <c r="H10" i="34"/>
  <c r="J9" i="34"/>
  <c r="F15" i="34"/>
  <c r="F23" i="34"/>
  <c r="K9" i="33"/>
  <c r="G9" i="33" s="1"/>
  <c r="O9" i="33"/>
  <c r="W9" i="33"/>
  <c r="F55" i="33"/>
  <c r="H54" i="33"/>
  <c r="F54" i="33" s="1"/>
  <c r="L9" i="33"/>
  <c r="P9" i="33"/>
  <c r="I9" i="33"/>
  <c r="M9" i="33"/>
  <c r="Q9" i="33"/>
  <c r="U9" i="33"/>
  <c r="F31" i="33"/>
  <c r="F40" i="33"/>
  <c r="F51" i="33"/>
  <c r="G24" i="33"/>
  <c r="H24" i="33"/>
  <c r="F42" i="33"/>
  <c r="F52" i="33"/>
  <c r="F11" i="33"/>
  <c r="F19" i="33"/>
  <c r="H10" i="33"/>
  <c r="F10" i="33" s="1"/>
  <c r="F15" i="33"/>
  <c r="F59" i="32"/>
  <c r="J9" i="32"/>
  <c r="N9" i="32"/>
  <c r="R9" i="32"/>
  <c r="V9" i="32"/>
  <c r="F27" i="32"/>
  <c r="F35" i="32"/>
  <c r="F45" i="32"/>
  <c r="F26" i="32"/>
  <c r="F34" i="32"/>
  <c r="F44" i="32"/>
  <c r="G10" i="32"/>
  <c r="F10" i="32" s="1"/>
  <c r="F17" i="32"/>
  <c r="F18" i="32"/>
  <c r="L9" i="31"/>
  <c r="P9" i="31"/>
  <c r="T9" i="31"/>
  <c r="X9" i="31"/>
  <c r="H54" i="31"/>
  <c r="F59" i="31"/>
  <c r="G54" i="31"/>
  <c r="F54" i="31" s="1"/>
  <c r="F31" i="31"/>
  <c r="F40" i="31"/>
  <c r="F51" i="31"/>
  <c r="O9" i="31"/>
  <c r="G24" i="31"/>
  <c r="H24" i="31"/>
  <c r="F32" i="31"/>
  <c r="F42" i="31"/>
  <c r="F52" i="31"/>
  <c r="H10" i="31"/>
  <c r="F10" i="31" s="1"/>
  <c r="F18" i="31"/>
  <c r="J9" i="31"/>
  <c r="G9" i="31" s="1"/>
  <c r="F14" i="31"/>
  <c r="F22" i="31"/>
  <c r="F56" i="29"/>
  <c r="H54" i="29"/>
  <c r="F60" i="29"/>
  <c r="I9" i="29"/>
  <c r="M9" i="29"/>
  <c r="U9" i="29"/>
  <c r="F28" i="29"/>
  <c r="F37" i="29"/>
  <c r="F47" i="29"/>
  <c r="F27" i="29"/>
  <c r="F35" i="29"/>
  <c r="F32" i="29"/>
  <c r="F42" i="29"/>
  <c r="F52" i="29"/>
  <c r="Q9" i="29"/>
  <c r="H10" i="29"/>
  <c r="F18" i="29"/>
  <c r="F14" i="29"/>
  <c r="F11" i="29"/>
  <c r="F21" i="27"/>
  <c r="H54" i="27"/>
  <c r="F54" i="27" s="1"/>
  <c r="F59" i="27"/>
  <c r="F56" i="27"/>
  <c r="P9" i="27"/>
  <c r="T9" i="27"/>
  <c r="X9" i="27"/>
  <c r="L9" i="27"/>
  <c r="K9" i="27"/>
  <c r="O9" i="27"/>
  <c r="W9" i="27"/>
  <c r="F27" i="27"/>
  <c r="F32" i="27"/>
  <c r="F35" i="27"/>
  <c r="G24" i="27"/>
  <c r="H24" i="27"/>
  <c r="F28" i="27"/>
  <c r="F31" i="27"/>
  <c r="G10" i="27"/>
  <c r="H10" i="27"/>
  <c r="F15" i="27"/>
  <c r="F18" i="27"/>
  <c r="F23" i="27"/>
  <c r="M9" i="27"/>
  <c r="U9" i="27"/>
  <c r="L9" i="28"/>
  <c r="P9" i="28"/>
  <c r="T9" i="28"/>
  <c r="X9" i="28"/>
  <c r="H54" i="28"/>
  <c r="F59" i="28"/>
  <c r="J9" i="28"/>
  <c r="G9" i="28" s="1"/>
  <c r="F42" i="28"/>
  <c r="H24" i="28"/>
  <c r="G24" i="28"/>
  <c r="F40" i="28"/>
  <c r="F27" i="28"/>
  <c r="F35" i="28"/>
  <c r="F28" i="28"/>
  <c r="H10" i="28"/>
  <c r="G10" i="28"/>
  <c r="F10" i="28" s="1"/>
  <c r="F15" i="28"/>
  <c r="F23" i="28"/>
  <c r="F14" i="28"/>
  <c r="F54" i="51"/>
  <c r="G10" i="51"/>
  <c r="G9" i="49"/>
  <c r="H9" i="49"/>
  <c r="H9" i="48"/>
  <c r="F55" i="47"/>
  <c r="G9" i="45"/>
  <c r="G9" i="44"/>
  <c r="G9" i="43"/>
  <c r="R9" i="43"/>
  <c r="G54" i="43"/>
  <c r="F54" i="43" s="1"/>
  <c r="G9" i="42"/>
  <c r="H9" i="42"/>
  <c r="G10" i="42"/>
  <c r="F10" i="42" s="1"/>
  <c r="G10" i="41"/>
  <c r="G9" i="40"/>
  <c r="H9" i="40"/>
  <c r="H9" i="38"/>
  <c r="L9" i="37"/>
  <c r="H9" i="36"/>
  <c r="I9" i="36"/>
  <c r="G9" i="36" s="1"/>
  <c r="F9" i="36" s="1"/>
  <c r="G54" i="36"/>
  <c r="G9" i="35"/>
  <c r="T9" i="35"/>
  <c r="G10" i="35"/>
  <c r="F10" i="35" s="1"/>
  <c r="F10" i="34"/>
  <c r="H9" i="34"/>
  <c r="F54" i="34"/>
  <c r="S9" i="34"/>
  <c r="F55" i="34"/>
  <c r="S9" i="33"/>
  <c r="F54" i="32"/>
  <c r="I9" i="32"/>
  <c r="G9" i="32" s="1"/>
  <c r="F55" i="32"/>
  <c r="F55" i="31"/>
  <c r="S9" i="31"/>
  <c r="F10" i="29"/>
  <c r="G9" i="29"/>
  <c r="S9" i="29"/>
  <c r="G54" i="29"/>
  <c r="S9" i="28"/>
  <c r="G54" i="28"/>
  <c r="F54" i="28" s="1"/>
  <c r="I9" i="27"/>
  <c r="Q9" i="27"/>
  <c r="S9" i="27"/>
  <c r="F9" i="51" l="1"/>
  <c r="F10" i="51"/>
  <c r="F10" i="48"/>
  <c r="G9" i="47"/>
  <c r="F9" i="47" s="1"/>
  <c r="F24" i="47"/>
  <c r="H9" i="46"/>
  <c r="F9" i="46"/>
  <c r="F24" i="46"/>
  <c r="F24" i="45"/>
  <c r="F9" i="45"/>
  <c r="H9" i="43"/>
  <c r="F9" i="43" s="1"/>
  <c r="H9" i="41"/>
  <c r="G9" i="41"/>
  <c r="F9" i="41"/>
  <c r="F10" i="41"/>
  <c r="F24" i="40"/>
  <c r="G9" i="39"/>
  <c r="F9" i="39" s="1"/>
  <c r="F24" i="39"/>
  <c r="F54" i="37"/>
  <c r="G9" i="37"/>
  <c r="F9" i="37"/>
  <c r="F54" i="36"/>
  <c r="H9" i="35"/>
  <c r="F9" i="35" s="1"/>
  <c r="F24" i="34"/>
  <c r="H9" i="33"/>
  <c r="F9" i="33" s="1"/>
  <c r="F24" i="33"/>
  <c r="H9" i="32"/>
  <c r="F9" i="32"/>
  <c r="H9" i="31"/>
  <c r="F24" i="31"/>
  <c r="F54" i="29"/>
  <c r="H9" i="29"/>
  <c r="F9" i="29" s="1"/>
  <c r="F10" i="27"/>
  <c r="F24" i="27"/>
  <c r="H9" i="27"/>
  <c r="G9" i="27"/>
  <c r="H9" i="28"/>
  <c r="F24" i="28"/>
  <c r="F9" i="49"/>
  <c r="F9" i="48"/>
  <c r="F9" i="44"/>
  <c r="F9" i="42"/>
  <c r="F9" i="40"/>
  <c r="F9" i="38"/>
  <c r="F9" i="34"/>
  <c r="F9" i="31"/>
  <c r="F9" i="28"/>
  <c r="H6" i="28"/>
  <c r="G6" i="28"/>
  <c r="F6" i="28"/>
  <c r="F9" i="27" l="1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6" i="5"/>
  <c r="AZ27" i="5"/>
  <c r="AZ28" i="5"/>
  <c r="AZ29" i="5"/>
  <c r="AZ30" i="5"/>
  <c r="AZ31" i="5"/>
  <c r="AZ32" i="5"/>
  <c r="AZ33" i="5"/>
  <c r="AZ34" i="5"/>
  <c r="AZ35" i="5"/>
  <c r="AZ37" i="5"/>
  <c r="AZ38" i="5"/>
  <c r="AZ39" i="5"/>
  <c r="AZ40" i="5"/>
  <c r="AZ42" i="5"/>
  <c r="AZ43" i="5"/>
  <c r="AZ44" i="5"/>
  <c r="AZ45" i="5"/>
  <c r="AZ47" i="5"/>
  <c r="AZ48" i="5"/>
  <c r="AZ49" i="5"/>
  <c r="AZ51" i="5"/>
  <c r="AZ52" i="5"/>
  <c r="AZ53" i="5"/>
  <c r="AZ54" i="5"/>
  <c r="AZ55" i="5"/>
  <c r="AZ56" i="5"/>
  <c r="AZ57" i="5"/>
  <c r="AZ58" i="5"/>
  <c r="AZ59" i="5"/>
  <c r="AZ60" i="5"/>
  <c r="BA60" i="5" s="1"/>
  <c r="AZ61" i="5"/>
  <c r="AZ62" i="5"/>
  <c r="AZ9" i="5"/>
  <c r="BA54" i="5" s="1"/>
  <c r="BA45" i="5"/>
  <c r="G6" i="51"/>
  <c r="F6" i="51" s="1"/>
  <c r="AZ6" i="5" s="1"/>
  <c r="BA32" i="5" l="1"/>
  <c r="BA23" i="5"/>
  <c r="BA22" i="5"/>
  <c r="BA59" i="5"/>
  <c r="BA18" i="5"/>
  <c r="BA13" i="5"/>
  <c r="BA58" i="5"/>
  <c r="BA34" i="5"/>
  <c r="BA21" i="5"/>
  <c r="BA10" i="5"/>
  <c r="BA14" i="5"/>
  <c r="BA17" i="5"/>
  <c r="BA30" i="5"/>
  <c r="BA49" i="5"/>
  <c r="BA29" i="5"/>
  <c r="BA55" i="5"/>
  <c r="BA51" i="5"/>
  <c r="BA40" i="5"/>
  <c r="BA35" i="5"/>
  <c r="BA27" i="5"/>
  <c r="BA9" i="5"/>
  <c r="BA57" i="5"/>
  <c r="BA48" i="5"/>
  <c r="BA38" i="5"/>
  <c r="BA20" i="5"/>
  <c r="BA12" i="5"/>
  <c r="BA42" i="5"/>
  <c r="BA15" i="5"/>
  <c r="BA52" i="5"/>
  <c r="BA31" i="5"/>
  <c r="BA62" i="5"/>
  <c r="BA44" i="5"/>
  <c r="BA39" i="5"/>
  <c r="BA26" i="5"/>
  <c r="BA61" i="5"/>
  <c r="BA11" i="5"/>
  <c r="BA16" i="5"/>
  <c r="BA19" i="5"/>
  <c r="BA24" i="5"/>
  <c r="BA28" i="5"/>
  <c r="BA33" i="5"/>
  <c r="BA37" i="5"/>
  <c r="BA43" i="5"/>
  <c r="BA47" i="5"/>
  <c r="BA53" i="5"/>
  <c r="BA56" i="5"/>
  <c r="J10" i="5"/>
  <c r="H10" i="5"/>
  <c r="L10" i="5"/>
  <c r="N10" i="5"/>
  <c r="P10" i="5"/>
  <c r="R10" i="5"/>
  <c r="T10" i="5"/>
  <c r="V10" i="5"/>
  <c r="X10" i="5"/>
  <c r="Z10" i="5"/>
  <c r="AB10" i="5"/>
  <c r="AD10" i="5"/>
  <c r="AF10" i="5"/>
  <c r="AH10" i="5"/>
  <c r="AJ10" i="5"/>
  <c r="AL10" i="5"/>
  <c r="AN10" i="5"/>
  <c r="AP10" i="5"/>
  <c r="AR10" i="5"/>
  <c r="AT10" i="5"/>
  <c r="AV10" i="5"/>
  <c r="AX10" i="5"/>
  <c r="J11" i="5"/>
  <c r="H11" i="5"/>
  <c r="L11" i="5"/>
  <c r="N11" i="5"/>
  <c r="P11" i="5"/>
  <c r="R11" i="5"/>
  <c r="T11" i="5"/>
  <c r="V11" i="5"/>
  <c r="X11" i="5"/>
  <c r="Z11" i="5"/>
  <c r="AB11" i="5"/>
  <c r="AD11" i="5"/>
  <c r="AF11" i="5"/>
  <c r="AH11" i="5"/>
  <c r="AJ11" i="5"/>
  <c r="AL11" i="5"/>
  <c r="AN11" i="5"/>
  <c r="AP11" i="5"/>
  <c r="AR11" i="5"/>
  <c r="AT11" i="5"/>
  <c r="AV11" i="5"/>
  <c r="AX11" i="5"/>
  <c r="J12" i="5"/>
  <c r="H12" i="5"/>
  <c r="L12" i="5"/>
  <c r="N12" i="5"/>
  <c r="P12" i="5"/>
  <c r="R12" i="5"/>
  <c r="T12" i="5"/>
  <c r="V12" i="5"/>
  <c r="X12" i="5"/>
  <c r="Z12" i="5"/>
  <c r="AB12" i="5"/>
  <c r="AD12" i="5"/>
  <c r="AF12" i="5"/>
  <c r="AH12" i="5"/>
  <c r="AJ12" i="5"/>
  <c r="AL12" i="5"/>
  <c r="AN12" i="5"/>
  <c r="AP12" i="5"/>
  <c r="AR12" i="5"/>
  <c r="AT12" i="5"/>
  <c r="AV12" i="5"/>
  <c r="AX12" i="5"/>
  <c r="J13" i="5"/>
  <c r="H13" i="5"/>
  <c r="L13" i="5"/>
  <c r="N13" i="5"/>
  <c r="P13" i="5"/>
  <c r="R13" i="5"/>
  <c r="T13" i="5"/>
  <c r="V13" i="5"/>
  <c r="X13" i="5"/>
  <c r="Z13" i="5"/>
  <c r="AB13" i="5"/>
  <c r="AD13" i="5"/>
  <c r="AF13" i="5"/>
  <c r="AH13" i="5"/>
  <c r="AJ13" i="5"/>
  <c r="AL13" i="5"/>
  <c r="AN13" i="5"/>
  <c r="AP13" i="5"/>
  <c r="AR13" i="5"/>
  <c r="AT13" i="5"/>
  <c r="AV13" i="5"/>
  <c r="AX13" i="5"/>
  <c r="J14" i="5"/>
  <c r="H14" i="5"/>
  <c r="L14" i="5"/>
  <c r="N14" i="5"/>
  <c r="P14" i="5"/>
  <c r="R14" i="5"/>
  <c r="T14" i="5"/>
  <c r="V14" i="5"/>
  <c r="X14" i="5"/>
  <c r="Z14" i="5"/>
  <c r="AB14" i="5"/>
  <c r="AD14" i="5"/>
  <c r="AF14" i="5"/>
  <c r="AH14" i="5"/>
  <c r="AJ14" i="5"/>
  <c r="AL14" i="5"/>
  <c r="AN14" i="5"/>
  <c r="AP14" i="5"/>
  <c r="AR14" i="5"/>
  <c r="AT14" i="5"/>
  <c r="AV14" i="5"/>
  <c r="AX14" i="5"/>
  <c r="J15" i="5"/>
  <c r="H15" i="5"/>
  <c r="L15" i="5"/>
  <c r="N15" i="5"/>
  <c r="P15" i="5"/>
  <c r="R15" i="5"/>
  <c r="T15" i="5"/>
  <c r="V15" i="5"/>
  <c r="X15" i="5"/>
  <c r="Z15" i="5"/>
  <c r="AB15" i="5"/>
  <c r="AD15" i="5"/>
  <c r="AF15" i="5"/>
  <c r="AH15" i="5"/>
  <c r="AJ15" i="5"/>
  <c r="AL15" i="5"/>
  <c r="AN15" i="5"/>
  <c r="AP15" i="5"/>
  <c r="AR15" i="5"/>
  <c r="AT15" i="5"/>
  <c r="AV15" i="5"/>
  <c r="AX15" i="5"/>
  <c r="J16" i="5"/>
  <c r="H16" i="5"/>
  <c r="L16" i="5"/>
  <c r="N16" i="5"/>
  <c r="P16" i="5"/>
  <c r="R16" i="5"/>
  <c r="T16" i="5"/>
  <c r="V16" i="5"/>
  <c r="X16" i="5"/>
  <c r="Z16" i="5"/>
  <c r="AB16" i="5"/>
  <c r="AD16" i="5"/>
  <c r="AF16" i="5"/>
  <c r="AH16" i="5"/>
  <c r="AJ16" i="5"/>
  <c r="AL16" i="5"/>
  <c r="AN16" i="5"/>
  <c r="AP16" i="5"/>
  <c r="AR16" i="5"/>
  <c r="AT16" i="5"/>
  <c r="AV16" i="5"/>
  <c r="AX16" i="5"/>
  <c r="J17" i="5"/>
  <c r="H17" i="5"/>
  <c r="L17" i="5"/>
  <c r="N17" i="5"/>
  <c r="P17" i="5"/>
  <c r="R17" i="5"/>
  <c r="T17" i="5"/>
  <c r="V17" i="5"/>
  <c r="X17" i="5"/>
  <c r="Z17" i="5"/>
  <c r="AB17" i="5"/>
  <c r="AD17" i="5"/>
  <c r="AF17" i="5"/>
  <c r="AH17" i="5"/>
  <c r="AJ17" i="5"/>
  <c r="AL17" i="5"/>
  <c r="AN17" i="5"/>
  <c r="AP17" i="5"/>
  <c r="AR17" i="5"/>
  <c r="AT17" i="5"/>
  <c r="AV17" i="5"/>
  <c r="AX17" i="5"/>
  <c r="J18" i="5"/>
  <c r="H18" i="5"/>
  <c r="L18" i="5"/>
  <c r="N18" i="5"/>
  <c r="P18" i="5"/>
  <c r="R18" i="5"/>
  <c r="T18" i="5"/>
  <c r="V18" i="5"/>
  <c r="X18" i="5"/>
  <c r="Z18" i="5"/>
  <c r="AB18" i="5"/>
  <c r="AD18" i="5"/>
  <c r="AF18" i="5"/>
  <c r="AH18" i="5"/>
  <c r="AJ18" i="5"/>
  <c r="AL18" i="5"/>
  <c r="AN18" i="5"/>
  <c r="AP18" i="5"/>
  <c r="AR18" i="5"/>
  <c r="AT18" i="5"/>
  <c r="AV18" i="5"/>
  <c r="AX18" i="5"/>
  <c r="J19" i="5"/>
  <c r="H19" i="5"/>
  <c r="L19" i="5"/>
  <c r="N19" i="5"/>
  <c r="P19" i="5"/>
  <c r="R19" i="5"/>
  <c r="T19" i="5"/>
  <c r="V19" i="5"/>
  <c r="X19" i="5"/>
  <c r="Z19" i="5"/>
  <c r="AB19" i="5"/>
  <c r="AD19" i="5"/>
  <c r="AF19" i="5"/>
  <c r="AH19" i="5"/>
  <c r="AJ19" i="5"/>
  <c r="AL19" i="5"/>
  <c r="AN19" i="5"/>
  <c r="AP19" i="5"/>
  <c r="AR19" i="5"/>
  <c r="AT19" i="5"/>
  <c r="AV19" i="5"/>
  <c r="AX19" i="5"/>
  <c r="J20" i="5"/>
  <c r="H20" i="5"/>
  <c r="L20" i="5"/>
  <c r="N20" i="5"/>
  <c r="P20" i="5"/>
  <c r="R20" i="5"/>
  <c r="T20" i="5"/>
  <c r="V20" i="5"/>
  <c r="X20" i="5"/>
  <c r="Z20" i="5"/>
  <c r="AB20" i="5"/>
  <c r="AD20" i="5"/>
  <c r="AF20" i="5"/>
  <c r="AH20" i="5"/>
  <c r="AJ20" i="5"/>
  <c r="AL20" i="5"/>
  <c r="AN20" i="5"/>
  <c r="AP20" i="5"/>
  <c r="AR20" i="5"/>
  <c r="AT20" i="5"/>
  <c r="AV20" i="5"/>
  <c r="AX20" i="5"/>
  <c r="J21" i="5"/>
  <c r="H21" i="5"/>
  <c r="L21" i="5"/>
  <c r="N21" i="5"/>
  <c r="P21" i="5"/>
  <c r="R21" i="5"/>
  <c r="T21" i="5"/>
  <c r="V21" i="5"/>
  <c r="X21" i="5"/>
  <c r="Z21" i="5"/>
  <c r="AB21" i="5"/>
  <c r="AD21" i="5"/>
  <c r="AF21" i="5"/>
  <c r="AH21" i="5"/>
  <c r="AJ21" i="5"/>
  <c r="AL21" i="5"/>
  <c r="AN21" i="5"/>
  <c r="AP21" i="5"/>
  <c r="AR21" i="5"/>
  <c r="AT21" i="5"/>
  <c r="AV21" i="5"/>
  <c r="AX21" i="5"/>
  <c r="J22" i="5"/>
  <c r="H22" i="5"/>
  <c r="L22" i="5"/>
  <c r="N22" i="5"/>
  <c r="P22" i="5"/>
  <c r="R22" i="5"/>
  <c r="T22" i="5"/>
  <c r="V22" i="5"/>
  <c r="X22" i="5"/>
  <c r="Z22" i="5"/>
  <c r="AB22" i="5"/>
  <c r="AD22" i="5"/>
  <c r="AF22" i="5"/>
  <c r="AH22" i="5"/>
  <c r="AJ22" i="5"/>
  <c r="AL22" i="5"/>
  <c r="AN22" i="5"/>
  <c r="AP22" i="5"/>
  <c r="AR22" i="5"/>
  <c r="AT22" i="5"/>
  <c r="AV22" i="5"/>
  <c r="AX22" i="5"/>
  <c r="J23" i="5"/>
  <c r="H23" i="5"/>
  <c r="L23" i="5"/>
  <c r="N23" i="5"/>
  <c r="P23" i="5"/>
  <c r="R23" i="5"/>
  <c r="T23" i="5"/>
  <c r="V23" i="5"/>
  <c r="X23" i="5"/>
  <c r="Z23" i="5"/>
  <c r="AB23" i="5"/>
  <c r="AD23" i="5"/>
  <c r="AF23" i="5"/>
  <c r="AH23" i="5"/>
  <c r="AJ23" i="5"/>
  <c r="AL23" i="5"/>
  <c r="AN23" i="5"/>
  <c r="AP23" i="5"/>
  <c r="AR23" i="5"/>
  <c r="AT23" i="5"/>
  <c r="AV23" i="5"/>
  <c r="AX23" i="5"/>
  <c r="J24" i="5"/>
  <c r="H24" i="5"/>
  <c r="L24" i="5"/>
  <c r="N24" i="5"/>
  <c r="P24" i="5"/>
  <c r="R24" i="5"/>
  <c r="T24" i="5"/>
  <c r="V24" i="5"/>
  <c r="X24" i="5"/>
  <c r="Z24" i="5"/>
  <c r="AB24" i="5"/>
  <c r="AD24" i="5"/>
  <c r="AF24" i="5"/>
  <c r="AH24" i="5"/>
  <c r="AJ24" i="5"/>
  <c r="AL24" i="5"/>
  <c r="AN24" i="5"/>
  <c r="AP24" i="5"/>
  <c r="AR24" i="5"/>
  <c r="AT24" i="5"/>
  <c r="AV24" i="5"/>
  <c r="AX24" i="5"/>
  <c r="J26" i="5"/>
  <c r="H26" i="5"/>
  <c r="L26" i="5"/>
  <c r="N26" i="5"/>
  <c r="P26" i="5"/>
  <c r="R26" i="5"/>
  <c r="T26" i="5"/>
  <c r="V26" i="5"/>
  <c r="X26" i="5"/>
  <c r="Z26" i="5"/>
  <c r="AB26" i="5"/>
  <c r="AD26" i="5"/>
  <c r="AF26" i="5"/>
  <c r="AH26" i="5"/>
  <c r="AJ26" i="5"/>
  <c r="AL26" i="5"/>
  <c r="AN26" i="5"/>
  <c r="AP26" i="5"/>
  <c r="AR26" i="5"/>
  <c r="AT26" i="5"/>
  <c r="AV26" i="5"/>
  <c r="AX26" i="5"/>
  <c r="J27" i="5"/>
  <c r="H27" i="5"/>
  <c r="L27" i="5"/>
  <c r="N27" i="5"/>
  <c r="P27" i="5"/>
  <c r="R27" i="5"/>
  <c r="T27" i="5"/>
  <c r="V27" i="5"/>
  <c r="X27" i="5"/>
  <c r="Z27" i="5"/>
  <c r="AB27" i="5"/>
  <c r="AD27" i="5"/>
  <c r="AF27" i="5"/>
  <c r="AH27" i="5"/>
  <c r="AJ27" i="5"/>
  <c r="AL27" i="5"/>
  <c r="AN27" i="5"/>
  <c r="AP27" i="5"/>
  <c r="AR27" i="5"/>
  <c r="AT27" i="5"/>
  <c r="AV27" i="5"/>
  <c r="AX27" i="5"/>
  <c r="J28" i="5"/>
  <c r="H28" i="5"/>
  <c r="L28" i="5"/>
  <c r="N28" i="5"/>
  <c r="P28" i="5"/>
  <c r="R28" i="5"/>
  <c r="T28" i="5"/>
  <c r="V28" i="5"/>
  <c r="X28" i="5"/>
  <c r="Z28" i="5"/>
  <c r="AB28" i="5"/>
  <c r="AD28" i="5"/>
  <c r="AF28" i="5"/>
  <c r="AH28" i="5"/>
  <c r="AJ28" i="5"/>
  <c r="AL28" i="5"/>
  <c r="AN28" i="5"/>
  <c r="AP28" i="5"/>
  <c r="AR28" i="5"/>
  <c r="AT28" i="5"/>
  <c r="AV28" i="5"/>
  <c r="AX28" i="5"/>
  <c r="J29" i="5"/>
  <c r="H29" i="5"/>
  <c r="L29" i="5"/>
  <c r="N29" i="5"/>
  <c r="P29" i="5"/>
  <c r="R29" i="5"/>
  <c r="T29" i="5"/>
  <c r="V29" i="5"/>
  <c r="X29" i="5"/>
  <c r="Z29" i="5"/>
  <c r="AB29" i="5"/>
  <c r="AD29" i="5"/>
  <c r="AF29" i="5"/>
  <c r="AH29" i="5"/>
  <c r="AJ29" i="5"/>
  <c r="AL29" i="5"/>
  <c r="AN29" i="5"/>
  <c r="AP29" i="5"/>
  <c r="AR29" i="5"/>
  <c r="AT29" i="5"/>
  <c r="AV29" i="5"/>
  <c r="AX29" i="5"/>
  <c r="J30" i="5"/>
  <c r="H30" i="5"/>
  <c r="L30" i="5"/>
  <c r="N30" i="5"/>
  <c r="P30" i="5"/>
  <c r="R30" i="5"/>
  <c r="T30" i="5"/>
  <c r="V30" i="5"/>
  <c r="X30" i="5"/>
  <c r="Z30" i="5"/>
  <c r="AB30" i="5"/>
  <c r="AD30" i="5"/>
  <c r="AF30" i="5"/>
  <c r="AH30" i="5"/>
  <c r="AJ30" i="5"/>
  <c r="AL30" i="5"/>
  <c r="AN30" i="5"/>
  <c r="AP30" i="5"/>
  <c r="AR30" i="5"/>
  <c r="AT30" i="5"/>
  <c r="AV30" i="5"/>
  <c r="AX30" i="5"/>
  <c r="J31" i="5"/>
  <c r="H31" i="5"/>
  <c r="L31" i="5"/>
  <c r="N31" i="5"/>
  <c r="P31" i="5"/>
  <c r="R31" i="5"/>
  <c r="T31" i="5"/>
  <c r="V31" i="5"/>
  <c r="X31" i="5"/>
  <c r="Z31" i="5"/>
  <c r="AB31" i="5"/>
  <c r="AD31" i="5"/>
  <c r="AF31" i="5"/>
  <c r="AH31" i="5"/>
  <c r="AJ31" i="5"/>
  <c r="AL31" i="5"/>
  <c r="AN31" i="5"/>
  <c r="AP31" i="5"/>
  <c r="AR31" i="5"/>
  <c r="AT31" i="5"/>
  <c r="AV31" i="5"/>
  <c r="AX31" i="5"/>
  <c r="J32" i="5"/>
  <c r="H32" i="5"/>
  <c r="L32" i="5"/>
  <c r="N32" i="5"/>
  <c r="P32" i="5"/>
  <c r="R32" i="5"/>
  <c r="T32" i="5"/>
  <c r="V32" i="5"/>
  <c r="X32" i="5"/>
  <c r="Z32" i="5"/>
  <c r="AB32" i="5"/>
  <c r="AD32" i="5"/>
  <c r="AF32" i="5"/>
  <c r="AH32" i="5"/>
  <c r="AJ32" i="5"/>
  <c r="AL32" i="5"/>
  <c r="AN32" i="5"/>
  <c r="AP32" i="5"/>
  <c r="AR32" i="5"/>
  <c r="AT32" i="5"/>
  <c r="AV32" i="5"/>
  <c r="AX32" i="5"/>
  <c r="J33" i="5"/>
  <c r="H33" i="5"/>
  <c r="L33" i="5"/>
  <c r="N33" i="5"/>
  <c r="P33" i="5"/>
  <c r="R33" i="5"/>
  <c r="T33" i="5"/>
  <c r="V33" i="5"/>
  <c r="X33" i="5"/>
  <c r="Z33" i="5"/>
  <c r="AB33" i="5"/>
  <c r="AD33" i="5"/>
  <c r="AF33" i="5"/>
  <c r="AH33" i="5"/>
  <c r="AJ33" i="5"/>
  <c r="AL33" i="5"/>
  <c r="AN33" i="5"/>
  <c r="AP33" i="5"/>
  <c r="AR33" i="5"/>
  <c r="AT33" i="5"/>
  <c r="AV33" i="5"/>
  <c r="AX33" i="5"/>
  <c r="J34" i="5"/>
  <c r="H34" i="5"/>
  <c r="L34" i="5"/>
  <c r="N34" i="5"/>
  <c r="P34" i="5"/>
  <c r="R34" i="5"/>
  <c r="T34" i="5"/>
  <c r="V34" i="5"/>
  <c r="X34" i="5"/>
  <c r="Z34" i="5"/>
  <c r="AB34" i="5"/>
  <c r="AD34" i="5"/>
  <c r="AF34" i="5"/>
  <c r="AH34" i="5"/>
  <c r="AJ34" i="5"/>
  <c r="AL34" i="5"/>
  <c r="AN34" i="5"/>
  <c r="AP34" i="5"/>
  <c r="AR34" i="5"/>
  <c r="AT34" i="5"/>
  <c r="AV34" i="5"/>
  <c r="AX34" i="5"/>
  <c r="J35" i="5"/>
  <c r="H35" i="5"/>
  <c r="L35" i="5"/>
  <c r="N35" i="5"/>
  <c r="P35" i="5"/>
  <c r="R35" i="5"/>
  <c r="T35" i="5"/>
  <c r="V35" i="5"/>
  <c r="X35" i="5"/>
  <c r="Z35" i="5"/>
  <c r="AB35" i="5"/>
  <c r="AD35" i="5"/>
  <c r="AF35" i="5"/>
  <c r="AH35" i="5"/>
  <c r="AJ35" i="5"/>
  <c r="AL35" i="5"/>
  <c r="AN35" i="5"/>
  <c r="AP35" i="5"/>
  <c r="AR35" i="5"/>
  <c r="AT35" i="5"/>
  <c r="AV35" i="5"/>
  <c r="AX35" i="5"/>
  <c r="J37" i="5"/>
  <c r="H37" i="5"/>
  <c r="L37" i="5"/>
  <c r="N37" i="5"/>
  <c r="P37" i="5"/>
  <c r="R37" i="5"/>
  <c r="T37" i="5"/>
  <c r="V37" i="5"/>
  <c r="X37" i="5"/>
  <c r="Z37" i="5"/>
  <c r="AB37" i="5"/>
  <c r="AD37" i="5"/>
  <c r="AF37" i="5"/>
  <c r="AH37" i="5"/>
  <c r="AJ37" i="5"/>
  <c r="AL37" i="5"/>
  <c r="AN37" i="5"/>
  <c r="AP37" i="5"/>
  <c r="AR37" i="5"/>
  <c r="AT37" i="5"/>
  <c r="AV37" i="5"/>
  <c r="AX37" i="5"/>
  <c r="J38" i="5"/>
  <c r="H38" i="5"/>
  <c r="L38" i="5"/>
  <c r="N38" i="5"/>
  <c r="P38" i="5"/>
  <c r="R38" i="5"/>
  <c r="T38" i="5"/>
  <c r="V38" i="5"/>
  <c r="X38" i="5"/>
  <c r="Z38" i="5"/>
  <c r="AB38" i="5"/>
  <c r="AD38" i="5"/>
  <c r="AF38" i="5"/>
  <c r="AH38" i="5"/>
  <c r="AJ38" i="5"/>
  <c r="AL38" i="5"/>
  <c r="AN38" i="5"/>
  <c r="AP38" i="5"/>
  <c r="AR38" i="5"/>
  <c r="AT38" i="5"/>
  <c r="AV38" i="5"/>
  <c r="AX38" i="5"/>
  <c r="J39" i="5"/>
  <c r="H39" i="5"/>
  <c r="L39" i="5"/>
  <c r="N39" i="5"/>
  <c r="P39" i="5"/>
  <c r="R39" i="5"/>
  <c r="T39" i="5"/>
  <c r="V39" i="5"/>
  <c r="X39" i="5"/>
  <c r="Z39" i="5"/>
  <c r="AB39" i="5"/>
  <c r="AD39" i="5"/>
  <c r="AF39" i="5"/>
  <c r="AH39" i="5"/>
  <c r="AJ39" i="5"/>
  <c r="AL39" i="5"/>
  <c r="AN39" i="5"/>
  <c r="AP39" i="5"/>
  <c r="AR39" i="5"/>
  <c r="AT39" i="5"/>
  <c r="AV39" i="5"/>
  <c r="AX39" i="5"/>
  <c r="J40" i="5"/>
  <c r="H40" i="5"/>
  <c r="L40" i="5"/>
  <c r="N40" i="5"/>
  <c r="P40" i="5"/>
  <c r="R40" i="5"/>
  <c r="T40" i="5"/>
  <c r="V40" i="5"/>
  <c r="X40" i="5"/>
  <c r="Z40" i="5"/>
  <c r="AB40" i="5"/>
  <c r="AD40" i="5"/>
  <c r="AF40" i="5"/>
  <c r="AH40" i="5"/>
  <c r="AJ40" i="5"/>
  <c r="AL40" i="5"/>
  <c r="AN40" i="5"/>
  <c r="AP40" i="5"/>
  <c r="AR40" i="5"/>
  <c r="AT40" i="5"/>
  <c r="AV40" i="5"/>
  <c r="AX40" i="5"/>
  <c r="J42" i="5"/>
  <c r="H42" i="5"/>
  <c r="L42" i="5"/>
  <c r="N42" i="5"/>
  <c r="P42" i="5"/>
  <c r="R42" i="5"/>
  <c r="T42" i="5"/>
  <c r="V42" i="5"/>
  <c r="X42" i="5"/>
  <c r="Z42" i="5"/>
  <c r="AB42" i="5"/>
  <c r="AD42" i="5"/>
  <c r="AF42" i="5"/>
  <c r="AH42" i="5"/>
  <c r="AJ42" i="5"/>
  <c r="AL42" i="5"/>
  <c r="AN42" i="5"/>
  <c r="AP42" i="5"/>
  <c r="AR42" i="5"/>
  <c r="AT42" i="5"/>
  <c r="AV42" i="5"/>
  <c r="AX42" i="5"/>
  <c r="J43" i="5"/>
  <c r="H43" i="5"/>
  <c r="L43" i="5"/>
  <c r="N43" i="5"/>
  <c r="P43" i="5"/>
  <c r="R43" i="5"/>
  <c r="T43" i="5"/>
  <c r="V43" i="5"/>
  <c r="X43" i="5"/>
  <c r="Z43" i="5"/>
  <c r="AB43" i="5"/>
  <c r="AD43" i="5"/>
  <c r="AF43" i="5"/>
  <c r="AH43" i="5"/>
  <c r="AJ43" i="5"/>
  <c r="AL43" i="5"/>
  <c r="AN43" i="5"/>
  <c r="AP43" i="5"/>
  <c r="AR43" i="5"/>
  <c r="AT43" i="5"/>
  <c r="AV43" i="5"/>
  <c r="AX43" i="5"/>
  <c r="J44" i="5"/>
  <c r="H44" i="5"/>
  <c r="L44" i="5"/>
  <c r="N44" i="5"/>
  <c r="P44" i="5"/>
  <c r="R44" i="5"/>
  <c r="T44" i="5"/>
  <c r="V44" i="5"/>
  <c r="X44" i="5"/>
  <c r="Z44" i="5"/>
  <c r="AB44" i="5"/>
  <c r="AD44" i="5"/>
  <c r="AF44" i="5"/>
  <c r="AH44" i="5"/>
  <c r="AJ44" i="5"/>
  <c r="AL44" i="5"/>
  <c r="AN44" i="5"/>
  <c r="AP44" i="5"/>
  <c r="AR44" i="5"/>
  <c r="AT44" i="5"/>
  <c r="AV44" i="5"/>
  <c r="AX44" i="5"/>
  <c r="J45" i="5"/>
  <c r="H45" i="5"/>
  <c r="L45" i="5"/>
  <c r="N45" i="5"/>
  <c r="P45" i="5"/>
  <c r="R45" i="5"/>
  <c r="T45" i="5"/>
  <c r="V45" i="5"/>
  <c r="X45" i="5"/>
  <c r="Z45" i="5"/>
  <c r="AB45" i="5"/>
  <c r="AD45" i="5"/>
  <c r="AF45" i="5"/>
  <c r="AH45" i="5"/>
  <c r="AJ45" i="5"/>
  <c r="AL45" i="5"/>
  <c r="AN45" i="5"/>
  <c r="AP45" i="5"/>
  <c r="AR45" i="5"/>
  <c r="AT45" i="5"/>
  <c r="AV45" i="5"/>
  <c r="AX45" i="5"/>
  <c r="J47" i="5"/>
  <c r="H47" i="5"/>
  <c r="L47" i="5"/>
  <c r="N47" i="5"/>
  <c r="P47" i="5"/>
  <c r="R47" i="5"/>
  <c r="T47" i="5"/>
  <c r="V47" i="5"/>
  <c r="X47" i="5"/>
  <c r="Z47" i="5"/>
  <c r="AB47" i="5"/>
  <c r="AD47" i="5"/>
  <c r="AF47" i="5"/>
  <c r="AH47" i="5"/>
  <c r="AJ47" i="5"/>
  <c r="AL47" i="5"/>
  <c r="AN47" i="5"/>
  <c r="AP47" i="5"/>
  <c r="AR47" i="5"/>
  <c r="AT47" i="5"/>
  <c r="AV47" i="5"/>
  <c r="AX47" i="5"/>
  <c r="J48" i="5"/>
  <c r="H48" i="5"/>
  <c r="L48" i="5"/>
  <c r="N48" i="5"/>
  <c r="P48" i="5"/>
  <c r="R48" i="5"/>
  <c r="T48" i="5"/>
  <c r="V48" i="5"/>
  <c r="X48" i="5"/>
  <c r="Z48" i="5"/>
  <c r="AB48" i="5"/>
  <c r="AD48" i="5"/>
  <c r="AF48" i="5"/>
  <c r="AH48" i="5"/>
  <c r="AJ48" i="5"/>
  <c r="AL48" i="5"/>
  <c r="AN48" i="5"/>
  <c r="AP48" i="5"/>
  <c r="AR48" i="5"/>
  <c r="AT48" i="5"/>
  <c r="AV48" i="5"/>
  <c r="AX48" i="5"/>
  <c r="J49" i="5"/>
  <c r="H49" i="5"/>
  <c r="L49" i="5"/>
  <c r="N49" i="5"/>
  <c r="P49" i="5"/>
  <c r="R49" i="5"/>
  <c r="T49" i="5"/>
  <c r="V49" i="5"/>
  <c r="X49" i="5"/>
  <c r="Z49" i="5"/>
  <c r="AB49" i="5"/>
  <c r="AD49" i="5"/>
  <c r="AF49" i="5"/>
  <c r="AH49" i="5"/>
  <c r="AJ49" i="5"/>
  <c r="AL49" i="5"/>
  <c r="AN49" i="5"/>
  <c r="AP49" i="5"/>
  <c r="AR49" i="5"/>
  <c r="AT49" i="5"/>
  <c r="AV49" i="5"/>
  <c r="AX49" i="5"/>
  <c r="J51" i="5"/>
  <c r="H51" i="5"/>
  <c r="L51" i="5"/>
  <c r="N51" i="5"/>
  <c r="P51" i="5"/>
  <c r="R51" i="5"/>
  <c r="T51" i="5"/>
  <c r="V51" i="5"/>
  <c r="X51" i="5"/>
  <c r="Z51" i="5"/>
  <c r="AB51" i="5"/>
  <c r="AD51" i="5"/>
  <c r="AF51" i="5"/>
  <c r="AH51" i="5"/>
  <c r="AJ51" i="5"/>
  <c r="AL51" i="5"/>
  <c r="AN51" i="5"/>
  <c r="AP51" i="5"/>
  <c r="AR51" i="5"/>
  <c r="AT51" i="5"/>
  <c r="AV51" i="5"/>
  <c r="AX51" i="5"/>
  <c r="J52" i="5"/>
  <c r="H52" i="5"/>
  <c r="L52" i="5"/>
  <c r="N52" i="5"/>
  <c r="P52" i="5"/>
  <c r="R52" i="5"/>
  <c r="T52" i="5"/>
  <c r="V52" i="5"/>
  <c r="X52" i="5"/>
  <c r="Z52" i="5"/>
  <c r="AB52" i="5"/>
  <c r="AD52" i="5"/>
  <c r="AF52" i="5"/>
  <c r="AH52" i="5"/>
  <c r="AJ52" i="5"/>
  <c r="AL52" i="5"/>
  <c r="AN52" i="5"/>
  <c r="AP52" i="5"/>
  <c r="AR52" i="5"/>
  <c r="AT52" i="5"/>
  <c r="AV52" i="5"/>
  <c r="AX52" i="5"/>
  <c r="J53" i="5"/>
  <c r="H53" i="5"/>
  <c r="L53" i="5"/>
  <c r="N53" i="5"/>
  <c r="P53" i="5"/>
  <c r="R53" i="5"/>
  <c r="T53" i="5"/>
  <c r="V53" i="5"/>
  <c r="X53" i="5"/>
  <c r="Z53" i="5"/>
  <c r="AB53" i="5"/>
  <c r="AD53" i="5"/>
  <c r="AF53" i="5"/>
  <c r="AH53" i="5"/>
  <c r="AJ53" i="5"/>
  <c r="AL53" i="5"/>
  <c r="AN53" i="5"/>
  <c r="AP53" i="5"/>
  <c r="AR53" i="5"/>
  <c r="AT53" i="5"/>
  <c r="AV53" i="5"/>
  <c r="AX53" i="5"/>
  <c r="J54" i="5"/>
  <c r="H54" i="5"/>
  <c r="L54" i="5"/>
  <c r="N54" i="5"/>
  <c r="P54" i="5"/>
  <c r="R54" i="5"/>
  <c r="T54" i="5"/>
  <c r="V54" i="5"/>
  <c r="X54" i="5"/>
  <c r="Z54" i="5"/>
  <c r="AB54" i="5"/>
  <c r="AD54" i="5"/>
  <c r="AF54" i="5"/>
  <c r="AH54" i="5"/>
  <c r="AJ54" i="5"/>
  <c r="AL54" i="5"/>
  <c r="AN54" i="5"/>
  <c r="AP54" i="5"/>
  <c r="AR54" i="5"/>
  <c r="AT54" i="5"/>
  <c r="AV54" i="5"/>
  <c r="AX54" i="5"/>
  <c r="J55" i="5"/>
  <c r="H55" i="5"/>
  <c r="L55" i="5"/>
  <c r="N55" i="5"/>
  <c r="P55" i="5"/>
  <c r="R55" i="5"/>
  <c r="T55" i="5"/>
  <c r="V55" i="5"/>
  <c r="X55" i="5"/>
  <c r="Z55" i="5"/>
  <c r="AB55" i="5"/>
  <c r="AD55" i="5"/>
  <c r="AF55" i="5"/>
  <c r="AH55" i="5"/>
  <c r="AJ55" i="5"/>
  <c r="AL55" i="5"/>
  <c r="AN55" i="5"/>
  <c r="AP55" i="5"/>
  <c r="AR55" i="5"/>
  <c r="AT55" i="5"/>
  <c r="AV55" i="5"/>
  <c r="AX55" i="5"/>
  <c r="J56" i="5"/>
  <c r="H56" i="5"/>
  <c r="L56" i="5"/>
  <c r="N56" i="5"/>
  <c r="P56" i="5"/>
  <c r="R56" i="5"/>
  <c r="T56" i="5"/>
  <c r="V56" i="5"/>
  <c r="X56" i="5"/>
  <c r="Z56" i="5"/>
  <c r="AB56" i="5"/>
  <c r="AD56" i="5"/>
  <c r="AF56" i="5"/>
  <c r="AH56" i="5"/>
  <c r="AJ56" i="5"/>
  <c r="AL56" i="5"/>
  <c r="AN56" i="5"/>
  <c r="AP56" i="5"/>
  <c r="AR56" i="5"/>
  <c r="AT56" i="5"/>
  <c r="AV56" i="5"/>
  <c r="AX56" i="5"/>
  <c r="J57" i="5"/>
  <c r="H57" i="5"/>
  <c r="L57" i="5"/>
  <c r="N57" i="5"/>
  <c r="P57" i="5"/>
  <c r="R57" i="5"/>
  <c r="T57" i="5"/>
  <c r="V57" i="5"/>
  <c r="X57" i="5"/>
  <c r="Z57" i="5"/>
  <c r="AB57" i="5"/>
  <c r="AD57" i="5"/>
  <c r="AF57" i="5"/>
  <c r="AH57" i="5"/>
  <c r="AJ57" i="5"/>
  <c r="AL57" i="5"/>
  <c r="AN57" i="5"/>
  <c r="AP57" i="5"/>
  <c r="AR57" i="5"/>
  <c r="AT57" i="5"/>
  <c r="AV57" i="5"/>
  <c r="AX57" i="5"/>
  <c r="J58" i="5"/>
  <c r="H58" i="5"/>
  <c r="L58" i="5"/>
  <c r="N58" i="5"/>
  <c r="P58" i="5"/>
  <c r="R58" i="5"/>
  <c r="T58" i="5"/>
  <c r="V58" i="5"/>
  <c r="X58" i="5"/>
  <c r="Z58" i="5"/>
  <c r="AB58" i="5"/>
  <c r="AD58" i="5"/>
  <c r="AF58" i="5"/>
  <c r="AH58" i="5"/>
  <c r="AJ58" i="5"/>
  <c r="AL58" i="5"/>
  <c r="AN58" i="5"/>
  <c r="AP58" i="5"/>
  <c r="AR58" i="5"/>
  <c r="AT58" i="5"/>
  <c r="AV58" i="5"/>
  <c r="AX58" i="5"/>
  <c r="J59" i="5"/>
  <c r="H59" i="5"/>
  <c r="L59" i="5"/>
  <c r="N59" i="5"/>
  <c r="P59" i="5"/>
  <c r="R59" i="5"/>
  <c r="T59" i="5"/>
  <c r="V59" i="5"/>
  <c r="X59" i="5"/>
  <c r="Z59" i="5"/>
  <c r="AB59" i="5"/>
  <c r="AD59" i="5"/>
  <c r="AF59" i="5"/>
  <c r="AH59" i="5"/>
  <c r="AJ59" i="5"/>
  <c r="AL59" i="5"/>
  <c r="AN59" i="5"/>
  <c r="AP59" i="5"/>
  <c r="AR59" i="5"/>
  <c r="AT59" i="5"/>
  <c r="AV59" i="5"/>
  <c r="AX59" i="5"/>
  <c r="J60" i="5"/>
  <c r="H60" i="5"/>
  <c r="L60" i="5"/>
  <c r="N60" i="5"/>
  <c r="P60" i="5"/>
  <c r="R60" i="5"/>
  <c r="T60" i="5"/>
  <c r="V60" i="5"/>
  <c r="X60" i="5"/>
  <c r="Z60" i="5"/>
  <c r="AB60" i="5"/>
  <c r="AD60" i="5"/>
  <c r="AF60" i="5"/>
  <c r="AH60" i="5"/>
  <c r="AJ60" i="5"/>
  <c r="AL60" i="5"/>
  <c r="AN60" i="5"/>
  <c r="AP60" i="5"/>
  <c r="AR60" i="5"/>
  <c r="AT60" i="5"/>
  <c r="AV60" i="5"/>
  <c r="AX60" i="5"/>
  <c r="J61" i="5"/>
  <c r="H61" i="5"/>
  <c r="L61" i="5"/>
  <c r="N61" i="5"/>
  <c r="P61" i="5"/>
  <c r="R61" i="5"/>
  <c r="T61" i="5"/>
  <c r="V61" i="5"/>
  <c r="X61" i="5"/>
  <c r="Z61" i="5"/>
  <c r="AB61" i="5"/>
  <c r="AD61" i="5"/>
  <c r="AF61" i="5"/>
  <c r="AH61" i="5"/>
  <c r="AJ61" i="5"/>
  <c r="AL61" i="5"/>
  <c r="AN61" i="5"/>
  <c r="AP61" i="5"/>
  <c r="AR61" i="5"/>
  <c r="AT61" i="5"/>
  <c r="AV61" i="5"/>
  <c r="AX61" i="5"/>
  <c r="J62" i="5"/>
  <c r="H62" i="5"/>
  <c r="L62" i="5"/>
  <c r="N62" i="5"/>
  <c r="P62" i="5"/>
  <c r="R62" i="5"/>
  <c r="T62" i="5"/>
  <c r="V62" i="5"/>
  <c r="X62" i="5"/>
  <c r="Z62" i="5"/>
  <c r="AB62" i="5"/>
  <c r="AD62" i="5"/>
  <c r="AF62" i="5"/>
  <c r="AH62" i="5"/>
  <c r="AJ62" i="5"/>
  <c r="AL62" i="5"/>
  <c r="AN62" i="5"/>
  <c r="AP62" i="5"/>
  <c r="AR62" i="5"/>
  <c r="AT62" i="5"/>
  <c r="AV62" i="5"/>
  <c r="AX62" i="5"/>
  <c r="S24" i="6" l="1"/>
  <c r="J24" i="6"/>
  <c r="K24" i="6"/>
  <c r="L24" i="6"/>
  <c r="M24" i="6"/>
  <c r="N24" i="6"/>
  <c r="O24" i="6"/>
  <c r="P24" i="6"/>
  <c r="Q24" i="6"/>
  <c r="R24" i="6"/>
  <c r="T24" i="6"/>
  <c r="U24" i="6"/>
  <c r="V24" i="6"/>
  <c r="W24" i="6"/>
  <c r="X24" i="6"/>
  <c r="I24" i="6"/>
  <c r="G14" i="6"/>
  <c r="H14" i="6"/>
  <c r="H6" i="6"/>
  <c r="F14" i="6" l="1"/>
  <c r="F14" i="5" s="1"/>
  <c r="P54" i="6" l="1"/>
  <c r="H38" i="6"/>
  <c r="F38" i="6" s="1"/>
  <c r="F38" i="5" s="1"/>
  <c r="H39" i="6"/>
  <c r="H53" i="6"/>
  <c r="H40" i="6"/>
  <c r="G38" i="6"/>
  <c r="G39" i="6"/>
  <c r="F39" i="6" s="1"/>
  <c r="F39" i="5" s="1"/>
  <c r="G53" i="6"/>
  <c r="F53" i="6" s="1"/>
  <c r="F53" i="5" s="1"/>
  <c r="G40" i="6"/>
  <c r="F40" i="6" s="1"/>
  <c r="F40" i="5" s="1"/>
  <c r="H6" i="49" l="1"/>
  <c r="G6" i="49"/>
  <c r="H6" i="48"/>
  <c r="G6" i="48"/>
  <c r="H6" i="47"/>
  <c r="G6" i="47"/>
  <c r="F6" i="47" s="1"/>
  <c r="H6" i="46"/>
  <c r="G6" i="46"/>
  <c r="G6" i="45"/>
  <c r="F6" i="45" s="1"/>
  <c r="H6" i="44"/>
  <c r="G6" i="44"/>
  <c r="F6" i="44" s="1"/>
  <c r="H6" i="43"/>
  <c r="G6" i="43"/>
  <c r="H6" i="42"/>
  <c r="G6" i="42"/>
  <c r="H6" i="41"/>
  <c r="G6" i="41"/>
  <c r="G6" i="40"/>
  <c r="H6" i="40"/>
  <c r="H6" i="39"/>
  <c r="G6" i="39"/>
  <c r="H6" i="38"/>
  <c r="G6" i="38"/>
  <c r="H6" i="37"/>
  <c r="G6" i="37"/>
  <c r="H6" i="36"/>
  <c r="G6" i="36"/>
  <c r="H6" i="35"/>
  <c r="G6" i="35"/>
  <c r="H6" i="34"/>
  <c r="G6" i="34"/>
  <c r="F6" i="42" l="1"/>
  <c r="F6" i="36"/>
  <c r="F6" i="49"/>
  <c r="F6" i="48"/>
  <c r="F6" i="46"/>
  <c r="F6" i="43"/>
  <c r="F6" i="41"/>
  <c r="F6" i="40"/>
  <c r="F6" i="39"/>
  <c r="F6" i="38"/>
  <c r="F6" i="37"/>
  <c r="F6" i="35"/>
  <c r="F6" i="34"/>
  <c r="E337" i="50"/>
  <c r="J11" i="50"/>
  <c r="J347" i="50"/>
  <c r="E347" i="50"/>
  <c r="J346" i="50"/>
  <c r="E346" i="50"/>
  <c r="J345" i="50"/>
  <c r="E345" i="50"/>
  <c r="J344" i="50"/>
  <c r="E344" i="50"/>
  <c r="J343" i="50"/>
  <c r="E343" i="50"/>
  <c r="J342" i="50"/>
  <c r="E342" i="50"/>
  <c r="J341" i="50"/>
  <c r="E341" i="50"/>
  <c r="J340" i="50"/>
  <c r="E340" i="50"/>
  <c r="J339" i="50"/>
  <c r="E339" i="50"/>
  <c r="J338" i="50"/>
  <c r="E338" i="50"/>
  <c r="J337" i="50"/>
  <c r="J332" i="50"/>
  <c r="E332" i="50"/>
  <c r="J331" i="50"/>
  <c r="E331" i="50"/>
  <c r="J330" i="50"/>
  <c r="E330" i="50"/>
  <c r="J329" i="50"/>
  <c r="E329" i="50"/>
  <c r="J328" i="50"/>
  <c r="E328" i="50"/>
  <c r="J327" i="50"/>
  <c r="E327" i="50"/>
  <c r="J326" i="50"/>
  <c r="E326" i="50"/>
  <c r="J325" i="50"/>
  <c r="E325" i="50"/>
  <c r="J324" i="50"/>
  <c r="E324" i="50"/>
  <c r="J323" i="50"/>
  <c r="E323" i="50"/>
  <c r="J322" i="50"/>
  <c r="E322" i="50"/>
  <c r="J317" i="50"/>
  <c r="E317" i="50"/>
  <c r="J316" i="50"/>
  <c r="E316" i="50"/>
  <c r="J315" i="50"/>
  <c r="E315" i="50"/>
  <c r="J314" i="50"/>
  <c r="E314" i="50"/>
  <c r="J313" i="50"/>
  <c r="E313" i="50"/>
  <c r="J312" i="50"/>
  <c r="E312" i="50"/>
  <c r="J311" i="50"/>
  <c r="E311" i="50"/>
  <c r="J310" i="50"/>
  <c r="E310" i="50"/>
  <c r="J309" i="50"/>
  <c r="E309" i="50"/>
  <c r="J308" i="50"/>
  <c r="E308" i="50"/>
  <c r="J307" i="50"/>
  <c r="E307" i="50"/>
  <c r="J302" i="50"/>
  <c r="E302" i="50"/>
  <c r="J301" i="50"/>
  <c r="E301" i="50"/>
  <c r="J300" i="50"/>
  <c r="E300" i="50"/>
  <c r="J299" i="50"/>
  <c r="E299" i="50"/>
  <c r="J298" i="50"/>
  <c r="E298" i="50"/>
  <c r="J297" i="50"/>
  <c r="E297" i="50"/>
  <c r="J296" i="50"/>
  <c r="E296" i="50"/>
  <c r="J295" i="50"/>
  <c r="E295" i="50"/>
  <c r="J294" i="50"/>
  <c r="E294" i="50"/>
  <c r="J293" i="50"/>
  <c r="E293" i="50"/>
  <c r="J292" i="50"/>
  <c r="E292" i="50"/>
  <c r="J287" i="50"/>
  <c r="E287" i="50"/>
  <c r="J286" i="50"/>
  <c r="E286" i="50"/>
  <c r="J285" i="50"/>
  <c r="E285" i="50"/>
  <c r="J284" i="50"/>
  <c r="E284" i="50"/>
  <c r="J283" i="50"/>
  <c r="E283" i="50"/>
  <c r="J282" i="50"/>
  <c r="E282" i="50"/>
  <c r="J281" i="50"/>
  <c r="E281" i="50"/>
  <c r="J280" i="50"/>
  <c r="E280" i="50"/>
  <c r="J279" i="50"/>
  <c r="E279" i="50"/>
  <c r="J278" i="50"/>
  <c r="E278" i="50"/>
  <c r="J277" i="50"/>
  <c r="E277" i="50"/>
  <c r="J272" i="50"/>
  <c r="E272" i="50"/>
  <c r="J271" i="50"/>
  <c r="E271" i="50"/>
  <c r="J270" i="50"/>
  <c r="E270" i="50"/>
  <c r="J269" i="50"/>
  <c r="E269" i="50"/>
  <c r="J268" i="50"/>
  <c r="E268" i="50"/>
  <c r="J267" i="50"/>
  <c r="E267" i="50"/>
  <c r="J266" i="50"/>
  <c r="E266" i="50"/>
  <c r="J265" i="50"/>
  <c r="E265" i="50"/>
  <c r="J264" i="50"/>
  <c r="E264" i="50"/>
  <c r="J263" i="50"/>
  <c r="E263" i="50"/>
  <c r="J262" i="50"/>
  <c r="E262" i="50"/>
  <c r="J257" i="50"/>
  <c r="E257" i="50"/>
  <c r="J256" i="50"/>
  <c r="E256" i="50"/>
  <c r="J255" i="50"/>
  <c r="E255" i="50"/>
  <c r="J254" i="50"/>
  <c r="E254" i="50"/>
  <c r="J253" i="50"/>
  <c r="E253" i="50"/>
  <c r="J252" i="50"/>
  <c r="E252" i="50"/>
  <c r="J251" i="50"/>
  <c r="E251" i="50"/>
  <c r="J250" i="50"/>
  <c r="E250" i="50"/>
  <c r="J249" i="50"/>
  <c r="E249" i="50"/>
  <c r="J248" i="50"/>
  <c r="E248" i="50"/>
  <c r="J247" i="50"/>
  <c r="E247" i="50"/>
  <c r="J242" i="50"/>
  <c r="E242" i="50"/>
  <c r="J241" i="50"/>
  <c r="E241" i="50"/>
  <c r="J240" i="50"/>
  <c r="E240" i="50"/>
  <c r="J239" i="50"/>
  <c r="E239" i="50"/>
  <c r="J238" i="50"/>
  <c r="E238" i="50"/>
  <c r="J237" i="50"/>
  <c r="E237" i="50"/>
  <c r="J236" i="50"/>
  <c r="E236" i="50"/>
  <c r="J235" i="50"/>
  <c r="E235" i="50"/>
  <c r="J234" i="50"/>
  <c r="E234" i="50"/>
  <c r="J233" i="50"/>
  <c r="E233" i="50"/>
  <c r="J232" i="50"/>
  <c r="E232" i="50"/>
  <c r="J227" i="50"/>
  <c r="E227" i="50"/>
  <c r="J226" i="50"/>
  <c r="E226" i="50"/>
  <c r="J225" i="50"/>
  <c r="E225" i="50"/>
  <c r="J224" i="50"/>
  <c r="E224" i="50"/>
  <c r="J223" i="50"/>
  <c r="E223" i="50"/>
  <c r="J222" i="50"/>
  <c r="E222" i="50"/>
  <c r="J221" i="50"/>
  <c r="E221" i="50"/>
  <c r="J220" i="50"/>
  <c r="E220" i="50"/>
  <c r="J219" i="50"/>
  <c r="E219" i="50"/>
  <c r="J218" i="50"/>
  <c r="E218" i="50"/>
  <c r="J217" i="50"/>
  <c r="E217" i="50"/>
  <c r="J212" i="50"/>
  <c r="E212" i="50"/>
  <c r="J211" i="50"/>
  <c r="E211" i="50"/>
  <c r="J210" i="50"/>
  <c r="E210" i="50"/>
  <c r="J209" i="50"/>
  <c r="E209" i="50"/>
  <c r="J208" i="50"/>
  <c r="E208" i="50"/>
  <c r="J207" i="50"/>
  <c r="E207" i="50"/>
  <c r="J206" i="50"/>
  <c r="E206" i="50"/>
  <c r="J205" i="50"/>
  <c r="E205" i="50"/>
  <c r="J204" i="50"/>
  <c r="E204" i="50"/>
  <c r="J203" i="50"/>
  <c r="E203" i="50"/>
  <c r="J202" i="50"/>
  <c r="E202" i="50"/>
  <c r="J197" i="50"/>
  <c r="E197" i="50"/>
  <c r="J196" i="50"/>
  <c r="E196" i="50"/>
  <c r="J195" i="50"/>
  <c r="E195" i="50"/>
  <c r="J194" i="50"/>
  <c r="E194" i="50"/>
  <c r="J193" i="50"/>
  <c r="E193" i="50"/>
  <c r="J192" i="50"/>
  <c r="E192" i="50"/>
  <c r="J191" i="50"/>
  <c r="E191" i="50"/>
  <c r="J190" i="50"/>
  <c r="E190" i="50"/>
  <c r="J189" i="50"/>
  <c r="E189" i="50"/>
  <c r="J188" i="50"/>
  <c r="E188" i="50"/>
  <c r="J187" i="50"/>
  <c r="E187" i="50"/>
  <c r="J182" i="50"/>
  <c r="E182" i="50"/>
  <c r="J181" i="50"/>
  <c r="E181" i="50"/>
  <c r="J180" i="50"/>
  <c r="E180" i="50"/>
  <c r="J179" i="50"/>
  <c r="E179" i="50"/>
  <c r="J178" i="50"/>
  <c r="E178" i="50"/>
  <c r="J177" i="50"/>
  <c r="E177" i="50"/>
  <c r="J176" i="50"/>
  <c r="E176" i="50"/>
  <c r="J175" i="50"/>
  <c r="E175" i="50"/>
  <c r="J174" i="50"/>
  <c r="E174" i="50"/>
  <c r="J173" i="50"/>
  <c r="E173" i="50"/>
  <c r="J172" i="50"/>
  <c r="E172" i="50"/>
  <c r="J167" i="50"/>
  <c r="E167" i="50"/>
  <c r="J166" i="50"/>
  <c r="E166" i="50"/>
  <c r="J165" i="50"/>
  <c r="E165" i="50"/>
  <c r="J164" i="50"/>
  <c r="E164" i="50"/>
  <c r="J163" i="50"/>
  <c r="E163" i="50"/>
  <c r="J162" i="50"/>
  <c r="E162" i="50"/>
  <c r="J161" i="50"/>
  <c r="E161" i="50"/>
  <c r="J160" i="50"/>
  <c r="E160" i="50"/>
  <c r="J159" i="50"/>
  <c r="E159" i="50"/>
  <c r="J158" i="50"/>
  <c r="E158" i="50"/>
  <c r="J157" i="50"/>
  <c r="E157" i="50"/>
  <c r="J152" i="50"/>
  <c r="E152" i="50"/>
  <c r="J151" i="50"/>
  <c r="E151" i="50"/>
  <c r="J150" i="50"/>
  <c r="E150" i="50"/>
  <c r="J149" i="50"/>
  <c r="E149" i="50"/>
  <c r="J148" i="50"/>
  <c r="E148" i="50"/>
  <c r="J147" i="50"/>
  <c r="E147" i="50"/>
  <c r="J146" i="50"/>
  <c r="E146" i="50"/>
  <c r="J145" i="50"/>
  <c r="E145" i="50"/>
  <c r="J144" i="50"/>
  <c r="E144" i="50"/>
  <c r="J143" i="50"/>
  <c r="E143" i="50"/>
  <c r="J142" i="50"/>
  <c r="E142" i="50"/>
  <c r="J137" i="50"/>
  <c r="E137" i="50"/>
  <c r="J136" i="50"/>
  <c r="E136" i="50"/>
  <c r="J135" i="50"/>
  <c r="E135" i="50"/>
  <c r="J134" i="50"/>
  <c r="E134" i="50"/>
  <c r="J133" i="50"/>
  <c r="E133" i="50"/>
  <c r="J132" i="50"/>
  <c r="E132" i="50"/>
  <c r="J131" i="50"/>
  <c r="E131" i="50"/>
  <c r="J130" i="50"/>
  <c r="E130" i="50"/>
  <c r="J129" i="50"/>
  <c r="E129" i="50"/>
  <c r="J128" i="50"/>
  <c r="E128" i="50"/>
  <c r="J127" i="50"/>
  <c r="E127" i="50"/>
  <c r="J122" i="50"/>
  <c r="E122" i="50"/>
  <c r="J121" i="50"/>
  <c r="E121" i="50"/>
  <c r="J120" i="50"/>
  <c r="E120" i="50"/>
  <c r="J119" i="50"/>
  <c r="E119" i="50"/>
  <c r="J118" i="50"/>
  <c r="E118" i="50"/>
  <c r="J117" i="50"/>
  <c r="E117" i="50"/>
  <c r="J116" i="50"/>
  <c r="E116" i="50"/>
  <c r="J115" i="50"/>
  <c r="E115" i="50"/>
  <c r="J114" i="50"/>
  <c r="E114" i="50"/>
  <c r="J113" i="50"/>
  <c r="E113" i="50"/>
  <c r="J112" i="50"/>
  <c r="E112" i="50"/>
  <c r="J107" i="50"/>
  <c r="E107" i="50"/>
  <c r="J106" i="50"/>
  <c r="E106" i="50"/>
  <c r="J105" i="50"/>
  <c r="E105" i="50"/>
  <c r="J104" i="50"/>
  <c r="E104" i="50"/>
  <c r="J103" i="50"/>
  <c r="E103" i="50"/>
  <c r="J102" i="50"/>
  <c r="E102" i="50"/>
  <c r="J101" i="50"/>
  <c r="E101" i="50"/>
  <c r="J100" i="50"/>
  <c r="E100" i="50"/>
  <c r="J99" i="50"/>
  <c r="E99" i="50"/>
  <c r="J98" i="50"/>
  <c r="E98" i="50"/>
  <c r="J97" i="50"/>
  <c r="E97" i="50"/>
  <c r="J92" i="50"/>
  <c r="E92" i="50"/>
  <c r="J91" i="50"/>
  <c r="E91" i="50"/>
  <c r="J90" i="50"/>
  <c r="E90" i="50"/>
  <c r="J89" i="50"/>
  <c r="E89" i="50"/>
  <c r="J88" i="50"/>
  <c r="E88" i="50"/>
  <c r="J87" i="50"/>
  <c r="E87" i="50"/>
  <c r="J86" i="50"/>
  <c r="E86" i="50"/>
  <c r="J85" i="50"/>
  <c r="E85" i="50"/>
  <c r="J84" i="50"/>
  <c r="E84" i="50"/>
  <c r="J83" i="50"/>
  <c r="E83" i="50"/>
  <c r="J82" i="50"/>
  <c r="E82" i="50"/>
  <c r="J77" i="50"/>
  <c r="E77" i="50"/>
  <c r="J76" i="50"/>
  <c r="E76" i="50"/>
  <c r="J75" i="50"/>
  <c r="E75" i="50"/>
  <c r="J74" i="50"/>
  <c r="E74" i="50"/>
  <c r="J73" i="50"/>
  <c r="E73" i="50"/>
  <c r="J72" i="50"/>
  <c r="E72" i="50"/>
  <c r="J71" i="50"/>
  <c r="E71" i="50"/>
  <c r="J70" i="50"/>
  <c r="E70" i="50"/>
  <c r="J69" i="50"/>
  <c r="E69" i="50"/>
  <c r="J68" i="50"/>
  <c r="E68" i="50"/>
  <c r="J67" i="50"/>
  <c r="E67" i="50"/>
  <c r="J62" i="50"/>
  <c r="E62" i="50"/>
  <c r="J61" i="50"/>
  <c r="E61" i="50"/>
  <c r="J60" i="50"/>
  <c r="E60" i="50"/>
  <c r="J59" i="50"/>
  <c r="E59" i="50"/>
  <c r="J58" i="50"/>
  <c r="E58" i="50"/>
  <c r="J57" i="50"/>
  <c r="E57" i="50"/>
  <c r="J56" i="50"/>
  <c r="E56" i="50"/>
  <c r="J55" i="50"/>
  <c r="E55" i="50"/>
  <c r="J54" i="50"/>
  <c r="E54" i="50"/>
  <c r="J53" i="50"/>
  <c r="E53" i="50"/>
  <c r="J52" i="50"/>
  <c r="E52" i="50"/>
  <c r="J32" i="50"/>
  <c r="E32" i="50"/>
  <c r="J31" i="50"/>
  <c r="E31" i="50"/>
  <c r="J30" i="50"/>
  <c r="E30" i="50"/>
  <c r="J29" i="50"/>
  <c r="E29" i="50"/>
  <c r="J28" i="50"/>
  <c r="E28" i="50"/>
  <c r="J27" i="50"/>
  <c r="E27" i="50"/>
  <c r="J26" i="50"/>
  <c r="E26" i="50"/>
  <c r="J25" i="50"/>
  <c r="E25" i="50"/>
  <c r="J24" i="50"/>
  <c r="E24" i="50"/>
  <c r="J23" i="50"/>
  <c r="E23" i="50"/>
  <c r="J22" i="50"/>
  <c r="E22" i="50"/>
  <c r="J47" i="50"/>
  <c r="E47" i="50"/>
  <c r="J46" i="50"/>
  <c r="E46" i="50"/>
  <c r="J45" i="50"/>
  <c r="E45" i="50"/>
  <c r="J44" i="50"/>
  <c r="E44" i="50"/>
  <c r="J43" i="50"/>
  <c r="E43" i="50"/>
  <c r="J42" i="50"/>
  <c r="E42" i="50"/>
  <c r="J41" i="50"/>
  <c r="E41" i="50"/>
  <c r="J40" i="50"/>
  <c r="E40" i="50"/>
  <c r="J39" i="50"/>
  <c r="E39" i="50"/>
  <c r="J38" i="50"/>
  <c r="E38" i="50"/>
  <c r="J37" i="50"/>
  <c r="E37" i="50"/>
  <c r="J17" i="50"/>
  <c r="E17" i="50"/>
  <c r="J16" i="50"/>
  <c r="E16" i="50"/>
  <c r="J15" i="50"/>
  <c r="E15" i="50"/>
  <c r="J14" i="50"/>
  <c r="E14" i="50"/>
  <c r="J13" i="50"/>
  <c r="E13" i="50"/>
  <c r="J12" i="50"/>
  <c r="E12" i="50"/>
  <c r="E11" i="50"/>
  <c r="J10" i="50"/>
  <c r="E10" i="50"/>
  <c r="J9" i="50"/>
  <c r="E9" i="50"/>
  <c r="J8" i="50"/>
  <c r="E8" i="50"/>
  <c r="J7" i="50"/>
  <c r="E7" i="50"/>
  <c r="I347" i="50" l="1"/>
  <c r="D347" i="50"/>
  <c r="I346" i="50"/>
  <c r="D346" i="50"/>
  <c r="I345" i="50"/>
  <c r="D345" i="50"/>
  <c r="I344" i="50"/>
  <c r="D344" i="50"/>
  <c r="I343" i="50"/>
  <c r="D343" i="50"/>
  <c r="I342" i="50"/>
  <c r="D342" i="50"/>
  <c r="I341" i="50"/>
  <c r="D341" i="50"/>
  <c r="I340" i="50"/>
  <c r="D340" i="50"/>
  <c r="I339" i="50"/>
  <c r="D339" i="50"/>
  <c r="I338" i="50"/>
  <c r="D338" i="50"/>
  <c r="I337" i="50"/>
  <c r="D337" i="50"/>
  <c r="I332" i="50"/>
  <c r="D332" i="50"/>
  <c r="I331" i="50"/>
  <c r="D331" i="50"/>
  <c r="I330" i="50"/>
  <c r="D330" i="50"/>
  <c r="I329" i="50"/>
  <c r="D329" i="50"/>
  <c r="I328" i="50"/>
  <c r="D328" i="50"/>
  <c r="I327" i="50"/>
  <c r="D327" i="50"/>
  <c r="I326" i="50"/>
  <c r="D326" i="50"/>
  <c r="I325" i="50"/>
  <c r="D325" i="50"/>
  <c r="I324" i="50"/>
  <c r="D324" i="50"/>
  <c r="I323" i="50"/>
  <c r="D323" i="50"/>
  <c r="I322" i="50"/>
  <c r="D322" i="50"/>
  <c r="I317" i="50"/>
  <c r="D317" i="50"/>
  <c r="I316" i="50"/>
  <c r="D316" i="50"/>
  <c r="I315" i="50"/>
  <c r="D315" i="50"/>
  <c r="I314" i="50"/>
  <c r="D314" i="50"/>
  <c r="I313" i="50"/>
  <c r="D313" i="50"/>
  <c r="I312" i="50"/>
  <c r="D312" i="50"/>
  <c r="I311" i="50"/>
  <c r="D311" i="50"/>
  <c r="I310" i="50"/>
  <c r="D310" i="50"/>
  <c r="I309" i="50"/>
  <c r="D309" i="50"/>
  <c r="I308" i="50"/>
  <c r="D308" i="50"/>
  <c r="I307" i="50"/>
  <c r="D307" i="50"/>
  <c r="I302" i="50"/>
  <c r="D302" i="50"/>
  <c r="I301" i="50"/>
  <c r="D301" i="50"/>
  <c r="I300" i="50"/>
  <c r="D300" i="50"/>
  <c r="I299" i="50"/>
  <c r="D299" i="50"/>
  <c r="I298" i="50"/>
  <c r="D298" i="50"/>
  <c r="I297" i="50"/>
  <c r="D297" i="50"/>
  <c r="I296" i="50"/>
  <c r="D296" i="50"/>
  <c r="I295" i="50"/>
  <c r="D295" i="50"/>
  <c r="I294" i="50"/>
  <c r="D294" i="50"/>
  <c r="I293" i="50"/>
  <c r="D293" i="50"/>
  <c r="I292" i="50"/>
  <c r="D292" i="50"/>
  <c r="I287" i="50"/>
  <c r="D287" i="50"/>
  <c r="I286" i="50"/>
  <c r="D286" i="50"/>
  <c r="I285" i="50"/>
  <c r="D285" i="50"/>
  <c r="I284" i="50"/>
  <c r="D284" i="50"/>
  <c r="I283" i="50"/>
  <c r="D283" i="50"/>
  <c r="I282" i="50"/>
  <c r="D282" i="50"/>
  <c r="I281" i="50"/>
  <c r="D281" i="50"/>
  <c r="I280" i="50"/>
  <c r="D280" i="50"/>
  <c r="I279" i="50"/>
  <c r="D279" i="50"/>
  <c r="I278" i="50"/>
  <c r="D278" i="50"/>
  <c r="I277" i="50"/>
  <c r="D277" i="50"/>
  <c r="I272" i="50"/>
  <c r="D272" i="50"/>
  <c r="I271" i="50"/>
  <c r="D271" i="50"/>
  <c r="I270" i="50"/>
  <c r="D270" i="50"/>
  <c r="I269" i="50"/>
  <c r="D269" i="50"/>
  <c r="I268" i="50"/>
  <c r="D268" i="50"/>
  <c r="I267" i="50"/>
  <c r="D267" i="50"/>
  <c r="I266" i="50"/>
  <c r="D266" i="50"/>
  <c r="I265" i="50"/>
  <c r="D265" i="50"/>
  <c r="I264" i="50"/>
  <c r="D264" i="50"/>
  <c r="I263" i="50"/>
  <c r="D263" i="50"/>
  <c r="I262" i="50"/>
  <c r="D262" i="50"/>
  <c r="I257" i="50"/>
  <c r="D257" i="50"/>
  <c r="I256" i="50"/>
  <c r="D256" i="50"/>
  <c r="I255" i="50"/>
  <c r="D255" i="50"/>
  <c r="I254" i="50"/>
  <c r="D254" i="50"/>
  <c r="I253" i="50"/>
  <c r="D253" i="50"/>
  <c r="I252" i="50"/>
  <c r="D252" i="50"/>
  <c r="I251" i="50"/>
  <c r="D251" i="50"/>
  <c r="I250" i="50"/>
  <c r="D250" i="50"/>
  <c r="I249" i="50"/>
  <c r="D249" i="50"/>
  <c r="I248" i="50"/>
  <c r="D248" i="50"/>
  <c r="I247" i="50"/>
  <c r="D247" i="50"/>
  <c r="I242" i="50"/>
  <c r="D242" i="50"/>
  <c r="I241" i="50"/>
  <c r="D241" i="50"/>
  <c r="I240" i="50"/>
  <c r="D240" i="50"/>
  <c r="I239" i="50"/>
  <c r="D239" i="50"/>
  <c r="I238" i="50"/>
  <c r="D238" i="50"/>
  <c r="I237" i="50"/>
  <c r="D237" i="50"/>
  <c r="I236" i="50"/>
  <c r="D236" i="50"/>
  <c r="I235" i="50"/>
  <c r="D235" i="50"/>
  <c r="I234" i="50"/>
  <c r="D234" i="50"/>
  <c r="I233" i="50"/>
  <c r="D233" i="50"/>
  <c r="I232" i="50"/>
  <c r="D232" i="50"/>
  <c r="I227" i="50"/>
  <c r="D227" i="50"/>
  <c r="I226" i="50"/>
  <c r="D226" i="50"/>
  <c r="I225" i="50"/>
  <c r="D225" i="50"/>
  <c r="I224" i="50"/>
  <c r="D224" i="50"/>
  <c r="I223" i="50"/>
  <c r="D223" i="50"/>
  <c r="I222" i="50"/>
  <c r="D222" i="50"/>
  <c r="I221" i="50"/>
  <c r="D221" i="50"/>
  <c r="I220" i="50"/>
  <c r="D220" i="50"/>
  <c r="I219" i="50"/>
  <c r="D219" i="50"/>
  <c r="I218" i="50"/>
  <c r="D218" i="50"/>
  <c r="I217" i="50"/>
  <c r="D217" i="50"/>
  <c r="I212" i="50"/>
  <c r="D212" i="50"/>
  <c r="I211" i="50"/>
  <c r="D211" i="50"/>
  <c r="I210" i="50"/>
  <c r="D210" i="50"/>
  <c r="I209" i="50"/>
  <c r="D209" i="50"/>
  <c r="I208" i="50"/>
  <c r="D208" i="50"/>
  <c r="I207" i="50"/>
  <c r="D207" i="50"/>
  <c r="I206" i="50"/>
  <c r="D206" i="50"/>
  <c r="I205" i="50"/>
  <c r="D205" i="50"/>
  <c r="I204" i="50"/>
  <c r="D204" i="50"/>
  <c r="I203" i="50"/>
  <c r="D203" i="50"/>
  <c r="I202" i="50"/>
  <c r="D202" i="50"/>
  <c r="I197" i="50"/>
  <c r="D197" i="50"/>
  <c r="I196" i="50"/>
  <c r="D196" i="50"/>
  <c r="I195" i="50"/>
  <c r="D195" i="50"/>
  <c r="I194" i="50"/>
  <c r="D194" i="50"/>
  <c r="I193" i="50"/>
  <c r="D193" i="50"/>
  <c r="I192" i="50"/>
  <c r="D192" i="50"/>
  <c r="I191" i="50"/>
  <c r="D191" i="50"/>
  <c r="I190" i="50"/>
  <c r="D190" i="50"/>
  <c r="I189" i="50"/>
  <c r="D189" i="50"/>
  <c r="I188" i="50"/>
  <c r="D188" i="50"/>
  <c r="I187" i="50"/>
  <c r="D187" i="50"/>
  <c r="I182" i="50"/>
  <c r="D182" i="50"/>
  <c r="I181" i="50"/>
  <c r="D181" i="50"/>
  <c r="I180" i="50"/>
  <c r="D180" i="50"/>
  <c r="I179" i="50"/>
  <c r="D179" i="50"/>
  <c r="I178" i="50"/>
  <c r="D178" i="50"/>
  <c r="I177" i="50"/>
  <c r="D177" i="50"/>
  <c r="I176" i="50"/>
  <c r="D176" i="50"/>
  <c r="I175" i="50"/>
  <c r="D175" i="50"/>
  <c r="I174" i="50"/>
  <c r="D174" i="50"/>
  <c r="I173" i="50"/>
  <c r="D173" i="50"/>
  <c r="I172" i="50"/>
  <c r="D172" i="50"/>
  <c r="I167" i="50"/>
  <c r="D167" i="50"/>
  <c r="I166" i="50"/>
  <c r="D166" i="50"/>
  <c r="I165" i="50"/>
  <c r="D165" i="50"/>
  <c r="I164" i="50"/>
  <c r="D164" i="50"/>
  <c r="I163" i="50"/>
  <c r="D163" i="50"/>
  <c r="I162" i="50"/>
  <c r="D162" i="50"/>
  <c r="I161" i="50"/>
  <c r="D161" i="50"/>
  <c r="I160" i="50"/>
  <c r="D160" i="50"/>
  <c r="I159" i="50"/>
  <c r="D159" i="50"/>
  <c r="I158" i="50"/>
  <c r="D158" i="50"/>
  <c r="I157" i="50"/>
  <c r="D157" i="50"/>
  <c r="I152" i="50"/>
  <c r="D152" i="50"/>
  <c r="I151" i="50"/>
  <c r="D151" i="50"/>
  <c r="I150" i="50"/>
  <c r="D150" i="50"/>
  <c r="I149" i="50"/>
  <c r="D149" i="50"/>
  <c r="I148" i="50"/>
  <c r="D148" i="50"/>
  <c r="I147" i="50"/>
  <c r="D147" i="50"/>
  <c r="I146" i="50"/>
  <c r="D146" i="50"/>
  <c r="I145" i="50"/>
  <c r="D145" i="50"/>
  <c r="I144" i="50"/>
  <c r="D144" i="50"/>
  <c r="I143" i="50"/>
  <c r="D143" i="50"/>
  <c r="I142" i="50"/>
  <c r="D142" i="50"/>
  <c r="I137" i="50"/>
  <c r="D137" i="50"/>
  <c r="I136" i="50"/>
  <c r="D136" i="50"/>
  <c r="I135" i="50"/>
  <c r="D135" i="50"/>
  <c r="I134" i="50"/>
  <c r="D134" i="50"/>
  <c r="I133" i="50"/>
  <c r="D133" i="50"/>
  <c r="I132" i="50"/>
  <c r="D132" i="50"/>
  <c r="I131" i="50"/>
  <c r="D131" i="50"/>
  <c r="I130" i="50"/>
  <c r="D130" i="50"/>
  <c r="I129" i="50"/>
  <c r="D129" i="50"/>
  <c r="I128" i="50"/>
  <c r="D128" i="50"/>
  <c r="I127" i="50"/>
  <c r="D127" i="50"/>
  <c r="I122" i="50"/>
  <c r="D122" i="50"/>
  <c r="I121" i="50"/>
  <c r="D121" i="50"/>
  <c r="I120" i="50"/>
  <c r="D120" i="50"/>
  <c r="I119" i="50"/>
  <c r="D119" i="50"/>
  <c r="I118" i="50"/>
  <c r="D118" i="50"/>
  <c r="I117" i="50"/>
  <c r="D117" i="50"/>
  <c r="I116" i="50"/>
  <c r="D116" i="50"/>
  <c r="I115" i="50"/>
  <c r="D115" i="50"/>
  <c r="I114" i="50"/>
  <c r="D114" i="50"/>
  <c r="I113" i="50"/>
  <c r="D113" i="50"/>
  <c r="I112" i="50"/>
  <c r="D112" i="50"/>
  <c r="I107" i="50"/>
  <c r="D107" i="50"/>
  <c r="I106" i="50"/>
  <c r="D106" i="50"/>
  <c r="I105" i="50"/>
  <c r="D105" i="50"/>
  <c r="I104" i="50"/>
  <c r="D104" i="50"/>
  <c r="I103" i="50"/>
  <c r="D103" i="50"/>
  <c r="I102" i="50"/>
  <c r="D102" i="50"/>
  <c r="I101" i="50"/>
  <c r="D101" i="50"/>
  <c r="I100" i="50"/>
  <c r="D100" i="50"/>
  <c r="I99" i="50"/>
  <c r="D99" i="50"/>
  <c r="I98" i="50"/>
  <c r="D98" i="50"/>
  <c r="I97" i="50"/>
  <c r="D97" i="50"/>
  <c r="I92" i="50"/>
  <c r="D92" i="50"/>
  <c r="I91" i="50"/>
  <c r="D91" i="50"/>
  <c r="I90" i="50"/>
  <c r="D90" i="50"/>
  <c r="I89" i="50"/>
  <c r="D89" i="50"/>
  <c r="I88" i="50"/>
  <c r="D88" i="50"/>
  <c r="I87" i="50"/>
  <c r="D87" i="50"/>
  <c r="I86" i="50"/>
  <c r="D86" i="50"/>
  <c r="I85" i="50"/>
  <c r="D85" i="50"/>
  <c r="I84" i="50"/>
  <c r="D84" i="50"/>
  <c r="I83" i="50"/>
  <c r="D83" i="50"/>
  <c r="I82" i="50"/>
  <c r="D82" i="50"/>
  <c r="I77" i="50"/>
  <c r="D77" i="50"/>
  <c r="I76" i="50"/>
  <c r="D76" i="50"/>
  <c r="I75" i="50"/>
  <c r="D75" i="50"/>
  <c r="I74" i="50"/>
  <c r="D74" i="50"/>
  <c r="I73" i="50"/>
  <c r="D73" i="50"/>
  <c r="I72" i="50"/>
  <c r="D72" i="50"/>
  <c r="I71" i="50"/>
  <c r="D71" i="50"/>
  <c r="I70" i="50"/>
  <c r="D70" i="50"/>
  <c r="I69" i="50"/>
  <c r="D69" i="50"/>
  <c r="I68" i="50"/>
  <c r="D68" i="50"/>
  <c r="I67" i="50"/>
  <c r="D67" i="50"/>
  <c r="I62" i="50"/>
  <c r="D62" i="50"/>
  <c r="I61" i="50"/>
  <c r="D61" i="50"/>
  <c r="I60" i="50"/>
  <c r="D60" i="50"/>
  <c r="I59" i="50"/>
  <c r="D59" i="50"/>
  <c r="I58" i="50"/>
  <c r="D58" i="50"/>
  <c r="I57" i="50"/>
  <c r="D57" i="50"/>
  <c r="I56" i="50"/>
  <c r="D56" i="50"/>
  <c r="I55" i="50"/>
  <c r="D55" i="50"/>
  <c r="I54" i="50"/>
  <c r="D54" i="50"/>
  <c r="I53" i="50"/>
  <c r="D53" i="50"/>
  <c r="I52" i="50"/>
  <c r="D52" i="50"/>
  <c r="I32" i="50"/>
  <c r="D32" i="50"/>
  <c r="I31" i="50"/>
  <c r="D31" i="50"/>
  <c r="I30" i="50"/>
  <c r="D30" i="50"/>
  <c r="I29" i="50"/>
  <c r="D29" i="50"/>
  <c r="I28" i="50"/>
  <c r="D28" i="50"/>
  <c r="I27" i="50"/>
  <c r="D27" i="50"/>
  <c r="I26" i="50"/>
  <c r="D26" i="50"/>
  <c r="I25" i="50"/>
  <c r="D25" i="50"/>
  <c r="I24" i="50"/>
  <c r="D24" i="50"/>
  <c r="I23" i="50"/>
  <c r="D23" i="50"/>
  <c r="I22" i="50"/>
  <c r="D22" i="50"/>
  <c r="I47" i="50"/>
  <c r="D47" i="50"/>
  <c r="I46" i="50"/>
  <c r="D46" i="50"/>
  <c r="I45" i="50"/>
  <c r="D45" i="50"/>
  <c r="I44" i="50"/>
  <c r="D44" i="50"/>
  <c r="I43" i="50"/>
  <c r="D43" i="50"/>
  <c r="I42" i="50"/>
  <c r="D42" i="50"/>
  <c r="I41" i="50"/>
  <c r="D41" i="50"/>
  <c r="I40" i="50"/>
  <c r="D40" i="50"/>
  <c r="I39" i="50"/>
  <c r="D39" i="50"/>
  <c r="I38" i="50"/>
  <c r="D38" i="50"/>
  <c r="I37" i="50"/>
  <c r="D37" i="50"/>
  <c r="I17" i="50"/>
  <c r="D17" i="50"/>
  <c r="I16" i="50"/>
  <c r="D16" i="50"/>
  <c r="I15" i="50"/>
  <c r="D15" i="50"/>
  <c r="I14" i="50"/>
  <c r="D14" i="50"/>
  <c r="I13" i="50"/>
  <c r="D13" i="50"/>
  <c r="I12" i="50"/>
  <c r="D12" i="50"/>
  <c r="I11" i="50"/>
  <c r="D11" i="50"/>
  <c r="I10" i="50"/>
  <c r="D10" i="50"/>
  <c r="I9" i="50"/>
  <c r="D9" i="50"/>
  <c r="I8" i="50"/>
  <c r="D8" i="50"/>
  <c r="I7" i="50"/>
  <c r="D7" i="50"/>
  <c r="H6" i="33" l="1"/>
  <c r="G6" i="33"/>
  <c r="F6" i="33" s="1"/>
  <c r="H6" i="32"/>
  <c r="G6" i="32"/>
  <c r="F6" i="32" s="1"/>
  <c r="H6" i="31"/>
  <c r="G6" i="31"/>
  <c r="F6" i="31" s="1"/>
  <c r="H6" i="29"/>
  <c r="G6" i="29"/>
  <c r="H6" i="27"/>
  <c r="G6" i="27"/>
  <c r="G6" i="6"/>
  <c r="F6" i="6" s="1"/>
  <c r="F6" i="29" l="1"/>
  <c r="L6" i="5" s="1"/>
  <c r="F6" i="27"/>
  <c r="J6" i="5" s="1"/>
  <c r="AX9" i="5"/>
  <c r="AV9" i="5"/>
  <c r="AT9" i="5"/>
  <c r="AR9" i="5"/>
  <c r="AP9" i="5"/>
  <c r="AN9" i="5"/>
  <c r="AL9" i="5"/>
  <c r="AJ9" i="5"/>
  <c r="AK9" i="5" s="1"/>
  <c r="AH9" i="5"/>
  <c r="AI9" i="5" s="1"/>
  <c r="AF9" i="5"/>
  <c r="AG9" i="5" s="1"/>
  <c r="AD9" i="5"/>
  <c r="AB9" i="5"/>
  <c r="AX6" i="5"/>
  <c r="AV6" i="5"/>
  <c r="AT6" i="5"/>
  <c r="AR6" i="5"/>
  <c r="AP6" i="5"/>
  <c r="AN6" i="5"/>
  <c r="AL6" i="5"/>
  <c r="AH6" i="5"/>
  <c r="AF6" i="5"/>
  <c r="AD6" i="5"/>
  <c r="AB6" i="5"/>
  <c r="Z6" i="5"/>
  <c r="X9" i="5"/>
  <c r="X6" i="5"/>
  <c r="V9" i="5"/>
  <c r="V6" i="5"/>
  <c r="T9" i="5"/>
  <c r="T6" i="5"/>
  <c r="R9" i="5"/>
  <c r="R6" i="5"/>
  <c r="P9" i="5"/>
  <c r="P6" i="5"/>
  <c r="N9" i="5"/>
  <c r="L9" i="5"/>
  <c r="H9" i="5"/>
  <c r="AW9" i="5"/>
  <c r="AJ6" i="5"/>
  <c r="N6" i="5"/>
  <c r="H6" i="5"/>
  <c r="F6" i="5"/>
  <c r="AY9" i="5" l="1"/>
  <c r="AY24" i="5"/>
  <c r="AY49" i="5"/>
  <c r="AY26" i="5"/>
  <c r="AY28" i="5"/>
  <c r="AY30" i="5"/>
  <c r="AY32" i="5"/>
  <c r="AY34" i="5"/>
  <c r="AY43" i="5"/>
  <c r="AY45" i="5"/>
  <c r="AY51" i="5"/>
  <c r="AY55" i="5"/>
  <c r="AY12" i="5"/>
  <c r="AY14" i="5"/>
  <c r="AY16" i="5"/>
  <c r="AY18" i="5"/>
  <c r="AY54" i="5"/>
  <c r="AY60" i="5"/>
  <c r="AY37" i="5"/>
  <c r="AY10" i="5"/>
  <c r="AY53" i="5"/>
  <c r="AY39" i="5"/>
  <c r="AY31" i="5"/>
  <c r="AY42" i="5"/>
  <c r="AY52" i="5"/>
  <c r="AY58" i="5"/>
  <c r="AY22" i="5"/>
  <c r="AY15" i="5"/>
  <c r="AY48" i="5"/>
  <c r="AY56" i="5"/>
  <c r="AY35" i="5"/>
  <c r="AY27" i="5"/>
  <c r="AY20" i="5"/>
  <c r="AY13" i="5"/>
  <c r="AY40" i="5"/>
  <c r="AY44" i="5"/>
  <c r="AY62" i="5"/>
  <c r="AY47" i="5"/>
  <c r="AY33" i="5"/>
  <c r="AY11" i="5"/>
  <c r="AY19" i="5"/>
  <c r="AY61" i="5"/>
  <c r="AY21" i="5"/>
  <c r="AY23" i="5"/>
  <c r="AY38" i="5"/>
  <c r="AY17" i="5"/>
  <c r="AY59" i="5"/>
  <c r="AY29" i="5"/>
  <c r="AY57" i="5"/>
  <c r="AW15" i="5"/>
  <c r="AW24" i="5"/>
  <c r="AW31" i="5"/>
  <c r="AW47" i="5"/>
  <c r="AW49" i="5"/>
  <c r="AW52" i="5"/>
  <c r="AW54" i="5"/>
  <c r="AW61" i="5"/>
  <c r="AW21" i="5"/>
  <c r="AW33" i="5"/>
  <c r="AW11" i="5"/>
  <c r="AW13" i="5"/>
  <c r="AW29" i="5"/>
  <c r="AW38" i="5"/>
  <c r="AW59" i="5"/>
  <c r="AW56" i="5"/>
  <c r="AW55" i="5"/>
  <c r="AW53" i="5"/>
  <c r="AW51" i="5"/>
  <c r="AW37" i="5"/>
  <c r="AW14" i="5"/>
  <c r="AW39" i="5"/>
  <c r="AW19" i="5"/>
  <c r="AW48" i="5"/>
  <c r="AW45" i="5"/>
  <c r="AW17" i="5"/>
  <c r="AW10" i="5"/>
  <c r="AW28" i="5"/>
  <c r="AW34" i="5"/>
  <c r="AW18" i="5"/>
  <c r="AW62" i="5"/>
  <c r="AW42" i="5"/>
  <c r="AW35" i="5"/>
  <c r="AW23" i="5"/>
  <c r="AW58" i="5"/>
  <c r="AW12" i="5"/>
  <c r="AW26" i="5"/>
  <c r="AW32" i="5"/>
  <c r="AW30" i="5"/>
  <c r="AW57" i="5"/>
  <c r="AW27" i="5"/>
  <c r="AW60" i="5"/>
  <c r="AW40" i="5"/>
  <c r="AW44" i="5"/>
  <c r="AW20" i="5"/>
  <c r="AW22" i="5"/>
  <c r="AW43" i="5"/>
  <c r="AW16" i="5"/>
  <c r="AU10" i="5"/>
  <c r="AU12" i="5"/>
  <c r="AU48" i="5"/>
  <c r="AU53" i="5"/>
  <c r="AU47" i="5"/>
  <c r="AU52" i="5"/>
  <c r="AU56" i="5"/>
  <c r="AU57" i="5"/>
  <c r="AU60" i="5"/>
  <c r="AU54" i="5"/>
  <c r="AU55" i="5"/>
  <c r="AU62" i="5"/>
  <c r="AU24" i="5"/>
  <c r="AU23" i="5"/>
  <c r="AU33" i="5"/>
  <c r="AU38" i="5"/>
  <c r="AU42" i="5"/>
  <c r="AU27" i="5"/>
  <c r="AU14" i="5"/>
  <c r="AU59" i="5"/>
  <c r="AU37" i="5"/>
  <c r="AU13" i="5"/>
  <c r="AU34" i="5"/>
  <c r="AU49" i="5"/>
  <c r="AU28" i="5"/>
  <c r="AU32" i="5"/>
  <c r="AU17" i="5"/>
  <c r="AU40" i="5"/>
  <c r="AU44" i="5"/>
  <c r="AU35" i="5"/>
  <c r="AU21" i="5"/>
  <c r="AU58" i="5"/>
  <c r="AU26" i="5"/>
  <c r="AU30" i="5"/>
  <c r="AU45" i="5"/>
  <c r="AU22" i="5"/>
  <c r="AU16" i="5"/>
  <c r="AU39" i="5"/>
  <c r="AU43" i="5"/>
  <c r="AU31" i="5"/>
  <c r="AU19" i="5"/>
  <c r="AU11" i="5"/>
  <c r="AU18" i="5"/>
  <c r="AU51" i="5"/>
  <c r="AU20" i="5"/>
  <c r="AU29" i="5"/>
  <c r="AU15" i="5"/>
  <c r="AU61" i="5"/>
  <c r="AS33" i="5"/>
  <c r="AS47" i="5"/>
  <c r="AS48" i="5"/>
  <c r="AS49" i="5"/>
  <c r="AS51" i="5"/>
  <c r="AS52" i="5"/>
  <c r="AS53" i="5"/>
  <c r="AS54" i="5"/>
  <c r="AS55" i="5"/>
  <c r="AS56" i="5"/>
  <c r="AS57" i="5"/>
  <c r="AS59" i="5"/>
  <c r="AS37" i="5"/>
  <c r="AS21" i="5"/>
  <c r="AS40" i="5"/>
  <c r="AS31" i="5"/>
  <c r="AS30" i="5"/>
  <c r="AS28" i="5"/>
  <c r="AS10" i="5"/>
  <c r="AS58" i="5"/>
  <c r="AS38" i="5"/>
  <c r="AS11" i="5"/>
  <c r="AS19" i="5"/>
  <c r="AS45" i="5"/>
  <c r="AS27" i="5"/>
  <c r="AS22" i="5"/>
  <c r="AS32" i="5"/>
  <c r="AS60" i="5"/>
  <c r="AS43" i="5"/>
  <c r="AS34" i="5"/>
  <c r="AS23" i="5"/>
  <c r="AS13" i="5"/>
  <c r="AS44" i="5"/>
  <c r="AS24" i="5"/>
  <c r="AS15" i="5"/>
  <c r="AS20" i="5"/>
  <c r="AS17" i="5"/>
  <c r="AS42" i="5"/>
  <c r="AS26" i="5"/>
  <c r="AS61" i="5"/>
  <c r="AS29" i="5"/>
  <c r="AS35" i="5"/>
  <c r="AS62" i="5"/>
  <c r="AS12" i="5"/>
  <c r="AS14" i="5"/>
  <c r="AS16" i="5"/>
  <c r="AS39" i="5"/>
  <c r="AS18" i="5"/>
  <c r="AS9" i="5"/>
  <c r="AQ9" i="5"/>
  <c r="AQ12" i="5"/>
  <c r="AQ24" i="5"/>
  <c r="AQ56" i="5"/>
  <c r="AQ10" i="5"/>
  <c r="AQ16" i="5"/>
  <c r="AQ20" i="5"/>
  <c r="AQ39" i="5"/>
  <c r="AQ47" i="5"/>
  <c r="AQ52" i="5"/>
  <c r="AQ18" i="5"/>
  <c r="AQ22" i="5"/>
  <c r="AQ49" i="5"/>
  <c r="AQ54" i="5"/>
  <c r="AQ60" i="5"/>
  <c r="AQ57" i="5"/>
  <c r="AQ48" i="5"/>
  <c r="AQ34" i="5"/>
  <c r="AQ44" i="5"/>
  <c r="AQ40" i="5"/>
  <c r="AQ29" i="5"/>
  <c r="AQ11" i="5"/>
  <c r="AQ19" i="5"/>
  <c r="AQ28" i="5"/>
  <c r="AQ55" i="5"/>
  <c r="AQ45" i="5"/>
  <c r="AQ26" i="5"/>
  <c r="AQ37" i="5"/>
  <c r="AQ35" i="5"/>
  <c r="AQ27" i="5"/>
  <c r="AQ38" i="5"/>
  <c r="AQ15" i="5"/>
  <c r="AQ62" i="5"/>
  <c r="AQ53" i="5"/>
  <c r="AQ32" i="5"/>
  <c r="AQ23" i="5"/>
  <c r="AQ14" i="5"/>
  <c r="AQ33" i="5"/>
  <c r="AQ21" i="5"/>
  <c r="AQ13" i="5"/>
  <c r="AQ58" i="5"/>
  <c r="AQ30" i="5"/>
  <c r="AQ51" i="5"/>
  <c r="AQ43" i="5"/>
  <c r="AQ61" i="5"/>
  <c r="AQ42" i="5"/>
  <c r="AQ31" i="5"/>
  <c r="AQ17" i="5"/>
  <c r="AQ59" i="5"/>
  <c r="AO9" i="5"/>
  <c r="AO56" i="5"/>
  <c r="AO21" i="5"/>
  <c r="AO29" i="5"/>
  <c r="AO38" i="5"/>
  <c r="AO59" i="5"/>
  <c r="AO15" i="5"/>
  <c r="AO24" i="5"/>
  <c r="AO27" i="5"/>
  <c r="AO35" i="5"/>
  <c r="AO47" i="5"/>
  <c r="AO49" i="5"/>
  <c r="AO52" i="5"/>
  <c r="AO54" i="5"/>
  <c r="AO57" i="5"/>
  <c r="AO33" i="5"/>
  <c r="AO61" i="5"/>
  <c r="AO19" i="5"/>
  <c r="AO13" i="5"/>
  <c r="AO20" i="5"/>
  <c r="AO22" i="5"/>
  <c r="AO34" i="5"/>
  <c r="AO44" i="5"/>
  <c r="AO51" i="5"/>
  <c r="AO42" i="5"/>
  <c r="AO18" i="5"/>
  <c r="AO28" i="5"/>
  <c r="AO11" i="5"/>
  <c r="AO53" i="5"/>
  <c r="AO31" i="5"/>
  <c r="AO55" i="5"/>
  <c r="AO37" i="5"/>
  <c r="AO60" i="5"/>
  <c r="AO58" i="5"/>
  <c r="AO14" i="5"/>
  <c r="AO26" i="5"/>
  <c r="AO32" i="5"/>
  <c r="AO48" i="5"/>
  <c r="AO23" i="5"/>
  <c r="AO62" i="5"/>
  <c r="AO43" i="5"/>
  <c r="AO40" i="5"/>
  <c r="AO12" i="5"/>
  <c r="AO16" i="5"/>
  <c r="AO10" i="5"/>
  <c r="AO17" i="5"/>
  <c r="AO45" i="5"/>
  <c r="AO30" i="5"/>
  <c r="AO39" i="5"/>
  <c r="AM24" i="5"/>
  <c r="AM51" i="5"/>
  <c r="AM58" i="5"/>
  <c r="AM23" i="5"/>
  <c r="AM28" i="5"/>
  <c r="AM32" i="5"/>
  <c r="AM49" i="5"/>
  <c r="AM62" i="5"/>
  <c r="AM45" i="5"/>
  <c r="AM55" i="5"/>
  <c r="AM60" i="5"/>
  <c r="AM53" i="5"/>
  <c r="AM47" i="5"/>
  <c r="AM34" i="5"/>
  <c r="AM39" i="5"/>
  <c r="AM21" i="5"/>
  <c r="AM13" i="5"/>
  <c r="AM38" i="5"/>
  <c r="AM27" i="5"/>
  <c r="AM42" i="5"/>
  <c r="AM52" i="5"/>
  <c r="AM18" i="5"/>
  <c r="AM56" i="5"/>
  <c r="AM26" i="5"/>
  <c r="AM37" i="5"/>
  <c r="AM19" i="5"/>
  <c r="AM10" i="5"/>
  <c r="AM43" i="5"/>
  <c r="AM22" i="5"/>
  <c r="AM11" i="5"/>
  <c r="AM14" i="5"/>
  <c r="AM54" i="5"/>
  <c r="AM20" i="5"/>
  <c r="AM16" i="5"/>
  <c r="AM33" i="5"/>
  <c r="AM17" i="5"/>
  <c r="AM59" i="5"/>
  <c r="AM35" i="5"/>
  <c r="AM12" i="5"/>
  <c r="AM57" i="5"/>
  <c r="AM30" i="5"/>
  <c r="AM48" i="5"/>
  <c r="AM40" i="5"/>
  <c r="AM29" i="5"/>
  <c r="AM15" i="5"/>
  <c r="AM44" i="5"/>
  <c r="AM31" i="5"/>
  <c r="AM61" i="5"/>
  <c r="AK15" i="5"/>
  <c r="AK23" i="5"/>
  <c r="AK24" i="5"/>
  <c r="AK33" i="5"/>
  <c r="AK54" i="5"/>
  <c r="AK55" i="5"/>
  <c r="AK57" i="5"/>
  <c r="AK17" i="5"/>
  <c r="AK31" i="5"/>
  <c r="AK19" i="5"/>
  <c r="AK29" i="5"/>
  <c r="AK37" i="5"/>
  <c r="AK61" i="5"/>
  <c r="AK40" i="5"/>
  <c r="AK47" i="5"/>
  <c r="AK48" i="5"/>
  <c r="AK49" i="5"/>
  <c r="AK51" i="5"/>
  <c r="AK52" i="5"/>
  <c r="AK53" i="5"/>
  <c r="AK56" i="5"/>
  <c r="AK59" i="5"/>
  <c r="AK27" i="5"/>
  <c r="AK26" i="5"/>
  <c r="AK39" i="5"/>
  <c r="AK10" i="5"/>
  <c r="AK14" i="5"/>
  <c r="AK22" i="5"/>
  <c r="AK11" i="5"/>
  <c r="AK21" i="5"/>
  <c r="AK12" i="5"/>
  <c r="AK44" i="5"/>
  <c r="AK62" i="5"/>
  <c r="AK18" i="5"/>
  <c r="AK28" i="5"/>
  <c r="AK43" i="5"/>
  <c r="AK60" i="5"/>
  <c r="AK20" i="5"/>
  <c r="AK45" i="5"/>
  <c r="AK38" i="5"/>
  <c r="AK35" i="5"/>
  <c r="AK34" i="5"/>
  <c r="AK58" i="5"/>
  <c r="AK16" i="5"/>
  <c r="AK30" i="5"/>
  <c r="AK32" i="5"/>
  <c r="AK13" i="5"/>
  <c r="AK42" i="5"/>
  <c r="AI12" i="5"/>
  <c r="AI24" i="5"/>
  <c r="AI47" i="5"/>
  <c r="AI18" i="5"/>
  <c r="AI26" i="5"/>
  <c r="AI28" i="5"/>
  <c r="AI30" i="5"/>
  <c r="AI32" i="5"/>
  <c r="AI14" i="5"/>
  <c r="AI49" i="5"/>
  <c r="AI52" i="5"/>
  <c r="AI56" i="5"/>
  <c r="AI54" i="5"/>
  <c r="AI27" i="5"/>
  <c r="AI23" i="5"/>
  <c r="AI51" i="5"/>
  <c r="AI58" i="5"/>
  <c r="AI62" i="5"/>
  <c r="AI45" i="5"/>
  <c r="AI42" i="5"/>
  <c r="AI16" i="5"/>
  <c r="AI13" i="5"/>
  <c r="AI61" i="5"/>
  <c r="AI15" i="5"/>
  <c r="AI48" i="5"/>
  <c r="AI39" i="5"/>
  <c r="AI22" i="5"/>
  <c r="AI33" i="5"/>
  <c r="AI38" i="5"/>
  <c r="AI44" i="5"/>
  <c r="AI11" i="5"/>
  <c r="AI35" i="5"/>
  <c r="AI55" i="5"/>
  <c r="AI34" i="5"/>
  <c r="AI60" i="5"/>
  <c r="AI57" i="5"/>
  <c r="AI31" i="5"/>
  <c r="AI37" i="5"/>
  <c r="AI40" i="5"/>
  <c r="AI17" i="5"/>
  <c r="AI53" i="5"/>
  <c r="AI43" i="5"/>
  <c r="AI59" i="5"/>
  <c r="AI29" i="5"/>
  <c r="AI19" i="5"/>
  <c r="AI20" i="5"/>
  <c r="AI10" i="5"/>
  <c r="AI21" i="5"/>
  <c r="AG17" i="5"/>
  <c r="AG21" i="5"/>
  <c r="AG29" i="5"/>
  <c r="AG38" i="5"/>
  <c r="AG51" i="5"/>
  <c r="AG24" i="5"/>
  <c r="AG42" i="5"/>
  <c r="AG15" i="5"/>
  <c r="AG47" i="5"/>
  <c r="AG49" i="5"/>
  <c r="AG52" i="5"/>
  <c r="AG54" i="5"/>
  <c r="AG56" i="5"/>
  <c r="AG61" i="5"/>
  <c r="AG48" i="5"/>
  <c r="AG53" i="5"/>
  <c r="AG55" i="5"/>
  <c r="AG57" i="5"/>
  <c r="AG37" i="5"/>
  <c r="AG59" i="5"/>
  <c r="AG27" i="5"/>
  <c r="AG18" i="5"/>
  <c r="AG43" i="5"/>
  <c r="AG19" i="5"/>
  <c r="AG32" i="5"/>
  <c r="AG30" i="5"/>
  <c r="AG40" i="5"/>
  <c r="AG23" i="5"/>
  <c r="AG35" i="5"/>
  <c r="AG58" i="5"/>
  <c r="AG12" i="5"/>
  <c r="AG34" i="5"/>
  <c r="AG14" i="5"/>
  <c r="AG20" i="5"/>
  <c r="AG10" i="5"/>
  <c r="AG13" i="5"/>
  <c r="AG62" i="5"/>
  <c r="AG26" i="5"/>
  <c r="AG60" i="5"/>
  <c r="AG16" i="5"/>
  <c r="AG11" i="5"/>
  <c r="AG31" i="5"/>
  <c r="AG28" i="5"/>
  <c r="AG45" i="5"/>
  <c r="AG22" i="5"/>
  <c r="AG39" i="5"/>
  <c r="AG44" i="5"/>
  <c r="AG33" i="5"/>
  <c r="AE10" i="5"/>
  <c r="AE20" i="5"/>
  <c r="AE26" i="5"/>
  <c r="AE30" i="5"/>
  <c r="AE34" i="5"/>
  <c r="AE53" i="5"/>
  <c r="AE57" i="5"/>
  <c r="AE60" i="5"/>
  <c r="AE12" i="5"/>
  <c r="AE14" i="5"/>
  <c r="AE49" i="5"/>
  <c r="AE54" i="5"/>
  <c r="AE48" i="5"/>
  <c r="AE51" i="5"/>
  <c r="AE45" i="5"/>
  <c r="AE32" i="5"/>
  <c r="AE42" i="5"/>
  <c r="AE31" i="5"/>
  <c r="AE52" i="5"/>
  <c r="AE28" i="5"/>
  <c r="AE23" i="5"/>
  <c r="AE19" i="5"/>
  <c r="AE33" i="5"/>
  <c r="AE43" i="5"/>
  <c r="AE27" i="5"/>
  <c r="AE61" i="5"/>
  <c r="AE58" i="5"/>
  <c r="AE55" i="5"/>
  <c r="AE56" i="5"/>
  <c r="AE59" i="5"/>
  <c r="AE29" i="5"/>
  <c r="AE40" i="5"/>
  <c r="AE37" i="5"/>
  <c r="AE18" i="5"/>
  <c r="AE39" i="5"/>
  <c r="AE24" i="5"/>
  <c r="AE62" i="5"/>
  <c r="AE47" i="5"/>
  <c r="AE44" i="5"/>
  <c r="AE16" i="5"/>
  <c r="AE38" i="5"/>
  <c r="AE35" i="5"/>
  <c r="AE17" i="5"/>
  <c r="AE22" i="5"/>
  <c r="AE15" i="5"/>
  <c r="AE21" i="5"/>
  <c r="AE11" i="5"/>
  <c r="AE13" i="5"/>
  <c r="AC13" i="5"/>
  <c r="AC27" i="5"/>
  <c r="AC35" i="5"/>
  <c r="AC47" i="5"/>
  <c r="AC48" i="5"/>
  <c r="AC49" i="5"/>
  <c r="AC52" i="5"/>
  <c r="AC54" i="5"/>
  <c r="AC21" i="5"/>
  <c r="AC31" i="5"/>
  <c r="AC51" i="5"/>
  <c r="AC53" i="5"/>
  <c r="AC55" i="5"/>
  <c r="AC56" i="5"/>
  <c r="AC57" i="5"/>
  <c r="AC59" i="5"/>
  <c r="AC19" i="5"/>
  <c r="AC29" i="5"/>
  <c r="AC24" i="5"/>
  <c r="AC45" i="5"/>
  <c r="AC43" i="5"/>
  <c r="AC20" i="5"/>
  <c r="AC28" i="5"/>
  <c r="AC30" i="5"/>
  <c r="AC11" i="5"/>
  <c r="AC34" i="5"/>
  <c r="AC15" i="5"/>
  <c r="AC61" i="5"/>
  <c r="AC40" i="5"/>
  <c r="AC17" i="5"/>
  <c r="AC32" i="5"/>
  <c r="AC38" i="5"/>
  <c r="AC10" i="5"/>
  <c r="AC22" i="5"/>
  <c r="AC16" i="5"/>
  <c r="AC44" i="5"/>
  <c r="AC18" i="5"/>
  <c r="AC42" i="5"/>
  <c r="AC33" i="5"/>
  <c r="AC37" i="5"/>
  <c r="AC62" i="5"/>
  <c r="AC12" i="5"/>
  <c r="AC26" i="5"/>
  <c r="AC60" i="5"/>
  <c r="AC39" i="5"/>
  <c r="AC14" i="5"/>
  <c r="AC23" i="5"/>
  <c r="AC58" i="5"/>
  <c r="Y61" i="5"/>
  <c r="Y29" i="5"/>
  <c r="Y38" i="5"/>
  <c r="Y42" i="5"/>
  <c r="Y21" i="5"/>
  <c r="Y33" i="5"/>
  <c r="Y59" i="5"/>
  <c r="Y15" i="5"/>
  <c r="Y17" i="5"/>
  <c r="Y24" i="5"/>
  <c r="Y27" i="5"/>
  <c r="Y35" i="5"/>
  <c r="Y48" i="5"/>
  <c r="Y51" i="5"/>
  <c r="Y53" i="5"/>
  <c r="Y55" i="5"/>
  <c r="Y57" i="5"/>
  <c r="Y56" i="5"/>
  <c r="Y37" i="5"/>
  <c r="Y54" i="5"/>
  <c r="Y43" i="5"/>
  <c r="Y14" i="5"/>
  <c r="Y40" i="5"/>
  <c r="Y11" i="5"/>
  <c r="Y12" i="5"/>
  <c r="Y52" i="5"/>
  <c r="Y31" i="5"/>
  <c r="Y58" i="5"/>
  <c r="Y39" i="5"/>
  <c r="Y10" i="5"/>
  <c r="Y28" i="5"/>
  <c r="Y34" i="5"/>
  <c r="Y60" i="5"/>
  <c r="Y47" i="5"/>
  <c r="Y23" i="5"/>
  <c r="Y32" i="5"/>
  <c r="Y30" i="5"/>
  <c r="Y62" i="5"/>
  <c r="Y20" i="5"/>
  <c r="Y26" i="5"/>
  <c r="Y45" i="5"/>
  <c r="Y19" i="5"/>
  <c r="Y49" i="5"/>
  <c r="Y16" i="5"/>
  <c r="Y22" i="5"/>
  <c r="Y44" i="5"/>
  <c r="Y13" i="5"/>
  <c r="Y18" i="5"/>
  <c r="W18" i="5"/>
  <c r="W26" i="5"/>
  <c r="W30" i="5"/>
  <c r="W49" i="5"/>
  <c r="W54" i="5"/>
  <c r="W24" i="5"/>
  <c r="W45" i="5"/>
  <c r="W48" i="5"/>
  <c r="W53" i="5"/>
  <c r="W57" i="5"/>
  <c r="W60" i="5"/>
  <c r="W16" i="5"/>
  <c r="W23" i="5"/>
  <c r="W28" i="5"/>
  <c r="W32" i="5"/>
  <c r="W47" i="5"/>
  <c r="W52" i="5"/>
  <c r="W56" i="5"/>
  <c r="W14" i="5"/>
  <c r="W34" i="5"/>
  <c r="W20" i="5"/>
  <c r="W62" i="5"/>
  <c r="W15" i="5"/>
  <c r="W22" i="5"/>
  <c r="W35" i="5"/>
  <c r="W13" i="5"/>
  <c r="W40" i="5"/>
  <c r="W58" i="5"/>
  <c r="W37" i="5"/>
  <c r="W61" i="5"/>
  <c r="W10" i="5"/>
  <c r="W31" i="5"/>
  <c r="W11" i="5"/>
  <c r="W17" i="5"/>
  <c r="W55" i="5"/>
  <c r="W29" i="5"/>
  <c r="W42" i="5"/>
  <c r="W43" i="5"/>
  <c r="W27" i="5"/>
  <c r="W59" i="5"/>
  <c r="W12" i="5"/>
  <c r="W51" i="5"/>
  <c r="W19" i="5"/>
  <c r="W38" i="5"/>
  <c r="W39" i="5"/>
  <c r="W21" i="5"/>
  <c r="W44" i="5"/>
  <c r="W33" i="5"/>
  <c r="U27" i="5"/>
  <c r="U15" i="5"/>
  <c r="U23" i="5"/>
  <c r="U24" i="5"/>
  <c r="U33" i="5"/>
  <c r="U31" i="5"/>
  <c r="U44" i="5"/>
  <c r="U35" i="5"/>
  <c r="U61" i="5"/>
  <c r="U54" i="5"/>
  <c r="U53" i="5"/>
  <c r="U19" i="5"/>
  <c r="U56" i="5"/>
  <c r="U17" i="5"/>
  <c r="U28" i="5"/>
  <c r="U30" i="5"/>
  <c r="U58" i="5"/>
  <c r="U21" i="5"/>
  <c r="U34" i="5"/>
  <c r="U13" i="5"/>
  <c r="U48" i="5"/>
  <c r="U49" i="5"/>
  <c r="U52" i="5"/>
  <c r="U26" i="5"/>
  <c r="U14" i="5"/>
  <c r="U22" i="5"/>
  <c r="U45" i="5"/>
  <c r="U18" i="5"/>
  <c r="U20" i="5"/>
  <c r="U59" i="5"/>
  <c r="U37" i="5"/>
  <c r="U55" i="5"/>
  <c r="U47" i="5"/>
  <c r="U62" i="5"/>
  <c r="U43" i="5"/>
  <c r="U16" i="5"/>
  <c r="U39" i="5"/>
  <c r="U11" i="5"/>
  <c r="U12" i="5"/>
  <c r="U57" i="5"/>
  <c r="U29" i="5"/>
  <c r="U51" i="5"/>
  <c r="U40" i="5"/>
  <c r="U42" i="5"/>
  <c r="U38" i="5"/>
  <c r="U10" i="5"/>
  <c r="U32" i="5"/>
  <c r="U60" i="5"/>
  <c r="S30" i="5"/>
  <c r="S47" i="5"/>
  <c r="S52" i="5"/>
  <c r="S56" i="5"/>
  <c r="S28" i="5"/>
  <c r="S32" i="5"/>
  <c r="S34" i="5"/>
  <c r="S49" i="5"/>
  <c r="S38" i="5"/>
  <c r="S39" i="5"/>
  <c r="S26" i="5"/>
  <c r="S54" i="5"/>
  <c r="S60" i="5"/>
  <c r="S24" i="5"/>
  <c r="S53" i="5"/>
  <c r="S22" i="5"/>
  <c r="S44" i="5"/>
  <c r="S29" i="5"/>
  <c r="S40" i="5"/>
  <c r="S13" i="5"/>
  <c r="S42" i="5"/>
  <c r="S12" i="5"/>
  <c r="S23" i="5"/>
  <c r="S51" i="5"/>
  <c r="S16" i="5"/>
  <c r="S35" i="5"/>
  <c r="S27" i="5"/>
  <c r="S37" i="5"/>
  <c r="S10" i="5"/>
  <c r="S21" i="5"/>
  <c r="S62" i="5"/>
  <c r="S57" i="5"/>
  <c r="S48" i="5"/>
  <c r="S58" i="5"/>
  <c r="S33" i="5"/>
  <c r="S45" i="5"/>
  <c r="S19" i="5"/>
  <c r="S20" i="5"/>
  <c r="S17" i="5"/>
  <c r="S14" i="5"/>
  <c r="S55" i="5"/>
  <c r="S43" i="5"/>
  <c r="S18" i="5"/>
  <c r="S31" i="5"/>
  <c r="S59" i="5"/>
  <c r="S15" i="5"/>
  <c r="S61" i="5"/>
  <c r="S11" i="5"/>
  <c r="Q23" i="5"/>
  <c r="Q59" i="5"/>
  <c r="Q27" i="5"/>
  <c r="Q35" i="5"/>
  <c r="Q42" i="5"/>
  <c r="Q21" i="5"/>
  <c r="Q48" i="5"/>
  <c r="Q51" i="5"/>
  <c r="Q53" i="5"/>
  <c r="Q55" i="5"/>
  <c r="Q57" i="5"/>
  <c r="Q37" i="5"/>
  <c r="Q54" i="5"/>
  <c r="Q29" i="5"/>
  <c r="Q56" i="5"/>
  <c r="Q40" i="5"/>
  <c r="Q43" i="5"/>
  <c r="Q15" i="5"/>
  <c r="Q12" i="5"/>
  <c r="Q28" i="5"/>
  <c r="Q18" i="5"/>
  <c r="Q49" i="5"/>
  <c r="Q60" i="5"/>
  <c r="Q62" i="5"/>
  <c r="Q33" i="5"/>
  <c r="Q24" i="5"/>
  <c r="Q47" i="5"/>
  <c r="Q45" i="5"/>
  <c r="Q26" i="5"/>
  <c r="Q38" i="5"/>
  <c r="Q17" i="5"/>
  <c r="Q30" i="5"/>
  <c r="Q14" i="5"/>
  <c r="Q52" i="5"/>
  <c r="Q58" i="5"/>
  <c r="Q32" i="5"/>
  <c r="Q31" i="5"/>
  <c r="Q13" i="5"/>
  <c r="Q11" i="5"/>
  <c r="Q44" i="5"/>
  <c r="Q19" i="5"/>
  <c r="Q22" i="5"/>
  <c r="Q39" i="5"/>
  <c r="Q20" i="5"/>
  <c r="Q10" i="5"/>
  <c r="Q61" i="5"/>
  <c r="Q34" i="5"/>
  <c r="Q16" i="5"/>
  <c r="O60" i="5"/>
  <c r="O62" i="5"/>
  <c r="O26" i="5"/>
  <c r="O30" i="5"/>
  <c r="O34" i="5"/>
  <c r="O47" i="5"/>
  <c r="O52" i="5"/>
  <c r="O56" i="5"/>
  <c r="O58" i="5"/>
  <c r="O14" i="5"/>
  <c r="O24" i="5"/>
  <c r="O51" i="5"/>
  <c r="O55" i="5"/>
  <c r="O10" i="5"/>
  <c r="O12" i="5"/>
  <c r="O48" i="5"/>
  <c r="O53" i="5"/>
  <c r="O57" i="5"/>
  <c r="O38" i="5"/>
  <c r="O23" i="5"/>
  <c r="O49" i="5"/>
  <c r="O40" i="5"/>
  <c r="O17" i="5"/>
  <c r="O42" i="5"/>
  <c r="O59" i="5"/>
  <c r="O27" i="5"/>
  <c r="O28" i="5"/>
  <c r="O32" i="5"/>
  <c r="O61" i="5"/>
  <c r="O39" i="5"/>
  <c r="O11" i="5"/>
  <c r="O18" i="5"/>
  <c r="O37" i="5"/>
  <c r="O21" i="5"/>
  <c r="O22" i="5"/>
  <c r="O20" i="5"/>
  <c r="O19" i="5"/>
  <c r="O33" i="5"/>
  <c r="O44" i="5"/>
  <c r="O16" i="5"/>
  <c r="O35" i="5"/>
  <c r="O45" i="5"/>
  <c r="O54" i="5"/>
  <c r="O15" i="5"/>
  <c r="O29" i="5"/>
  <c r="O43" i="5"/>
  <c r="O13" i="5"/>
  <c r="O31" i="5"/>
  <c r="M21" i="5"/>
  <c r="M29" i="5"/>
  <c r="M49" i="5"/>
  <c r="M51" i="5"/>
  <c r="M54" i="5"/>
  <c r="M55" i="5"/>
  <c r="M56" i="5"/>
  <c r="M57" i="5"/>
  <c r="M17" i="5"/>
  <c r="M59" i="5"/>
  <c r="M33" i="5"/>
  <c r="M37" i="5"/>
  <c r="M58" i="5"/>
  <c r="M61" i="5"/>
  <c r="M19" i="5"/>
  <c r="M11" i="5"/>
  <c r="M35" i="5"/>
  <c r="M38" i="5"/>
  <c r="M60" i="5"/>
  <c r="M10" i="5"/>
  <c r="M20" i="5"/>
  <c r="M39" i="5"/>
  <c r="M52" i="5"/>
  <c r="M53" i="5"/>
  <c r="M44" i="5"/>
  <c r="M31" i="5"/>
  <c r="M34" i="5"/>
  <c r="M28" i="5"/>
  <c r="M62" i="5"/>
  <c r="M15" i="5"/>
  <c r="M32" i="5"/>
  <c r="M47" i="5"/>
  <c r="M48" i="5"/>
  <c r="M23" i="5"/>
  <c r="M27" i="5"/>
  <c r="M16" i="5"/>
  <c r="M22" i="5"/>
  <c r="M45" i="5"/>
  <c r="M43" i="5"/>
  <c r="M18" i="5"/>
  <c r="M26" i="5"/>
  <c r="M40" i="5"/>
  <c r="M13" i="5"/>
  <c r="M24" i="5"/>
  <c r="M12" i="5"/>
  <c r="M14" i="5"/>
  <c r="M30" i="5"/>
  <c r="M42" i="5"/>
  <c r="M9" i="5"/>
  <c r="I16" i="5"/>
  <c r="I20" i="5"/>
  <c r="I24" i="5"/>
  <c r="I49" i="5"/>
  <c r="I54" i="5"/>
  <c r="I26" i="5"/>
  <c r="I39" i="5"/>
  <c r="I51" i="5"/>
  <c r="I55" i="5"/>
  <c r="I18" i="5"/>
  <c r="I22" i="5"/>
  <c r="I28" i="5"/>
  <c r="I30" i="5"/>
  <c r="I32" i="5"/>
  <c r="I34" i="5"/>
  <c r="I47" i="5"/>
  <c r="I52" i="5"/>
  <c r="I60" i="5"/>
  <c r="I62" i="5"/>
  <c r="I43" i="5"/>
  <c r="I48" i="5"/>
  <c r="I10" i="5"/>
  <c r="I31" i="5"/>
  <c r="I44" i="5"/>
  <c r="I11" i="5"/>
  <c r="I17" i="5"/>
  <c r="I19" i="5"/>
  <c r="I57" i="5"/>
  <c r="I38" i="5"/>
  <c r="I45" i="5"/>
  <c r="I29" i="5"/>
  <c r="I21" i="5"/>
  <c r="I61" i="5"/>
  <c r="I15" i="5"/>
  <c r="I56" i="5"/>
  <c r="I58" i="5"/>
  <c r="I35" i="5"/>
  <c r="I27" i="5"/>
  <c r="I14" i="5"/>
  <c r="I42" i="5"/>
  <c r="I59" i="5"/>
  <c r="I53" i="5"/>
  <c r="I23" i="5"/>
  <c r="I33" i="5"/>
  <c r="I12" i="5"/>
  <c r="I13" i="5"/>
  <c r="I40" i="5"/>
  <c r="I37" i="5"/>
  <c r="O9" i="5"/>
  <c r="Q9" i="5"/>
  <c r="AE9" i="5"/>
  <c r="AM9" i="5"/>
  <c r="AU9" i="5"/>
  <c r="I9" i="5"/>
  <c r="AC9" i="5"/>
  <c r="Z9" i="5"/>
  <c r="Y9" i="5"/>
  <c r="W9" i="5"/>
  <c r="U9" i="5"/>
  <c r="S9" i="5"/>
  <c r="AA24" i="5" l="1"/>
  <c r="AA39" i="5"/>
  <c r="AA55" i="5"/>
  <c r="AA12" i="5"/>
  <c r="AA23" i="5"/>
  <c r="AA43" i="5"/>
  <c r="AA49" i="5"/>
  <c r="AA54" i="5"/>
  <c r="AA51" i="5"/>
  <c r="AA58" i="5"/>
  <c r="AA60" i="5"/>
  <c r="AA16" i="5"/>
  <c r="AA52" i="5"/>
  <c r="AA18" i="5"/>
  <c r="AA59" i="5"/>
  <c r="AA11" i="5"/>
  <c r="AA31" i="5"/>
  <c r="AA38" i="5"/>
  <c r="AA15" i="5"/>
  <c r="AA26" i="5"/>
  <c r="AA28" i="5"/>
  <c r="AA57" i="5"/>
  <c r="AA48" i="5"/>
  <c r="AA34" i="5"/>
  <c r="AA37" i="5"/>
  <c r="AA40" i="5"/>
  <c r="AA29" i="5"/>
  <c r="AA42" i="5"/>
  <c r="AA14" i="5"/>
  <c r="AA20" i="5"/>
  <c r="AA62" i="5"/>
  <c r="AA56" i="5"/>
  <c r="AA47" i="5"/>
  <c r="AA22" i="5"/>
  <c r="AA17" i="5"/>
  <c r="AA35" i="5"/>
  <c r="AA27" i="5"/>
  <c r="AA21" i="5"/>
  <c r="AA45" i="5"/>
  <c r="AA10" i="5"/>
  <c r="AA30" i="5"/>
  <c r="AA53" i="5"/>
  <c r="AA32" i="5"/>
  <c r="AA61" i="5"/>
  <c r="AA13" i="5"/>
  <c r="AA33" i="5"/>
  <c r="AA44" i="5"/>
  <c r="AA19" i="5"/>
  <c r="AA9" i="5"/>
  <c r="G62" i="6" l="1"/>
  <c r="H62" i="6"/>
  <c r="H61" i="6"/>
  <c r="G61" i="6"/>
  <c r="H60" i="6"/>
  <c r="G60" i="6"/>
  <c r="H59" i="6"/>
  <c r="G59" i="6"/>
  <c r="H58" i="6"/>
  <c r="G58" i="6"/>
  <c r="H57" i="6"/>
  <c r="G57" i="6"/>
  <c r="H56" i="6"/>
  <c r="G56" i="6"/>
  <c r="H55" i="6"/>
  <c r="G55" i="6"/>
  <c r="X54" i="6"/>
  <c r="W54" i="6"/>
  <c r="V54" i="6"/>
  <c r="U54" i="6"/>
  <c r="T54" i="6"/>
  <c r="S54" i="6"/>
  <c r="R54" i="6"/>
  <c r="Q54" i="6"/>
  <c r="O54" i="6"/>
  <c r="N54" i="6"/>
  <c r="M54" i="6"/>
  <c r="L54" i="6"/>
  <c r="K54" i="6"/>
  <c r="J54" i="6"/>
  <c r="I54" i="6"/>
  <c r="H52" i="6"/>
  <c r="G52" i="6"/>
  <c r="H51" i="6"/>
  <c r="G51" i="6"/>
  <c r="H49" i="6"/>
  <c r="G49" i="6"/>
  <c r="H48" i="6"/>
  <c r="G48" i="6"/>
  <c r="F48" i="6" s="1"/>
  <c r="F48" i="5" s="1"/>
  <c r="H47" i="6"/>
  <c r="G47" i="6"/>
  <c r="H45" i="6"/>
  <c r="G45" i="6"/>
  <c r="H44" i="6"/>
  <c r="G44" i="6"/>
  <c r="H43" i="6"/>
  <c r="G43" i="6"/>
  <c r="H42" i="6"/>
  <c r="G42" i="6"/>
  <c r="H37" i="6"/>
  <c r="G37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3" i="6"/>
  <c r="G23" i="6"/>
  <c r="H22" i="6"/>
  <c r="G22" i="6"/>
  <c r="H21" i="6"/>
  <c r="G21" i="6"/>
  <c r="H20" i="6"/>
  <c r="G20" i="6"/>
  <c r="F20" i="6" s="1"/>
  <c r="F20" i="5" s="1"/>
  <c r="H19" i="6"/>
  <c r="G19" i="6"/>
  <c r="H18" i="6"/>
  <c r="G18" i="6"/>
  <c r="H17" i="6"/>
  <c r="G17" i="6"/>
  <c r="H16" i="6"/>
  <c r="F16" i="6"/>
  <c r="F16" i="5" s="1"/>
  <c r="H15" i="6"/>
  <c r="G15" i="6"/>
  <c r="H13" i="6"/>
  <c r="G13" i="6"/>
  <c r="H12" i="6"/>
  <c r="G12" i="6"/>
  <c r="H11" i="6"/>
  <c r="G11" i="6"/>
  <c r="X10" i="6"/>
  <c r="X9" i="6" s="1"/>
  <c r="W10" i="6"/>
  <c r="V10" i="6"/>
  <c r="U10" i="6"/>
  <c r="T10" i="6"/>
  <c r="S10" i="6"/>
  <c r="R10" i="6"/>
  <c r="Q10" i="6"/>
  <c r="P10" i="6"/>
  <c r="P9" i="6" s="1"/>
  <c r="O10" i="6"/>
  <c r="N10" i="6"/>
  <c r="M10" i="6"/>
  <c r="M9" i="6" s="1"/>
  <c r="L10" i="6"/>
  <c r="K10" i="6"/>
  <c r="J10" i="6"/>
  <c r="I10" i="6"/>
  <c r="I9" i="6" s="1"/>
  <c r="Q9" i="6" l="1"/>
  <c r="U9" i="6"/>
  <c r="V9" i="6"/>
  <c r="F15" i="6"/>
  <c r="F15" i="5" s="1"/>
  <c r="F23" i="6"/>
  <c r="F23" i="5" s="1"/>
  <c r="L9" i="6"/>
  <c r="T9" i="6"/>
  <c r="F29" i="6"/>
  <c r="F29" i="5" s="1"/>
  <c r="F33" i="6"/>
  <c r="F33" i="5" s="1"/>
  <c r="F42" i="6"/>
  <c r="F42" i="5" s="1"/>
  <c r="F52" i="6"/>
  <c r="F52" i="5" s="1"/>
  <c r="N9" i="6"/>
  <c r="F11" i="6"/>
  <c r="F11" i="5" s="1"/>
  <c r="J9" i="6"/>
  <c r="G24" i="6"/>
  <c r="F61" i="6"/>
  <c r="F61" i="5" s="1"/>
  <c r="F19" i="6"/>
  <c r="F19" i="5" s="1"/>
  <c r="K9" i="6"/>
  <c r="S9" i="6"/>
  <c r="F12" i="6"/>
  <c r="F12" i="5" s="1"/>
  <c r="W9" i="6"/>
  <c r="F44" i="6"/>
  <c r="F44" i="5" s="1"/>
  <c r="H54" i="6"/>
  <c r="F13" i="6"/>
  <c r="F13" i="5" s="1"/>
  <c r="F26" i="6"/>
  <c r="F26" i="5" s="1"/>
  <c r="F43" i="6"/>
  <c r="F43" i="5" s="1"/>
  <c r="F58" i="6"/>
  <c r="F58" i="5" s="1"/>
  <c r="F60" i="6"/>
  <c r="F60" i="5" s="1"/>
  <c r="F17" i="6"/>
  <c r="F17" i="5" s="1"/>
  <c r="F21" i="6"/>
  <c r="F21" i="5" s="1"/>
  <c r="F32" i="6"/>
  <c r="F32" i="5" s="1"/>
  <c r="F34" i="6"/>
  <c r="F34" i="5" s="1"/>
  <c r="F57" i="6"/>
  <c r="F57" i="5" s="1"/>
  <c r="F59" i="6"/>
  <c r="F59" i="5" s="1"/>
  <c r="J9" i="5"/>
  <c r="F37" i="6"/>
  <c r="F37" i="5" s="1"/>
  <c r="F28" i="6"/>
  <c r="F28" i="5" s="1"/>
  <c r="F30" i="6"/>
  <c r="F30" i="5" s="1"/>
  <c r="F47" i="6"/>
  <c r="F47" i="5" s="1"/>
  <c r="F49" i="6"/>
  <c r="F49" i="5" s="1"/>
  <c r="O9" i="6"/>
  <c r="F62" i="6"/>
  <c r="F62" i="5" s="1"/>
  <c r="R9" i="6"/>
  <c r="F56" i="6"/>
  <c r="F56" i="5" s="1"/>
  <c r="G54" i="6"/>
  <c r="F54" i="6" s="1"/>
  <c r="F54" i="5" s="1"/>
  <c r="F45" i="6"/>
  <c r="F45" i="5" s="1"/>
  <c r="H24" i="6"/>
  <c r="F31" i="6"/>
  <c r="F31" i="5" s="1"/>
  <c r="F51" i="6"/>
  <c r="F51" i="5" s="1"/>
  <c r="F27" i="6"/>
  <c r="F27" i="5" s="1"/>
  <c r="F35" i="6"/>
  <c r="F35" i="5" s="1"/>
  <c r="H10" i="6"/>
  <c r="F18" i="6"/>
  <c r="F18" i="5" s="1"/>
  <c r="F22" i="6"/>
  <c r="F22" i="5" s="1"/>
  <c r="G10" i="6"/>
  <c r="F55" i="6"/>
  <c r="F55" i="5" s="1"/>
  <c r="K24" i="5" l="1"/>
  <c r="K33" i="5"/>
  <c r="K55" i="5"/>
  <c r="K15" i="5"/>
  <c r="K21" i="5"/>
  <c r="K27" i="5"/>
  <c r="K35" i="5"/>
  <c r="K42" i="5"/>
  <c r="K59" i="5"/>
  <c r="K48" i="5"/>
  <c r="K51" i="5"/>
  <c r="K53" i="5"/>
  <c r="K57" i="5"/>
  <c r="K52" i="5"/>
  <c r="K49" i="5"/>
  <c r="K23" i="5"/>
  <c r="K17" i="5"/>
  <c r="K60" i="5"/>
  <c r="K16" i="5"/>
  <c r="K12" i="5"/>
  <c r="K26" i="5"/>
  <c r="K11" i="5"/>
  <c r="K37" i="5"/>
  <c r="K31" i="5"/>
  <c r="K61" i="5"/>
  <c r="K62" i="5"/>
  <c r="K45" i="5"/>
  <c r="K44" i="5"/>
  <c r="K43" i="5"/>
  <c r="K20" i="5"/>
  <c r="K22" i="5"/>
  <c r="K19" i="5"/>
  <c r="K29" i="5"/>
  <c r="K56" i="5"/>
  <c r="K40" i="5"/>
  <c r="K39" i="5"/>
  <c r="K34" i="5"/>
  <c r="K38" i="5"/>
  <c r="K14" i="5"/>
  <c r="K10" i="5"/>
  <c r="K54" i="5"/>
  <c r="K58" i="5"/>
  <c r="K47" i="5"/>
  <c r="K30" i="5"/>
  <c r="K28" i="5"/>
  <c r="K18" i="5"/>
  <c r="K32" i="5"/>
  <c r="K13" i="5"/>
  <c r="H9" i="6"/>
  <c r="G9" i="6"/>
  <c r="K9" i="5"/>
  <c r="F24" i="6"/>
  <c r="F24" i="5" s="1"/>
  <c r="F10" i="6"/>
  <c r="F10" i="5" s="1"/>
  <c r="F9" i="6" l="1"/>
  <c r="F9" i="5" s="1"/>
  <c r="G16" i="5" l="1"/>
  <c r="G14" i="5"/>
  <c r="G32" i="5"/>
  <c r="G45" i="5"/>
  <c r="G47" i="5"/>
  <c r="G48" i="5"/>
  <c r="G49" i="5"/>
  <c r="G51" i="5"/>
  <c r="G52" i="5"/>
  <c r="G53" i="5"/>
  <c r="G54" i="5"/>
  <c r="G55" i="5"/>
  <c r="G56" i="5"/>
  <c r="G57" i="5"/>
  <c r="G58" i="5"/>
  <c r="G18" i="5"/>
  <c r="G28" i="5"/>
  <c r="G62" i="5"/>
  <c r="G23" i="5"/>
  <c r="G34" i="5"/>
  <c r="G11" i="5"/>
  <c r="G59" i="5"/>
  <c r="G38" i="5"/>
  <c r="G30" i="5"/>
  <c r="G35" i="5"/>
  <c r="G61" i="5"/>
  <c r="G19" i="5"/>
  <c r="G31" i="5"/>
  <c r="G40" i="5"/>
  <c r="G10" i="5"/>
  <c r="G15" i="5"/>
  <c r="G24" i="5"/>
  <c r="G26" i="5"/>
  <c r="G27" i="5"/>
  <c r="G43" i="5"/>
  <c r="G12" i="5"/>
  <c r="G21" i="5"/>
  <c r="G33" i="5"/>
  <c r="G20" i="5"/>
  <c r="G60" i="5"/>
  <c r="G17" i="5"/>
  <c r="G37" i="5"/>
  <c r="G44" i="5"/>
  <c r="G13" i="5"/>
  <c r="G22" i="5"/>
  <c r="G42" i="5"/>
  <c r="G29" i="5"/>
  <c r="G39" i="5"/>
  <c r="G9" i="5"/>
</calcChain>
</file>

<file path=xl/sharedStrings.xml><?xml version="1.0" encoding="utf-8"?>
<sst xmlns="http://schemas.openxmlformats.org/spreadsheetml/2006/main" count="5226" uniqueCount="226">
  <si>
    <t>Population (thousands)</t>
  </si>
  <si>
    <t>Total</t>
  </si>
  <si>
    <t>All Causes</t>
  </si>
  <si>
    <t>1.</t>
  </si>
  <si>
    <t>Tuberculosis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</si>
  <si>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</si>
  <si>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</si>
  <si>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</si>
  <si>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</si>
  <si>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</si>
  <si>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</si>
  <si>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</si>
  <si>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</si>
  <si>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</si>
  <si>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Malaria</t>
  </si>
  <si>
    <t>11.</t>
  </si>
  <si>
    <t>12.</t>
  </si>
  <si>
    <t>Stomach cancer</t>
  </si>
  <si>
    <t>Liver cancer</t>
  </si>
  <si>
    <t>Breast cancer</t>
  </si>
  <si>
    <t>13.</t>
  </si>
  <si>
    <t>14.</t>
  </si>
  <si>
    <t>15.</t>
  </si>
  <si>
    <t>16.</t>
  </si>
  <si>
    <t>Epilepsy</t>
  </si>
  <si>
    <t>Digestive diseases</t>
  </si>
  <si>
    <t>Genitourinary diseases</t>
  </si>
  <si>
    <t>Falls</t>
  </si>
  <si>
    <t>Drowning</t>
  </si>
  <si>
    <t>Interpersonal violence</t>
  </si>
  <si>
    <t>Both sexes</t>
  </si>
  <si>
    <t>Male</t>
  </si>
  <si>
    <t>Female</t>
  </si>
  <si>
    <t>Sex</t>
  </si>
  <si>
    <t>Age group</t>
  </si>
  <si>
    <t>5-14 years</t>
  </si>
  <si>
    <t>15-29 years</t>
  </si>
  <si>
    <t>30-49 years</t>
  </si>
  <si>
    <t>% total</t>
  </si>
  <si>
    <t>60-69 years</t>
  </si>
  <si>
    <t>50-59 years</t>
  </si>
  <si>
    <t>Code</t>
  </si>
  <si>
    <t>Cause of death</t>
  </si>
  <si>
    <t>Hepatitis</t>
  </si>
  <si>
    <t>17.</t>
  </si>
  <si>
    <t>18.</t>
  </si>
  <si>
    <t>19.</t>
  </si>
  <si>
    <t>20.</t>
  </si>
  <si>
    <t>21.</t>
  </si>
  <si>
    <t>22.</t>
  </si>
  <si>
    <t>23.</t>
  </si>
  <si>
    <t>24.</t>
  </si>
  <si>
    <t>Total (all ages)</t>
  </si>
  <si>
    <t>Meningitis/encephalitis</t>
  </si>
  <si>
    <t>Respiratory infections</t>
  </si>
  <si>
    <t>Fever of unknown origin</t>
  </si>
  <si>
    <t>III. Injuries</t>
  </si>
  <si>
    <t>Other digestive cancer</t>
  </si>
  <si>
    <t>All other cancers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</si>
  <si>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</si>
  <si>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</si>
  <si>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</si>
  <si>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</si>
  <si>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</si>
  <si>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</si>
  <si>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</si>
  <si>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</si>
  <si>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</si>
  <si>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</si>
  <si>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</si>
  <si>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</si>
  <si>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</si>
  <si>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</si>
  <si>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</si>
  <si>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</si>
  <si>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</si>
  <si>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</si>
  <si>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</si>
  <si>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</si>
  <si>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Ill-defined or cause unknown</t>
  </si>
  <si>
    <t>4A01</t>
  </si>
  <si>
    <t>1A01</t>
  </si>
  <si>
    <t>1B01</t>
  </si>
  <si>
    <t>1D01</t>
  </si>
  <si>
    <t>1E01</t>
  </si>
  <si>
    <t>1F01</t>
  </si>
  <si>
    <t>1G01</t>
  </si>
  <si>
    <t>1H01</t>
  </si>
  <si>
    <t>1J01</t>
  </si>
  <si>
    <t>1L01</t>
  </si>
  <si>
    <t>1M01</t>
  </si>
  <si>
    <t>1N01</t>
  </si>
  <si>
    <t>1O01</t>
  </si>
  <si>
    <t>1P01</t>
  </si>
  <si>
    <t>2A01</t>
  </si>
  <si>
    <t>2A02</t>
  </si>
  <si>
    <t>2A03</t>
  </si>
  <si>
    <t>2A04</t>
  </si>
  <si>
    <t>2A05</t>
  </si>
  <si>
    <t>2A06</t>
  </si>
  <si>
    <t>2A07</t>
  </si>
  <si>
    <t>2A08</t>
  </si>
  <si>
    <t>2A09</t>
  </si>
  <si>
    <t>2B01</t>
  </si>
  <si>
    <t>2D01</t>
  </si>
  <si>
    <t>2F01</t>
  </si>
  <si>
    <t>2G01</t>
  </si>
  <si>
    <t>2D02</t>
  </si>
  <si>
    <t>2F02</t>
  </si>
  <si>
    <t>2G02</t>
  </si>
  <si>
    <t>2G03</t>
  </si>
  <si>
    <t>2H01</t>
  </si>
  <si>
    <t>2J01</t>
  </si>
  <si>
    <t>2J02</t>
  </si>
  <si>
    <t>2J03</t>
  </si>
  <si>
    <t>2K01</t>
  </si>
  <si>
    <t>2K02</t>
  </si>
  <si>
    <t>Venomous deaths</t>
  </si>
  <si>
    <t>All other injuries</t>
  </si>
  <si>
    <t>3A01</t>
  </si>
  <si>
    <t>3A02</t>
  </si>
  <si>
    <t>3A03</t>
  </si>
  <si>
    <t>3A04</t>
  </si>
  <si>
    <t>3A05</t>
  </si>
  <si>
    <t>3A06</t>
  </si>
  <si>
    <t>3A07</t>
  </si>
  <si>
    <t>0-4 years</t>
  </si>
  <si>
    <t>70-79 years</t>
  </si>
  <si>
    <t>80+ years</t>
  </si>
  <si>
    <t>Region: Jammu &amp; Kashmir</t>
  </si>
  <si>
    <t>Region: All India, Urban</t>
  </si>
  <si>
    <t>Region: All India, Rural</t>
  </si>
  <si>
    <t>Region: All India</t>
  </si>
  <si>
    <t>All India</t>
  </si>
  <si>
    <t>Jammu &amp; Kashmir</t>
  </si>
  <si>
    <t>Punjab</t>
  </si>
  <si>
    <t>All India (Urban)</t>
  </si>
  <si>
    <t>All India (Rural)</t>
  </si>
  <si>
    <t>Haryana</t>
  </si>
  <si>
    <t>Delhi</t>
  </si>
  <si>
    <t>Rajasthan</t>
  </si>
  <si>
    <t>Uttar Pradesh</t>
  </si>
  <si>
    <t>Bihar</t>
  </si>
  <si>
    <t>Assam</t>
  </si>
  <si>
    <t>West Bengal</t>
  </si>
  <si>
    <t>Odisha</t>
  </si>
  <si>
    <t>Chhattisgarh</t>
  </si>
  <si>
    <t>Madhya Pradesh</t>
  </si>
  <si>
    <t>Gujarat</t>
  </si>
  <si>
    <t>Maharashtra</t>
  </si>
  <si>
    <t>Andhra Pradesh</t>
  </si>
  <si>
    <t>Karnataka</t>
  </si>
  <si>
    <t>Kerala</t>
  </si>
  <si>
    <t>Tamil Nadu</t>
  </si>
  <si>
    <t>NE cluster states</t>
  </si>
  <si>
    <t>Jharkhand</t>
  </si>
  <si>
    <t>Region: Punjab</t>
  </si>
  <si>
    <t>Region: Haryana</t>
  </si>
  <si>
    <t>Region: Delhi</t>
  </si>
  <si>
    <t>Region: Rajasthan</t>
  </si>
  <si>
    <t>Region: Uttar Pradesh</t>
  </si>
  <si>
    <t>Region: Bihar</t>
  </si>
  <si>
    <t>Region: Assam</t>
  </si>
  <si>
    <t>Region: Tamil Nadu</t>
  </si>
  <si>
    <t>Region: Kerala</t>
  </si>
  <si>
    <t>Region: Karnataka</t>
  </si>
  <si>
    <t>Region: Andhra Pradesh</t>
  </si>
  <si>
    <t>Region: Maharashtra</t>
  </si>
  <si>
    <t>Region: Gujarat</t>
  </si>
  <si>
    <t>Region: Madhya Pradesh</t>
  </si>
  <si>
    <t>Region: Chhattisgarh</t>
  </si>
  <si>
    <t>Region: Odisha</t>
  </si>
  <si>
    <t>Region: Jharkhand</t>
  </si>
  <si>
    <t>Men &lt; 70 years old</t>
  </si>
  <si>
    <t>Women &lt; 70 years old</t>
  </si>
  <si>
    <t>Rank</t>
  </si>
  <si>
    <t>Cause</t>
  </si>
  <si>
    <t>India (Urban)</t>
  </si>
  <si>
    <t>India (Rural)</t>
  </si>
  <si>
    <t>Northeastern cluster states</t>
  </si>
  <si>
    <t>Region: West Bengal</t>
  </si>
  <si>
    <t>Region: Northeastern cluster states</t>
  </si>
  <si>
    <t>Congenital anomalies</t>
  </si>
  <si>
    <t>IV.</t>
  </si>
  <si>
    <t>2L01</t>
  </si>
  <si>
    <t>Region: Remaining states</t>
  </si>
  <si>
    <t>Remaining states</t>
  </si>
  <si>
    <t>Population (2017 est.)</t>
  </si>
  <si>
    <t>Cancers</t>
  </si>
  <si>
    <t>Oral and upper aerodigestive cancers</t>
  </si>
  <si>
    <t>Vision and other sensory loss</t>
  </si>
  <si>
    <t>Lung and airway cancers</t>
  </si>
  <si>
    <t>Neuropsychiatric disorders</t>
  </si>
  <si>
    <t>Cervix and uterus cancers</t>
  </si>
  <si>
    <t>National Burden Estimates 2017: YLLs by cause</t>
  </si>
  <si>
    <t>YLLs (000s)</t>
  </si>
  <si>
    <t>National Burden Estimates 2017: Top 10 causes of YLLs for age &lt;70, by region and sex</t>
  </si>
  <si>
    <t>YLLs (000)</t>
  </si>
  <si>
    <t>% YLLs</t>
  </si>
  <si>
    <t>YLLs per 100,000 population</t>
  </si>
  <si>
    <t>National Burden Estimates 2017: YLLs by age, sex and cause</t>
  </si>
  <si>
    <t xml:space="preserve">Selected vaccine-preventable </t>
  </si>
  <si>
    <t xml:space="preserve">Ischemic heart </t>
  </si>
  <si>
    <t xml:space="preserve">Chronic respiratory </t>
  </si>
  <si>
    <t xml:space="preserve">Gastro-oesophageal </t>
  </si>
  <si>
    <t xml:space="preserve">Liver and alcohol-related </t>
  </si>
  <si>
    <t xml:space="preserve">Other digestive </t>
  </si>
  <si>
    <t xml:space="preserve">Other genitourinary </t>
  </si>
  <si>
    <t xml:space="preserve">Other infectious and parasitic </t>
  </si>
  <si>
    <t xml:space="preserve">Sexually-transmitted infections </t>
  </si>
  <si>
    <t xml:space="preserve">Rheumatic heart </t>
  </si>
  <si>
    <t xml:space="preserve">Maternal </t>
  </si>
  <si>
    <t xml:space="preserve">Perinatal </t>
  </si>
  <si>
    <t xml:space="preserve">Other neuropsychiatric </t>
  </si>
  <si>
    <t xml:space="preserve">I. Communicable, maternal, perinatal, &amp; nutritional </t>
  </si>
  <si>
    <t xml:space="preserve">Diarrhoea </t>
  </si>
  <si>
    <t>Blood cancers</t>
  </si>
  <si>
    <t>Diabetes and other endocrine</t>
  </si>
  <si>
    <t xml:space="preserve">Cardiovascular diseases </t>
  </si>
  <si>
    <t xml:space="preserve">Stroke </t>
  </si>
  <si>
    <t>Renal failure</t>
  </si>
  <si>
    <t>Suicide</t>
  </si>
  <si>
    <t>II. Non-communicable</t>
  </si>
  <si>
    <t>Road traffic injuries</t>
  </si>
  <si>
    <t>Nutritional</t>
  </si>
  <si>
    <t>Musculoskeletal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</si>
</sst>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&quot;$&quot;#,##0;\-&quot;$&quot;#,##0"/>
    <numFmt numFmtId="165" formatCode="_-* #,##0.00_-;\-* #,##0.00_-;_-* &quot;-&quot;??_-;_-@_-"/>
    <numFmt numFmtId="166" formatCode="0_)"/>
    <numFmt numFmtId="167" formatCode="0.0%"/>
    <numFmt numFmtId="168" formatCode="_-* #,##0_-;\-* #,##0_-;_-* &quot;-&quot;??_-;_-@_-"/>
    <numFmt numFmtId="169" formatCode="_(* #,##0_);_(* \(#,##0\);_(* &quot;-&quot;??_);_(@_)"/>
  </numFmts>
  <fonts count="40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Helvetica"/>
      <family val="2"/>
    </font>
    <font>
      <sz val="10"/>
      <name val="Geneva"/>
    </font>
    <font>
      <sz val="9"/>
      <name val="Helvetica"/>
      <family val="2"/>
    </font>
    <font>
      <b/>
      <i/>
      <sz val="9"/>
      <name val="Helvetic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0"/>
      <name val="Arial"/>
      <family val="2"/>
    </font>
    <font>
      <i/>
      <sz val="9"/>
      <color theme="0"/>
      <name val="Arial"/>
      <family val="2"/>
    </font>
    <font>
      <sz val="9"/>
      <color theme="0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8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i/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165" fontId="14" fillId="0" borderId="0" applyFont="0" applyFill="0" applyBorder="0" applyAlignment="0" applyProtection="0"/>
    <xf numFmtId="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6" fontId="10" fillId="0" borderId="1" applyNumberFormat="0" applyFill="0" applyBorder="0" applyProtection="0">
      <alignment horizontal="left"/>
    </xf>
    <xf numFmtId="0" fontId="11" fillId="0" borderId="0"/>
    <xf numFmtId="0" fontId="8" fillId="0" borderId="0"/>
    <xf numFmtId="0" fontId="1" fillId="0" borderId="0"/>
    <xf numFmtId="9" fontId="14" fillId="0" borderId="0" applyFont="0" applyFill="0" applyBorder="0" applyAlignment="0" applyProtection="0"/>
    <xf numFmtId="166" fontId="12" fillId="0" borderId="1" applyNumberFormat="0" applyFill="0" applyBorder="0" applyProtection="0">
      <alignment horizontal="left"/>
    </xf>
    <xf numFmtId="166" fontId="12" fillId="0" borderId="1" applyNumberFormat="0" applyFill="0" applyBorder="0" applyProtection="0">
      <alignment horizontal="right"/>
    </xf>
    <xf numFmtId="166" fontId="13" fillId="0" borderId="0" applyNumberFormat="0" applyFill="0" applyBorder="0" applyAlignment="0" applyProtection="0">
      <alignment horizontal="left"/>
    </xf>
    <xf numFmtId="43" fontId="14" fillId="0" borderId="0" applyFont="0" applyFill="0" applyBorder="0" applyAlignment="0" applyProtection="0"/>
  </cellStyleXfs>
  <cellXfs count="292">
    <xf numFmtId="0" fontId="0" fillId="0" borderId="0" xfId="0"/>
    <xf numFmtId="0" fontId="15" fillId="0" borderId="0" xfId="0" applyFont="1"/>
    <xf numFmtId="0" fontId="15" fillId="0" borderId="0" xfId="0" applyFont="1" applyBorder="1"/>
    <xf numFmtId="0" fontId="16" fillId="0" borderId="0" xfId="0" applyFont="1"/>
    <xf numFmtId="0" fontId="18" fillId="0" borderId="0" xfId="0" applyFont="1"/>
    <xf numFmtId="0" fontId="19" fillId="0" borderId="0" xfId="0" applyFont="1"/>
    <xf numFmtId="3" fontId="15" fillId="0" borderId="0" xfId="0" applyNumberFormat="1" applyFont="1"/>
    <xf numFmtId="3" fontId="20" fillId="2" borderId="6" xfId="1" applyNumberFormat="1" applyFont="1" applyFill="1" applyBorder="1" applyAlignment="1">
      <alignment horizontal="center"/>
    </xf>
    <xf numFmtId="3" fontId="18" fillId="0" borderId="0" xfId="1" applyNumberFormat="1" applyFont="1"/>
    <xf numFmtId="3" fontId="20" fillId="0" borderId="7" xfId="1" applyNumberFormat="1" applyFont="1" applyBorder="1" applyAlignment="1">
      <alignment horizontal="center"/>
    </xf>
    <xf numFmtId="3" fontId="20" fillId="0" borderId="8" xfId="1" applyNumberFormat="1" applyFont="1" applyBorder="1" applyAlignment="1">
      <alignment horizontal="center"/>
    </xf>
    <xf numFmtId="3" fontId="15" fillId="0" borderId="0" xfId="1" applyNumberFormat="1" applyFont="1"/>
    <xf numFmtId="3" fontId="21" fillId="0" borderId="9" xfId="1" applyNumberFormat="1" applyFont="1" applyBorder="1"/>
    <xf numFmtId="3" fontId="21" fillId="0" borderId="10" xfId="1" applyNumberFormat="1" applyFont="1" applyBorder="1"/>
    <xf numFmtId="3" fontId="15" fillId="0" borderId="0" xfId="1" applyNumberFormat="1" applyFont="1" applyBorder="1"/>
    <xf numFmtId="3" fontId="16" fillId="0" borderId="0" xfId="1" applyNumberFormat="1" applyFont="1"/>
    <xf numFmtId="3" fontId="19" fillId="0" borderId="0" xfId="1" applyNumberFormat="1" applyFont="1"/>
    <xf numFmtId="3" fontId="21" fillId="2" borderId="13" xfId="1" applyNumberFormat="1" applyFont="1" applyFill="1" applyBorder="1"/>
    <xf numFmtId="3" fontId="21" fillId="0" borderId="12" xfId="1" applyNumberFormat="1" applyFont="1" applyBorder="1"/>
    <xf numFmtId="3" fontId="21" fillId="2" borderId="14" xfId="1" applyNumberFormat="1" applyFont="1" applyFill="1" applyBorder="1"/>
    <xf numFmtId="3" fontId="23" fillId="0" borderId="0" xfId="0" applyNumberFormat="1" applyFont="1"/>
    <xf numFmtId="0" fontId="22" fillId="0" borderId="15" xfId="0" applyFont="1" applyBorder="1" applyAlignment="1">
      <alignment horizontal="right"/>
    </xf>
    <xf numFmtId="0" fontId="7" fillId="0" borderId="12" xfId="0" applyNumberFormat="1" applyFont="1" applyFill="1" applyBorder="1" applyAlignment="1">
      <alignment horizontal="center" wrapText="1"/>
    </xf>
    <xf numFmtId="0" fontId="24" fillId="0" borderId="0" xfId="0" applyNumberFormat="1" applyFont="1" applyFill="1" applyBorder="1" applyAlignment="1">
      <alignment horizontal="right" wrapText="1"/>
    </xf>
    <xf numFmtId="0" fontId="7" fillId="0" borderId="0" xfId="0" applyNumberFormat="1" applyFont="1" applyFill="1" applyBorder="1" applyAlignment="1">
      <alignment horizontal="left"/>
    </xf>
    <xf numFmtId="0" fontId="25" fillId="0" borderId="0" xfId="9" applyNumberFormat="1" applyFont="1" applyFill="1" applyBorder="1"/>
    <xf numFmtId="0" fontId="25" fillId="0" borderId="16" xfId="9" applyNumberFormat="1" applyFont="1" applyFill="1" applyBorder="1"/>
    <xf numFmtId="0" fontId="2" fillId="0" borderId="19" xfId="0" applyFont="1" applyFill="1" applyBorder="1" applyAlignment="1">
      <alignment vertical="top"/>
    </xf>
    <xf numFmtId="0" fontId="4" fillId="0" borderId="16" xfId="0" applyFont="1" applyFill="1" applyBorder="1" applyAlignment="1">
      <alignment vertical="top"/>
    </xf>
    <xf numFmtId="0" fontId="4" fillId="0" borderId="16" xfId="0" applyFont="1" applyFill="1" applyBorder="1" applyAlignment="1">
      <alignment horizontal="left" vertical="top"/>
    </xf>
    <xf numFmtId="0" fontId="22" fillId="0" borderId="20" xfId="0" applyFont="1" applyBorder="1" applyAlignment="1">
      <alignment horizontal="right"/>
    </xf>
    <xf numFmtId="3" fontId="21" fillId="0" borderId="0" xfId="1" applyNumberFormat="1" applyFont="1" applyFill="1" applyBorder="1"/>
    <xf numFmtId="3" fontId="21" fillId="0" borderId="12" xfId="1" applyNumberFormat="1" applyFont="1" applyFill="1" applyBorder="1"/>
    <xf numFmtId="3" fontId="21" fillId="0" borderId="0" xfId="0" applyNumberFormat="1" applyFont="1" applyFill="1" applyBorder="1"/>
    <xf numFmtId="3" fontId="20" fillId="2" borderId="20" xfId="1" applyNumberFormat="1" applyFont="1" applyFill="1" applyBorder="1" applyAlignment="1">
      <alignment horizontal="center"/>
    </xf>
    <xf numFmtId="3" fontId="21" fillId="0" borderId="10" xfId="1" applyNumberFormat="1" applyFont="1" applyFill="1" applyBorder="1"/>
    <xf numFmtId="3" fontId="21" fillId="0" borderId="9" xfId="1" applyNumberFormat="1" applyFont="1" applyFill="1" applyBorder="1"/>
    <xf numFmtId="49" fontId="4" fillId="0" borderId="0" xfId="0" applyNumberFormat="1" applyFont="1" applyFill="1" applyBorder="1" applyAlignment="1">
      <alignment vertical="top"/>
    </xf>
    <xf numFmtId="49" fontId="4" fillId="0" borderId="0" xfId="0" quotePrefix="1" applyNumberFormat="1" applyFont="1" applyFill="1" applyBorder="1" applyAlignment="1">
      <alignment vertical="top"/>
    </xf>
    <xf numFmtId="49" fontId="4" fillId="0" borderId="0" xfId="0" applyNumberFormat="1" applyFont="1" applyFill="1" applyBorder="1"/>
    <xf numFmtId="3" fontId="15" fillId="0" borderId="0" xfId="0" applyNumberFormat="1" applyFont="1" applyAlignment="1">
      <alignment horizontal="left" vertical="center"/>
    </xf>
    <xf numFmtId="3" fontId="23" fillId="0" borderId="0" xfId="0" applyNumberFormat="1" applyFont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 wrapText="1"/>
    </xf>
    <xf numFmtId="0" fontId="2" fillId="0" borderId="18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4" borderId="18" xfId="0" applyNumberFormat="1" applyFont="1" applyFill="1" applyBorder="1" applyAlignment="1">
      <alignment horizontal="left" vertical="center"/>
    </xf>
    <xf numFmtId="0" fontId="3" fillId="4" borderId="19" xfId="0" applyFont="1" applyFill="1" applyBorder="1" applyAlignment="1">
      <alignment vertical="top"/>
    </xf>
    <xf numFmtId="3" fontId="20" fillId="4" borderId="13" xfId="1" applyNumberFormat="1" applyFont="1" applyFill="1" applyBorder="1"/>
    <xf numFmtId="3" fontId="20" fillId="4" borderId="14" xfId="1" applyNumberFormat="1" applyFont="1" applyFill="1" applyBorder="1"/>
    <xf numFmtId="3" fontId="20" fillId="4" borderId="12" xfId="1" applyNumberFormat="1" applyFont="1" applyFill="1" applyBorder="1"/>
    <xf numFmtId="3" fontId="20" fillId="4" borderId="0" xfId="1" applyNumberFormat="1" applyFont="1" applyFill="1" applyBorder="1"/>
    <xf numFmtId="3" fontId="22" fillId="5" borderId="13" xfId="1" applyNumberFormat="1" applyFont="1" applyFill="1" applyBorder="1"/>
    <xf numFmtId="3" fontId="22" fillId="5" borderId="14" xfId="1" applyNumberFormat="1" applyFont="1" applyFill="1" applyBorder="1"/>
    <xf numFmtId="3" fontId="22" fillId="5" borderId="12" xfId="1" applyNumberFormat="1" applyFont="1" applyFill="1" applyBorder="1"/>
    <xf numFmtId="3" fontId="22" fillId="5" borderId="0" xfId="1" applyNumberFormat="1" applyFont="1" applyFill="1" applyBorder="1"/>
    <xf numFmtId="0" fontId="21" fillId="5" borderId="10" xfId="0" applyFont="1" applyFill="1" applyBorder="1" applyAlignment="1">
      <alignment horizontal="left" vertical="center"/>
    </xf>
    <xf numFmtId="0" fontId="21" fillId="5" borderId="22" xfId="0" applyFont="1" applyFill="1" applyBorder="1"/>
    <xf numFmtId="3" fontId="21" fillId="5" borderId="11" xfId="1" applyNumberFormat="1" applyFont="1" applyFill="1" applyBorder="1"/>
    <xf numFmtId="3" fontId="21" fillId="5" borderId="4" xfId="1" applyNumberFormat="1" applyFont="1" applyFill="1" applyBorder="1"/>
    <xf numFmtId="3" fontId="21" fillId="5" borderId="9" xfId="1" applyNumberFormat="1" applyFont="1" applyFill="1" applyBorder="1"/>
    <xf numFmtId="3" fontId="21" fillId="5" borderId="10" xfId="1" applyNumberFormat="1" applyFont="1" applyFill="1" applyBorder="1"/>
    <xf numFmtId="3" fontId="20" fillId="5" borderId="0" xfId="1" applyNumberFormat="1" applyFont="1" applyFill="1" applyBorder="1"/>
    <xf numFmtId="3" fontId="20" fillId="5" borderId="16" xfId="1" applyNumberFormat="1" applyFont="1" applyFill="1" applyBorder="1"/>
    <xf numFmtId="49" fontId="17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49" fontId="20" fillId="0" borderId="2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left" vertical="center"/>
    </xf>
    <xf numFmtId="49" fontId="7" fillId="0" borderId="12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left" vertical="center" wrapText="1"/>
    </xf>
    <xf numFmtId="49" fontId="6" fillId="4" borderId="17" xfId="0" applyNumberFormat="1" applyFont="1" applyFill="1" applyBorder="1" applyAlignment="1">
      <alignment horizontal="left" vertical="center" wrapText="1"/>
    </xf>
    <xf numFmtId="49" fontId="4" fillId="0" borderId="12" xfId="0" applyNumberFormat="1" applyFont="1" applyFill="1" applyBorder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20" fillId="5" borderId="9" xfId="0" applyNumberFormat="1" applyFont="1" applyFill="1" applyBorder="1" applyAlignment="1">
      <alignment horizontal="left" vertical="center"/>
    </xf>
    <xf numFmtId="3" fontId="20" fillId="5" borderId="12" xfId="1" applyNumberFormat="1" applyFont="1" applyFill="1" applyBorder="1"/>
    <xf numFmtId="0" fontId="20" fillId="5" borderId="7" xfId="0" applyFont="1" applyFill="1" applyBorder="1"/>
    <xf numFmtId="0" fontId="20" fillId="5" borderId="8" xfId="0" applyFont="1" applyFill="1" applyBorder="1"/>
    <xf numFmtId="0" fontId="20" fillId="5" borderId="15" xfId="0" applyFont="1" applyFill="1" applyBorder="1"/>
    <xf numFmtId="3" fontId="27" fillId="0" borderId="0" xfId="1" applyNumberFormat="1" applyFont="1"/>
    <xf numFmtId="3" fontId="26" fillId="2" borderId="13" xfId="1" applyNumberFormat="1" applyFont="1" applyFill="1" applyBorder="1"/>
    <xf numFmtId="3" fontId="15" fillId="0" borderId="0" xfId="0" applyNumberFormat="1" applyFont="1" applyBorder="1"/>
    <xf numFmtId="3" fontId="18" fillId="4" borderId="12" xfId="1" applyNumberFormat="1" applyFont="1" applyFill="1" applyBorder="1"/>
    <xf numFmtId="0" fontId="15" fillId="0" borderId="8" xfId="0" applyFont="1" applyBorder="1"/>
    <xf numFmtId="0" fontId="17" fillId="0" borderId="8" xfId="0" applyFont="1" applyBorder="1"/>
    <xf numFmtId="3" fontId="15" fillId="0" borderId="8" xfId="0" applyNumberFormat="1" applyFont="1" applyBorder="1"/>
    <xf numFmtId="49" fontId="29" fillId="0" borderId="0" xfId="0" applyNumberFormat="1" applyFont="1" applyAlignment="1">
      <alignment horizontal="left" vertical="center"/>
    </xf>
    <xf numFmtId="3" fontId="21" fillId="0" borderId="16" xfId="1" applyNumberFormat="1" applyFont="1" applyFill="1" applyBorder="1"/>
    <xf numFmtId="0" fontId="4" fillId="0" borderId="0" xfId="0" applyFont="1" applyFill="1" applyBorder="1" applyAlignment="1">
      <alignment horizontal="left" vertical="top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/>
    </xf>
    <xf numFmtId="3" fontId="28" fillId="6" borderId="5" xfId="1" applyNumberFormat="1" applyFont="1" applyFill="1" applyBorder="1" applyAlignment="1">
      <alignment horizontal="right" vertical="center" wrapText="1"/>
    </xf>
    <xf numFmtId="0" fontId="28" fillId="6" borderId="21" xfId="0" applyFont="1" applyFill="1" applyBorder="1" applyAlignment="1">
      <alignment horizontal="right" vertical="center"/>
    </xf>
    <xf numFmtId="3" fontId="18" fillId="5" borderId="23" xfId="1" applyNumberFormat="1" applyFont="1" applyFill="1" applyBorder="1"/>
    <xf numFmtId="3" fontId="20" fillId="5" borderId="23" xfId="1" applyNumberFormat="1" applyFont="1" applyFill="1" applyBorder="1"/>
    <xf numFmtId="3" fontId="20" fillId="5" borderId="24" xfId="1" applyNumberFormat="1" applyFont="1" applyFill="1" applyBorder="1"/>
    <xf numFmtId="3" fontId="22" fillId="5" borderId="25" xfId="1" applyNumberFormat="1" applyFont="1" applyFill="1" applyBorder="1"/>
    <xf numFmtId="3" fontId="22" fillId="5" borderId="26" xfId="1" applyNumberFormat="1" applyFont="1" applyFill="1" applyBorder="1"/>
    <xf numFmtId="3" fontId="20" fillId="5" borderId="27" xfId="1" applyNumberFormat="1" applyFont="1" applyFill="1" applyBorder="1"/>
    <xf numFmtId="3" fontId="19" fillId="0" borderId="0" xfId="1" applyNumberFormat="1" applyFont="1" applyFill="1"/>
    <xf numFmtId="49" fontId="7" fillId="7" borderId="12" xfId="0" applyNumberFormat="1" applyFont="1" applyFill="1" applyBorder="1" applyAlignment="1">
      <alignment horizontal="left" vertical="center"/>
    </xf>
    <xf numFmtId="3" fontId="27" fillId="7" borderId="0" xfId="1" applyNumberFormat="1" applyFont="1" applyFill="1"/>
    <xf numFmtId="49" fontId="7" fillId="7" borderId="0" xfId="0" quotePrefix="1" applyNumberFormat="1" applyFont="1" applyFill="1" applyBorder="1" applyAlignment="1">
      <alignment vertical="top"/>
    </xf>
    <xf numFmtId="3" fontId="26" fillId="7" borderId="0" xfId="1" applyNumberFormat="1" applyFont="1" applyFill="1" applyBorder="1"/>
    <xf numFmtId="167" fontId="18" fillId="4" borderId="19" xfId="10" applyNumberFormat="1" applyFont="1" applyFill="1" applyBorder="1"/>
    <xf numFmtId="167" fontId="20" fillId="5" borderId="0" xfId="10" applyNumberFormat="1" applyFont="1" applyFill="1" applyBorder="1"/>
    <xf numFmtId="167" fontId="21" fillId="0" borderId="0" xfId="10" applyNumberFormat="1" applyFont="1" applyFill="1" applyBorder="1"/>
    <xf numFmtId="3" fontId="21" fillId="7" borderId="12" xfId="1" applyNumberFormat="1" applyFont="1" applyFill="1" applyBorder="1"/>
    <xf numFmtId="167" fontId="21" fillId="7" borderId="0" xfId="10" applyNumberFormat="1" applyFont="1" applyFill="1" applyBorder="1"/>
    <xf numFmtId="0" fontId="7" fillId="7" borderId="0" xfId="0" applyFont="1" applyFill="1" applyBorder="1" applyAlignment="1">
      <alignment horizontal="left" vertical="top"/>
    </xf>
    <xf numFmtId="49" fontId="31" fillId="0" borderId="0" xfId="0" applyNumberFormat="1" applyFont="1" applyAlignment="1">
      <alignment horizontal="left" vertical="center"/>
    </xf>
    <xf numFmtId="0" fontId="28" fillId="6" borderId="4" xfId="0" applyFont="1" applyFill="1" applyBorder="1" applyAlignment="1">
      <alignment horizontal="right" vertical="center"/>
    </xf>
    <xf numFmtId="167" fontId="20" fillId="5" borderId="16" xfId="10" applyNumberFormat="1" applyFont="1" applyFill="1" applyBorder="1"/>
    <xf numFmtId="167" fontId="21" fillId="0" borderId="16" xfId="10" applyNumberFormat="1" applyFont="1" applyFill="1" applyBorder="1"/>
    <xf numFmtId="167" fontId="21" fillId="7" borderId="16" xfId="10" applyNumberFormat="1" applyFont="1" applyFill="1" applyBorder="1"/>
    <xf numFmtId="0" fontId="30" fillId="0" borderId="0" xfId="0" applyFont="1"/>
    <xf numFmtId="49" fontId="32" fillId="0" borderId="0" xfId="0" applyNumberFormat="1" applyFont="1" applyAlignment="1">
      <alignment horizontal="left" vertical="center"/>
    </xf>
    <xf numFmtId="3" fontId="16" fillId="0" borderId="0" xfId="0" applyNumberFormat="1" applyFont="1" applyAlignment="1">
      <alignment horizontal="left" vertical="center"/>
    </xf>
    <xf numFmtId="3" fontId="16" fillId="0" borderId="0" xfId="0" applyNumberFormat="1" applyFont="1"/>
    <xf numFmtId="49" fontId="33" fillId="0" borderId="0" xfId="0" applyNumberFormat="1" applyFont="1" applyAlignment="1">
      <alignment horizontal="left" vertical="center"/>
    </xf>
    <xf numFmtId="0" fontId="8" fillId="0" borderId="0" xfId="0" applyFont="1"/>
    <xf numFmtId="0" fontId="8" fillId="0" borderId="0" xfId="0" applyFont="1" applyBorder="1"/>
    <xf numFmtId="0" fontId="35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8" fontId="8" fillId="0" borderId="0" xfId="1" applyNumberFormat="1" applyFont="1" applyAlignment="1">
      <alignment horizontal="right" vertical="center"/>
    </xf>
    <xf numFmtId="3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68" fontId="8" fillId="0" borderId="0" xfId="1" applyNumberFormat="1" applyFont="1" applyBorder="1" applyAlignment="1">
      <alignment horizontal="righ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168" fontId="35" fillId="0" borderId="0" xfId="1" applyNumberFormat="1" applyFont="1" applyAlignment="1">
      <alignment horizontal="right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6" fillId="0" borderId="0" xfId="0" applyFont="1" applyAlignment="1">
      <alignment horizontal="right" vertical="center"/>
    </xf>
    <xf numFmtId="0" fontId="37" fillId="0" borderId="0" xfId="0" applyFont="1" applyAlignment="1">
      <alignment horizontal="right" vertical="center"/>
    </xf>
    <xf numFmtId="168" fontId="37" fillId="0" borderId="0" xfId="1" applyNumberFormat="1" applyFont="1" applyAlignment="1">
      <alignment horizontal="right" vertical="center"/>
    </xf>
    <xf numFmtId="0" fontId="38" fillId="8" borderId="31" xfId="0" applyFont="1" applyFill="1" applyBorder="1" applyAlignment="1">
      <alignment horizontal="center" vertical="center"/>
    </xf>
    <xf numFmtId="0" fontId="38" fillId="8" borderId="32" xfId="0" applyFont="1" applyFill="1" applyBorder="1" applyAlignment="1">
      <alignment horizontal="left" vertical="center"/>
    </xf>
    <xf numFmtId="3" fontId="38" fillId="8" borderId="32" xfId="0" applyNumberFormat="1" applyFont="1" applyFill="1" applyBorder="1" applyAlignment="1">
      <alignment horizontal="right" vertical="center" wrapText="1"/>
    </xf>
    <xf numFmtId="0" fontId="38" fillId="8" borderId="32" xfId="0" applyFont="1" applyFill="1" applyBorder="1" applyAlignment="1">
      <alignment horizontal="right" vertical="center"/>
    </xf>
    <xf numFmtId="168" fontId="38" fillId="8" borderId="29" xfId="1" applyNumberFormat="1" applyFont="1" applyFill="1" applyBorder="1" applyAlignment="1">
      <alignment horizontal="right" vertical="center" wrapText="1"/>
    </xf>
    <xf numFmtId="0" fontId="38" fillId="9" borderId="31" xfId="0" applyFont="1" applyFill="1" applyBorder="1" applyAlignment="1">
      <alignment horizontal="center" vertical="center"/>
    </xf>
    <xf numFmtId="0" fontId="38" fillId="9" borderId="32" xfId="0" applyFont="1" applyFill="1" applyBorder="1" applyAlignment="1">
      <alignment horizontal="left" vertical="center"/>
    </xf>
    <xf numFmtId="3" fontId="38" fillId="9" borderId="32" xfId="0" applyNumberFormat="1" applyFont="1" applyFill="1" applyBorder="1" applyAlignment="1">
      <alignment horizontal="right" vertical="center" wrapText="1"/>
    </xf>
    <xf numFmtId="0" fontId="38" fillId="9" borderId="32" xfId="0" applyFont="1" applyFill="1" applyBorder="1" applyAlignment="1">
      <alignment horizontal="right" vertical="center"/>
    </xf>
    <xf numFmtId="168" fontId="38" fillId="9" borderId="33" xfId="1" applyNumberFormat="1" applyFont="1" applyFill="1" applyBorder="1" applyAlignment="1">
      <alignment horizontal="right" vertical="center" wrapText="1"/>
    </xf>
    <xf numFmtId="1" fontId="35" fillId="8" borderId="34" xfId="0" applyNumberFormat="1" applyFont="1" applyFill="1" applyBorder="1" applyAlignment="1">
      <alignment horizontal="center" vertical="center"/>
    </xf>
    <xf numFmtId="0" fontId="38" fillId="8" borderId="35" xfId="0" applyFont="1" applyFill="1" applyBorder="1" applyAlignment="1">
      <alignment horizontal="left" vertical="center"/>
    </xf>
    <xf numFmtId="168" fontId="38" fillId="8" borderId="35" xfId="1" applyNumberFormat="1" applyFont="1" applyFill="1" applyBorder="1" applyAlignment="1">
      <alignment horizontal="right" vertical="center"/>
    </xf>
    <xf numFmtId="167" fontId="38" fillId="8" borderId="35" xfId="10" applyNumberFormat="1" applyFont="1" applyFill="1" applyBorder="1" applyAlignment="1">
      <alignment horizontal="right" vertical="center"/>
    </xf>
    <xf numFmtId="169" fontId="38" fillId="8" borderId="43" xfId="1" applyNumberFormat="1" applyFont="1" applyFill="1" applyBorder="1" applyAlignment="1">
      <alignment horizontal="right" vertical="center"/>
    </xf>
    <xf numFmtId="1" fontId="35" fillId="9" borderId="34" xfId="0" applyNumberFormat="1" applyFont="1" applyFill="1" applyBorder="1" applyAlignment="1">
      <alignment horizontal="center" vertical="center"/>
    </xf>
    <xf numFmtId="0" fontId="38" fillId="9" borderId="35" xfId="0" applyFont="1" applyFill="1" applyBorder="1" applyAlignment="1">
      <alignment horizontal="left" vertical="center"/>
    </xf>
    <xf numFmtId="168" fontId="38" fillId="9" borderId="35" xfId="1" applyNumberFormat="1" applyFont="1" applyFill="1" applyBorder="1" applyAlignment="1">
      <alignment horizontal="right" vertical="center"/>
    </xf>
    <xf numFmtId="167" fontId="38" fillId="9" borderId="44" xfId="10" applyNumberFormat="1" applyFont="1" applyFill="1" applyBorder="1" applyAlignment="1">
      <alignment horizontal="right" vertical="center"/>
    </xf>
    <xf numFmtId="168" fontId="38" fillId="9" borderId="36" xfId="1" applyNumberFormat="1" applyFont="1" applyFill="1" applyBorder="1" applyAlignment="1">
      <alignment horizontal="right" vertical="center"/>
    </xf>
    <xf numFmtId="1" fontId="35" fillId="8" borderId="37" xfId="0" applyNumberFormat="1" applyFont="1" applyFill="1" applyBorder="1" applyAlignment="1">
      <alignment horizontal="center" vertical="center"/>
    </xf>
    <xf numFmtId="0" fontId="35" fillId="8" borderId="38" xfId="0" applyFont="1" applyFill="1" applyBorder="1" applyAlignment="1">
      <alignment horizontal="left" vertical="center"/>
    </xf>
    <xf numFmtId="168" fontId="35" fillId="8" borderId="38" xfId="1" applyNumberFormat="1" applyFont="1" applyFill="1" applyBorder="1" applyAlignment="1">
      <alignment horizontal="right" vertical="center"/>
    </xf>
    <xf numFmtId="167" fontId="35" fillId="8" borderId="35" xfId="10" applyNumberFormat="1" applyFont="1" applyFill="1" applyBorder="1" applyAlignment="1">
      <alignment horizontal="right" vertical="center"/>
    </xf>
    <xf numFmtId="168" fontId="35" fillId="8" borderId="43" xfId="1" applyNumberFormat="1" applyFont="1" applyFill="1" applyBorder="1" applyAlignment="1">
      <alignment horizontal="right" vertical="center"/>
    </xf>
    <xf numFmtId="1" fontId="35" fillId="9" borderId="37" xfId="0" applyNumberFormat="1" applyFont="1" applyFill="1" applyBorder="1" applyAlignment="1">
      <alignment horizontal="center" vertical="center"/>
    </xf>
    <xf numFmtId="0" fontId="35" fillId="9" borderId="38" xfId="0" applyFont="1" applyFill="1" applyBorder="1" applyAlignment="1">
      <alignment horizontal="left" vertical="center"/>
    </xf>
    <xf numFmtId="168" fontId="35" fillId="9" borderId="38" xfId="1" applyNumberFormat="1" applyFont="1" applyFill="1" applyBorder="1" applyAlignment="1">
      <alignment horizontal="right" vertical="center"/>
    </xf>
    <xf numFmtId="167" fontId="35" fillId="9" borderId="44" xfId="10" applyNumberFormat="1" applyFont="1" applyFill="1" applyBorder="1" applyAlignment="1">
      <alignment horizontal="right" vertical="center"/>
    </xf>
    <xf numFmtId="168" fontId="35" fillId="9" borderId="39" xfId="1" applyNumberFormat="1" applyFont="1" applyFill="1" applyBorder="1" applyAlignment="1">
      <alignment horizontal="right" vertical="center"/>
    </xf>
    <xf numFmtId="169" fontId="35" fillId="8" borderId="43" xfId="1" applyNumberFormat="1" applyFont="1" applyFill="1" applyBorder="1" applyAlignment="1">
      <alignment horizontal="right" vertical="center"/>
    </xf>
    <xf numFmtId="169" fontId="35" fillId="9" borderId="39" xfId="1" applyNumberFormat="1" applyFont="1" applyFill="1" applyBorder="1" applyAlignment="1">
      <alignment horizontal="right" vertical="center"/>
    </xf>
    <xf numFmtId="1" fontId="35" fillId="8" borderId="40" xfId="0" applyNumberFormat="1" applyFont="1" applyFill="1" applyBorder="1" applyAlignment="1">
      <alignment horizontal="center" vertical="center"/>
    </xf>
    <xf numFmtId="0" fontId="35" fillId="8" borderId="41" xfId="0" applyFont="1" applyFill="1" applyBorder="1" applyAlignment="1">
      <alignment horizontal="left" vertical="center"/>
    </xf>
    <xf numFmtId="168" fontId="35" fillId="8" borderId="41" xfId="1" applyNumberFormat="1" applyFont="1" applyFill="1" applyBorder="1" applyAlignment="1">
      <alignment horizontal="right" vertical="center"/>
    </xf>
    <xf numFmtId="167" fontId="35" fillId="8" borderId="45" xfId="10" applyNumberFormat="1" applyFont="1" applyFill="1" applyBorder="1" applyAlignment="1">
      <alignment horizontal="right" vertical="center"/>
    </xf>
    <xf numFmtId="168" fontId="35" fillId="8" borderId="24" xfId="1" applyNumberFormat="1" applyFont="1" applyFill="1" applyBorder="1" applyAlignment="1">
      <alignment horizontal="right" vertical="center"/>
    </xf>
    <xf numFmtId="1" fontId="35" fillId="9" borderId="40" xfId="0" applyNumberFormat="1" applyFont="1" applyFill="1" applyBorder="1" applyAlignment="1">
      <alignment horizontal="center" vertical="center"/>
    </xf>
    <xf numFmtId="0" fontId="35" fillId="9" borderId="41" xfId="0" applyFont="1" applyFill="1" applyBorder="1" applyAlignment="1">
      <alignment horizontal="left" vertical="center"/>
    </xf>
    <xf numFmtId="168" fontId="35" fillId="9" borderId="41" xfId="1" applyNumberFormat="1" applyFont="1" applyFill="1" applyBorder="1" applyAlignment="1">
      <alignment horizontal="right" vertical="center"/>
    </xf>
    <xf numFmtId="167" fontId="35" fillId="9" borderId="46" xfId="10" applyNumberFormat="1" applyFont="1" applyFill="1" applyBorder="1" applyAlignment="1">
      <alignment horizontal="right" vertical="center"/>
    </xf>
    <xf numFmtId="168" fontId="35" fillId="9" borderId="42" xfId="1" applyNumberFormat="1" applyFont="1" applyFill="1" applyBorder="1" applyAlignment="1">
      <alignment horizontal="right" vertical="center"/>
    </xf>
    <xf numFmtId="167" fontId="35" fillId="0" borderId="0" xfId="0" applyNumberFormat="1" applyFont="1" applyAlignment="1">
      <alignment horizontal="right" vertical="center"/>
    </xf>
    <xf numFmtId="1" fontId="35" fillId="8" borderId="47" xfId="0" applyNumberFormat="1" applyFont="1" applyFill="1" applyBorder="1" applyAlignment="1">
      <alignment horizontal="center" vertical="center"/>
    </xf>
    <xf numFmtId="168" fontId="38" fillId="8" borderId="48" xfId="1" applyNumberFormat="1" applyFont="1" applyFill="1" applyBorder="1" applyAlignment="1">
      <alignment horizontal="right" vertical="center"/>
    </xf>
    <xf numFmtId="167" fontId="38" fillId="8" borderId="48" xfId="10" applyNumberFormat="1" applyFont="1" applyFill="1" applyBorder="1" applyAlignment="1">
      <alignment horizontal="right" vertical="center"/>
    </xf>
    <xf numFmtId="168" fontId="38" fillId="8" borderId="43" xfId="1" applyNumberFormat="1" applyFont="1" applyFill="1" applyBorder="1" applyAlignment="1">
      <alignment horizontal="right" vertical="center"/>
    </xf>
    <xf numFmtId="167" fontId="38" fillId="9" borderId="35" xfId="10" applyNumberFormat="1" applyFont="1" applyFill="1" applyBorder="1" applyAlignment="1">
      <alignment horizontal="right" vertical="center"/>
    </xf>
    <xf numFmtId="169" fontId="38" fillId="9" borderId="36" xfId="1" applyNumberFormat="1" applyFont="1" applyFill="1" applyBorder="1" applyAlignment="1">
      <alignment horizontal="right" vertical="center"/>
    </xf>
    <xf numFmtId="167" fontId="35" fillId="9" borderId="38" xfId="10" applyNumberFormat="1" applyFont="1" applyFill="1" applyBorder="1" applyAlignment="1">
      <alignment horizontal="right" vertical="center"/>
    </xf>
    <xf numFmtId="167" fontId="35" fillId="9" borderId="41" xfId="10" applyNumberFormat="1" applyFont="1" applyFill="1" applyBorder="1" applyAlignment="1">
      <alignment horizontal="right" vertical="center"/>
    </xf>
    <xf numFmtId="169" fontId="35" fillId="9" borderId="42" xfId="1" applyNumberFormat="1" applyFont="1" applyFill="1" applyBorder="1" applyAlignment="1">
      <alignment horizontal="right" vertical="center"/>
    </xf>
    <xf numFmtId="169" fontId="35" fillId="8" borderId="24" xfId="1" applyNumberFormat="1" applyFont="1" applyFill="1" applyBorder="1" applyAlignment="1">
      <alignment horizontal="right" vertical="center"/>
    </xf>
    <xf numFmtId="0" fontId="38" fillId="10" borderId="31" xfId="0" applyFont="1" applyFill="1" applyBorder="1" applyAlignment="1">
      <alignment horizontal="center" vertical="center"/>
    </xf>
    <xf numFmtId="0" fontId="38" fillId="10" borderId="32" xfId="0" applyFont="1" applyFill="1" applyBorder="1" applyAlignment="1">
      <alignment horizontal="left" vertical="center"/>
    </xf>
    <xf numFmtId="3" fontId="38" fillId="10" borderId="32" xfId="0" applyNumberFormat="1" applyFont="1" applyFill="1" applyBorder="1" applyAlignment="1">
      <alignment horizontal="right" vertical="center" wrapText="1"/>
    </xf>
    <xf numFmtId="0" fontId="38" fillId="10" borderId="32" xfId="0" applyFont="1" applyFill="1" applyBorder="1" applyAlignment="1">
      <alignment horizontal="right" vertical="center"/>
    </xf>
    <xf numFmtId="168" fontId="38" fillId="10" borderId="49" xfId="1" applyNumberFormat="1" applyFont="1" applyFill="1" applyBorder="1" applyAlignment="1">
      <alignment horizontal="right" vertical="center" wrapText="1"/>
    </xf>
    <xf numFmtId="0" fontId="38" fillId="11" borderId="31" xfId="0" applyFont="1" applyFill="1" applyBorder="1" applyAlignment="1">
      <alignment horizontal="center" vertical="center"/>
    </xf>
    <xf numFmtId="0" fontId="38" fillId="11" borderId="32" xfId="0" applyFont="1" applyFill="1" applyBorder="1" applyAlignment="1">
      <alignment horizontal="left" vertical="center"/>
    </xf>
    <xf numFmtId="3" fontId="38" fillId="11" borderId="32" xfId="0" applyNumberFormat="1" applyFont="1" applyFill="1" applyBorder="1" applyAlignment="1">
      <alignment horizontal="right" vertical="center" wrapText="1"/>
    </xf>
    <xf numFmtId="0" fontId="38" fillId="11" borderId="32" xfId="0" applyFont="1" applyFill="1" applyBorder="1" applyAlignment="1">
      <alignment horizontal="right" vertical="center"/>
    </xf>
    <xf numFmtId="168" fontId="38" fillId="11" borderId="33" xfId="1" applyNumberFormat="1" applyFont="1" applyFill="1" applyBorder="1" applyAlignment="1">
      <alignment horizontal="right" vertical="center" wrapText="1"/>
    </xf>
    <xf numFmtId="1" fontId="35" fillId="10" borderId="34" xfId="0" applyNumberFormat="1" applyFont="1" applyFill="1" applyBorder="1" applyAlignment="1">
      <alignment horizontal="center" vertical="center"/>
    </xf>
    <xf numFmtId="0" fontId="38" fillId="10" borderId="35" xfId="0" applyFont="1" applyFill="1" applyBorder="1" applyAlignment="1">
      <alignment horizontal="left" vertical="center"/>
    </xf>
    <xf numFmtId="168" fontId="38" fillId="10" borderId="35" xfId="1" applyNumberFormat="1" applyFont="1" applyFill="1" applyBorder="1" applyAlignment="1">
      <alignment horizontal="right" vertical="center"/>
    </xf>
    <xf numFmtId="167" fontId="38" fillId="10" borderId="35" xfId="10" applyNumberFormat="1" applyFont="1" applyFill="1" applyBorder="1" applyAlignment="1">
      <alignment horizontal="right" vertical="center"/>
    </xf>
    <xf numFmtId="169" fontId="38" fillId="10" borderId="50" xfId="1" applyNumberFormat="1" applyFont="1" applyFill="1" applyBorder="1" applyAlignment="1">
      <alignment horizontal="right" vertical="center"/>
    </xf>
    <xf numFmtId="1" fontId="35" fillId="11" borderId="34" xfId="0" applyNumberFormat="1" applyFont="1" applyFill="1" applyBorder="1" applyAlignment="1">
      <alignment horizontal="center" vertical="center"/>
    </xf>
    <xf numFmtId="168" fontId="38" fillId="11" borderId="35" xfId="1" applyNumberFormat="1" applyFont="1" applyFill="1" applyBorder="1" applyAlignment="1">
      <alignment horizontal="right" vertical="center"/>
    </xf>
    <xf numFmtId="167" fontId="38" fillId="11" borderId="35" xfId="10" applyNumberFormat="1" applyFont="1" applyFill="1" applyBorder="1" applyAlignment="1">
      <alignment horizontal="right" vertical="center"/>
    </xf>
    <xf numFmtId="169" fontId="38" fillId="11" borderId="36" xfId="1" applyNumberFormat="1" applyFont="1" applyFill="1" applyBorder="1" applyAlignment="1">
      <alignment horizontal="right" vertical="center"/>
    </xf>
    <xf numFmtId="1" fontId="35" fillId="10" borderId="37" xfId="0" applyNumberFormat="1" applyFont="1" applyFill="1" applyBorder="1" applyAlignment="1">
      <alignment horizontal="center" vertical="center"/>
    </xf>
    <xf numFmtId="0" fontId="35" fillId="10" borderId="38" xfId="0" applyFont="1" applyFill="1" applyBorder="1" applyAlignment="1">
      <alignment horizontal="left" vertical="center"/>
    </xf>
    <xf numFmtId="168" fontId="35" fillId="10" borderId="38" xfId="1" applyNumberFormat="1" applyFont="1" applyFill="1" applyBorder="1" applyAlignment="1">
      <alignment horizontal="right" vertical="center"/>
    </xf>
    <xf numFmtId="167" fontId="35" fillId="10" borderId="38" xfId="10" applyNumberFormat="1" applyFont="1" applyFill="1" applyBorder="1" applyAlignment="1">
      <alignment horizontal="right" vertical="center"/>
    </xf>
    <xf numFmtId="169" fontId="35" fillId="10" borderId="51" xfId="1" applyNumberFormat="1" applyFont="1" applyFill="1" applyBorder="1" applyAlignment="1">
      <alignment horizontal="right" vertical="center"/>
    </xf>
    <xf numFmtId="1" fontId="35" fillId="11" borderId="37" xfId="0" applyNumberFormat="1" applyFont="1" applyFill="1" applyBorder="1" applyAlignment="1">
      <alignment horizontal="center" vertical="center"/>
    </xf>
    <xf numFmtId="0" fontId="35" fillId="11" borderId="38" xfId="0" applyFont="1" applyFill="1" applyBorder="1" applyAlignment="1">
      <alignment horizontal="left" vertical="center"/>
    </xf>
    <xf numFmtId="168" fontId="35" fillId="11" borderId="38" xfId="1" applyNumberFormat="1" applyFont="1" applyFill="1" applyBorder="1" applyAlignment="1">
      <alignment horizontal="right" vertical="center"/>
    </xf>
    <xf numFmtId="167" fontId="35" fillId="11" borderId="38" xfId="10" applyNumberFormat="1" applyFont="1" applyFill="1" applyBorder="1" applyAlignment="1">
      <alignment horizontal="right" vertical="center"/>
    </xf>
    <xf numFmtId="168" fontId="35" fillId="11" borderId="39" xfId="1" applyNumberFormat="1" applyFont="1" applyFill="1" applyBorder="1" applyAlignment="1">
      <alignment horizontal="right" vertical="center"/>
    </xf>
    <xf numFmtId="1" fontId="35" fillId="10" borderId="40" xfId="0" applyNumberFormat="1" applyFont="1" applyFill="1" applyBorder="1" applyAlignment="1">
      <alignment horizontal="center" vertical="center"/>
    </xf>
    <xf numFmtId="0" fontId="35" fillId="10" borderId="41" xfId="0" applyFont="1" applyFill="1" applyBorder="1" applyAlignment="1">
      <alignment horizontal="left" vertical="center"/>
    </xf>
    <xf numFmtId="168" fontId="35" fillId="10" borderId="41" xfId="1" applyNumberFormat="1" applyFont="1" applyFill="1" applyBorder="1" applyAlignment="1">
      <alignment horizontal="right" vertical="center"/>
    </xf>
    <xf numFmtId="167" fontId="35" fillId="10" borderId="41" xfId="10" applyNumberFormat="1" applyFont="1" applyFill="1" applyBorder="1" applyAlignment="1">
      <alignment horizontal="right" vertical="center"/>
    </xf>
    <xf numFmtId="169" fontId="35" fillId="10" borderId="52" xfId="1" applyNumberFormat="1" applyFont="1" applyFill="1" applyBorder="1" applyAlignment="1">
      <alignment horizontal="right" vertical="center"/>
    </xf>
    <xf numFmtId="1" fontId="35" fillId="11" borderId="40" xfId="0" applyNumberFormat="1" applyFont="1" applyFill="1" applyBorder="1" applyAlignment="1">
      <alignment horizontal="center" vertical="center"/>
    </xf>
    <xf numFmtId="0" fontId="35" fillId="11" borderId="41" xfId="0" applyFont="1" applyFill="1" applyBorder="1" applyAlignment="1">
      <alignment horizontal="left" vertical="center"/>
    </xf>
    <xf numFmtId="168" fontId="35" fillId="11" borderId="41" xfId="1" applyNumberFormat="1" applyFont="1" applyFill="1" applyBorder="1" applyAlignment="1">
      <alignment horizontal="right" vertical="center"/>
    </xf>
    <xf numFmtId="167" fontId="35" fillId="11" borderId="41" xfId="10" applyNumberFormat="1" applyFont="1" applyFill="1" applyBorder="1" applyAlignment="1">
      <alignment horizontal="right" vertical="center"/>
    </xf>
    <xf numFmtId="168" fontId="35" fillId="11" borderId="42" xfId="1" applyNumberFormat="1" applyFont="1" applyFill="1" applyBorder="1" applyAlignment="1">
      <alignment horizontal="right" vertical="center"/>
    </xf>
    <xf numFmtId="1" fontId="35" fillId="11" borderId="47" xfId="0" applyNumberFormat="1" applyFont="1" applyFill="1" applyBorder="1" applyAlignment="1">
      <alignment horizontal="center" vertical="center"/>
    </xf>
    <xf numFmtId="0" fontId="38" fillId="11" borderId="48" xfId="0" applyFont="1" applyFill="1" applyBorder="1" applyAlignment="1">
      <alignment horizontal="left" vertical="center"/>
    </xf>
    <xf numFmtId="168" fontId="38" fillId="11" borderId="48" xfId="1" applyNumberFormat="1" applyFont="1" applyFill="1" applyBorder="1" applyAlignment="1">
      <alignment horizontal="right" vertical="center"/>
    </xf>
    <xf numFmtId="167" fontId="38" fillId="11" borderId="48" xfId="10" applyNumberFormat="1" applyFont="1" applyFill="1" applyBorder="1" applyAlignment="1">
      <alignment horizontal="right" vertical="center"/>
    </xf>
    <xf numFmtId="168" fontId="35" fillId="10" borderId="51" xfId="1" applyNumberFormat="1" applyFont="1" applyFill="1" applyBorder="1" applyAlignment="1">
      <alignment horizontal="right" vertical="center"/>
    </xf>
    <xf numFmtId="168" fontId="35" fillId="10" borderId="52" xfId="1" applyNumberFormat="1" applyFont="1" applyFill="1" applyBorder="1" applyAlignment="1">
      <alignment horizontal="right" vertical="center"/>
    </xf>
    <xf numFmtId="167" fontId="20" fillId="5" borderId="23" xfId="10" applyNumberFormat="1" applyFont="1" applyFill="1" applyBorder="1"/>
    <xf numFmtId="167" fontId="20" fillId="5" borderId="24" xfId="10" applyNumberFormat="1" applyFont="1" applyFill="1" applyBorder="1"/>
    <xf numFmtId="3" fontId="21" fillId="0" borderId="0" xfId="1" applyNumberFormat="1" applyFont="1" applyBorder="1"/>
    <xf numFmtId="0" fontId="4" fillId="0" borderId="0" xfId="0" applyNumberFormat="1" applyFont="1" applyFill="1" applyBorder="1" applyAlignment="1">
      <alignment horizontal="left" vertical="top"/>
    </xf>
    <xf numFmtId="3" fontId="39" fillId="0" borderId="0" xfId="0" applyNumberFormat="1" applyFont="1" applyBorder="1"/>
    <xf numFmtId="49" fontId="20" fillId="5" borderId="12" xfId="1" applyNumberFormat="1" applyFont="1" applyFill="1" applyBorder="1" applyAlignment="1">
      <alignment horizontal="left"/>
    </xf>
    <xf numFmtId="49" fontId="20" fillId="5" borderId="27" xfId="1" applyNumberFormat="1" applyFont="1" applyFill="1" applyBorder="1" applyAlignment="1">
      <alignment horizontal="left"/>
    </xf>
    <xf numFmtId="3" fontId="20" fillId="4" borderId="18" xfId="1" applyNumberFormat="1" applyFont="1" applyFill="1" applyBorder="1"/>
    <xf numFmtId="3" fontId="20" fillId="4" borderId="19" xfId="1" applyNumberFormat="1" applyFont="1" applyFill="1" applyBorder="1"/>
    <xf numFmtId="3" fontId="22" fillId="5" borderId="16" xfId="1" applyNumberFormat="1" applyFont="1" applyFill="1" applyBorder="1"/>
    <xf numFmtId="3" fontId="26" fillId="7" borderId="16" xfId="1" applyNumberFormat="1" applyFont="1" applyFill="1" applyBorder="1"/>
    <xf numFmtId="3" fontId="21" fillId="0" borderId="12" xfId="0" applyNumberFormat="1" applyFont="1" applyFill="1" applyBorder="1"/>
    <xf numFmtId="3" fontId="21" fillId="0" borderId="16" xfId="0" applyNumberFormat="1" applyFont="1" applyFill="1" applyBorder="1"/>
    <xf numFmtId="3" fontId="20" fillId="0" borderId="15" xfId="1" applyNumberFormat="1" applyFont="1" applyBorder="1" applyAlignment="1">
      <alignment horizontal="center"/>
    </xf>
    <xf numFmtId="3" fontId="21" fillId="5" borderId="22" xfId="1" applyNumberFormat="1" applyFont="1" applyFill="1" applyBorder="1"/>
    <xf numFmtId="3" fontId="21" fillId="0" borderId="22" xfId="1" applyNumberFormat="1" applyFont="1" applyFill="1" applyBorder="1"/>
    <xf numFmtId="3" fontId="21" fillId="0" borderId="22" xfId="1" applyNumberFormat="1" applyFont="1" applyBorder="1"/>
    <xf numFmtId="3" fontId="20" fillId="4" borderId="16" xfId="1" applyNumberFormat="1" applyFont="1" applyFill="1" applyBorder="1"/>
    <xf numFmtId="3" fontId="27" fillId="7" borderId="12" xfId="1" applyNumberFormat="1" applyFont="1" applyFill="1" applyBorder="1"/>
    <xf numFmtId="3" fontId="27" fillId="7" borderId="0" xfId="1" applyNumberFormat="1" applyFont="1" applyFill="1" applyBorder="1"/>
    <xf numFmtId="3" fontId="27" fillId="7" borderId="16" xfId="1" applyNumberFormat="1" applyFont="1" applyFill="1" applyBorder="1"/>
    <xf numFmtId="3" fontId="15" fillId="0" borderId="16" xfId="1" applyNumberFormat="1" applyFont="1" applyBorder="1"/>
    <xf numFmtId="0" fontId="15" fillId="0" borderId="16" xfId="0" applyFont="1" applyBorder="1"/>
    <xf numFmtId="3" fontId="15" fillId="0" borderId="16" xfId="0" applyNumberFormat="1" applyFont="1" applyBorder="1"/>
    <xf numFmtId="3" fontId="16" fillId="0" borderId="28" xfId="0" applyNumberFormat="1" applyFont="1" applyBorder="1" applyAlignment="1">
      <alignment horizontal="center"/>
    </xf>
    <xf numFmtId="3" fontId="16" fillId="0" borderId="29" xfId="0" applyNumberFormat="1" applyFont="1" applyBorder="1" applyAlignment="1">
      <alignment horizontal="center"/>
    </xf>
    <xf numFmtId="3" fontId="20" fillId="5" borderId="9" xfId="1" applyNumberFormat="1" applyFont="1" applyFill="1" applyBorder="1" applyAlignment="1">
      <alignment horizontal="center"/>
    </xf>
    <xf numFmtId="3" fontId="20" fillId="5" borderId="22" xfId="1" applyNumberFormat="1" applyFont="1" applyFill="1" applyBorder="1" applyAlignment="1">
      <alignment horizontal="center"/>
    </xf>
    <xf numFmtId="0" fontId="36" fillId="10" borderId="28" xfId="0" applyFont="1" applyFill="1" applyBorder="1" applyAlignment="1">
      <alignment horizontal="center"/>
    </xf>
    <xf numFmtId="0" fontId="36" fillId="10" borderId="30" xfId="0" applyFont="1" applyFill="1" applyBorder="1" applyAlignment="1">
      <alignment horizontal="center"/>
    </xf>
    <xf numFmtId="0" fontId="36" fillId="10" borderId="29" xfId="0" applyFont="1" applyFill="1" applyBorder="1" applyAlignment="1">
      <alignment horizontal="center"/>
    </xf>
    <xf numFmtId="0" fontId="36" fillId="11" borderId="28" xfId="0" applyFont="1" applyFill="1" applyBorder="1" applyAlignment="1">
      <alignment horizontal="center"/>
    </xf>
    <xf numFmtId="0" fontId="36" fillId="11" borderId="30" xfId="0" applyFont="1" applyFill="1" applyBorder="1" applyAlignment="1">
      <alignment horizontal="center"/>
    </xf>
    <xf numFmtId="0" fontId="36" fillId="11" borderId="29" xfId="0" applyFont="1" applyFill="1" applyBorder="1" applyAlignment="1">
      <alignment horizontal="center"/>
    </xf>
    <xf numFmtId="0" fontId="36" fillId="8" borderId="28" xfId="0" applyFont="1" applyFill="1" applyBorder="1" applyAlignment="1">
      <alignment horizontal="center"/>
    </xf>
    <xf numFmtId="0" fontId="36" fillId="8" borderId="30" xfId="0" applyFont="1" applyFill="1" applyBorder="1" applyAlignment="1">
      <alignment horizontal="center"/>
    </xf>
    <xf numFmtId="0" fontId="36" fillId="8" borderId="29" xfId="0" applyFont="1" applyFill="1" applyBorder="1" applyAlignment="1">
      <alignment horizontal="center"/>
    </xf>
    <xf numFmtId="0" fontId="36" fillId="9" borderId="2" xfId="0" applyFont="1" applyFill="1" applyBorder="1" applyAlignment="1">
      <alignment horizontal="center"/>
    </xf>
    <xf numFmtId="0" fontId="36" fillId="9" borderId="3" xfId="0" applyFont="1" applyFill="1" applyBorder="1" applyAlignment="1">
      <alignment horizontal="center"/>
    </xf>
    <xf numFmtId="0" fontId="36" fillId="9" borderId="20" xfId="0" applyFont="1" applyFill="1" applyBorder="1" applyAlignment="1">
      <alignment horizontal="center"/>
    </xf>
    <xf numFmtId="0" fontId="36" fillId="11" borderId="2" xfId="0" applyFont="1" applyFill="1" applyBorder="1" applyAlignment="1">
      <alignment horizontal="center"/>
    </xf>
    <xf numFmtId="0" fontId="36" fillId="11" borderId="3" xfId="0" applyFont="1" applyFill="1" applyBorder="1" applyAlignment="1">
      <alignment horizontal="center"/>
    </xf>
    <xf numFmtId="0" fontId="36" fillId="11" borderId="20" xfId="0" applyFont="1" applyFill="1" applyBorder="1" applyAlignment="1">
      <alignment horizontal="center"/>
    </xf>
    <xf numFmtId="3" fontId="20" fillId="0" borderId="7" xfId="1" applyNumberFormat="1" applyFont="1" applyFill="1" applyBorder="1" applyAlignment="1">
      <alignment horizontal="center"/>
    </xf>
    <xf numFmtId="3" fontId="20" fillId="0" borderId="8" xfId="1" applyNumberFormat="1" applyFont="1" applyFill="1" applyBorder="1" applyAlignment="1">
      <alignment horizontal="center"/>
    </xf>
    <xf numFmtId="3" fontId="20" fillId="0" borderId="15" xfId="1" applyNumberFormat="1" applyFont="1" applyFill="1" applyBorder="1" applyAlignment="1">
      <alignment horizontal="center"/>
    </xf>
    <xf numFmtId="3" fontId="20" fillId="3" borderId="2" xfId="1" applyNumberFormat="1" applyFont="1" applyFill="1" applyBorder="1" applyAlignment="1">
      <alignment horizontal="center"/>
    </xf>
    <xf numFmtId="3" fontId="20" fillId="3" borderId="3" xfId="1" applyNumberFormat="1" applyFont="1" applyFill="1" applyBorder="1" applyAlignment="1">
      <alignment horizontal="center"/>
    </xf>
    <xf numFmtId="3" fontId="20" fillId="3" borderId="20" xfId="1" applyNumberFormat="1" applyFont="1" applyFill="1" applyBorder="1" applyAlignment="1">
      <alignment horizontal="center"/>
    </xf>
  </cellXfs>
  <cellStyles count="15">
    <cellStyle name="Comma" xfId="1" builtinId="3"/>
    <cellStyle name="Comma 2" xfId="14"/>
    <cellStyle name="Comma0" xfId="2"/>
    <cellStyle name="Currency0" xfId="3"/>
    <cellStyle name="Date" xfId="4"/>
    <cellStyle name="Fixed" xfId="5"/>
    <cellStyle name="Heading" xfId="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7"/>
    <cellStyle name="Normal" xfId="0" builtinId="0"/>
    <cellStyle name="Normal 2" xfId="8"/>
    <cellStyle name="Normal_Annex Table 3" xfId="9"/>
    <cellStyle name="Percent" xfId="10" builtinId="5"/>
    <cellStyle name="Stub" xfId="11"/>
    <cellStyle name="Top" xfId="12"/>
    <cellStyle name="Totals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QWILLOW\SecureD\TEMP\Estimating%20adult%20mortality\Relational\BaseYearUN\RegionalLifeTab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HE\Consultations\CL_23_16\Country%20consultation%20template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who.int/whr/1999/en/excel/D95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HR2003\GBD\NBD\Templates%20v2\Italy\DALYs%20country%204180%20year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who.int/whr/1999/en/excel/popgbd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QWILLOW\SecureD\Estimating%20adult%20mortality\Relational\New%20Stand-WHO\Country\AUSTRI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untry%20consultation%202004\India\DALYs%20country%203100%20year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x"/>
      <sheetName val="Adj lx"/>
      <sheetName val="slop-inter"/>
      <sheetName val="DB"/>
      <sheetName val="Sheet1"/>
      <sheetName val="Global"/>
      <sheetName val="EurA"/>
      <sheetName val="EurB"/>
      <sheetName val="EurC"/>
      <sheetName val="AmrA"/>
      <sheetName val="AmrB"/>
      <sheetName val="SearD"/>
      <sheetName val="WprA"/>
      <sheetName val="WprB"/>
      <sheetName val="AmrD"/>
      <sheetName val="EmrB"/>
      <sheetName val="EmrD"/>
      <sheetName val="SearB"/>
      <sheetName val="EurA-M"/>
      <sheetName val="Chart2"/>
      <sheetName val="EurA-F"/>
      <sheetName val="Sheet2"/>
      <sheetName val="Sheet3"/>
      <sheetName val="Sheet3 (2)"/>
    </sheetNames>
    <sheetDataSet>
      <sheetData sheetId="0" refreshError="1">
        <row r="1788">
          <cell r="D1788" t="str">
            <v>MALES</v>
          </cell>
          <cell r="E1788">
            <v>0</v>
          </cell>
        </row>
        <row r="1789">
          <cell r="D1789" t="str">
            <v>MALES</v>
          </cell>
          <cell r="E1789">
            <v>1</v>
          </cell>
        </row>
        <row r="1790">
          <cell r="D1790" t="str">
            <v>MALES</v>
          </cell>
          <cell r="E1790">
            <v>5</v>
          </cell>
        </row>
        <row r="1791">
          <cell r="D1791" t="str">
            <v>MALES</v>
          </cell>
          <cell r="E1791">
            <v>10</v>
          </cell>
        </row>
        <row r="1792">
          <cell r="D1792" t="str">
            <v>MALES</v>
          </cell>
          <cell r="E1792">
            <v>15</v>
          </cell>
        </row>
        <row r="1793">
          <cell r="D1793" t="str">
            <v>MALES</v>
          </cell>
          <cell r="E1793">
            <v>20</v>
          </cell>
        </row>
        <row r="1794">
          <cell r="D1794" t="str">
            <v>MALES</v>
          </cell>
          <cell r="E1794">
            <v>25</v>
          </cell>
        </row>
        <row r="1795">
          <cell r="D1795" t="str">
            <v>MALES</v>
          </cell>
          <cell r="E1795">
            <v>30</v>
          </cell>
        </row>
        <row r="1796">
          <cell r="D1796" t="str">
            <v>MALES</v>
          </cell>
          <cell r="E1796">
            <v>35</v>
          </cell>
        </row>
        <row r="1797">
          <cell r="D1797" t="str">
            <v>MALES</v>
          </cell>
          <cell r="E1797">
            <v>40</v>
          </cell>
        </row>
        <row r="1798">
          <cell r="D1798" t="str">
            <v>MALES</v>
          </cell>
          <cell r="E1798">
            <v>45</v>
          </cell>
        </row>
        <row r="1799">
          <cell r="D1799" t="str">
            <v>MALES</v>
          </cell>
          <cell r="E1799">
            <v>50</v>
          </cell>
        </row>
        <row r="1800">
          <cell r="D1800" t="str">
            <v>MALES</v>
          </cell>
          <cell r="E1800">
            <v>55</v>
          </cell>
        </row>
        <row r="1801">
          <cell r="D1801" t="str">
            <v>MALES</v>
          </cell>
          <cell r="E1801">
            <v>60</v>
          </cell>
        </row>
        <row r="1802">
          <cell r="D1802" t="str">
            <v>MALES</v>
          </cell>
          <cell r="E1802">
            <v>65</v>
          </cell>
        </row>
        <row r="1803">
          <cell r="D1803" t="str">
            <v>MALES</v>
          </cell>
          <cell r="E1803">
            <v>70</v>
          </cell>
        </row>
        <row r="1804">
          <cell r="D1804" t="str">
            <v>MALES</v>
          </cell>
          <cell r="E1804">
            <v>75</v>
          </cell>
        </row>
        <row r="1805">
          <cell r="D1805" t="str">
            <v>MALES</v>
          </cell>
          <cell r="E1805">
            <v>80</v>
          </cell>
        </row>
        <row r="1806">
          <cell r="D1806" t="str">
            <v>MALES</v>
          </cell>
          <cell r="E1806">
            <v>85</v>
          </cell>
        </row>
        <row r="1807">
          <cell r="D1807" t="str">
            <v>FEMALES</v>
          </cell>
          <cell r="E1807">
            <v>0</v>
          </cell>
        </row>
        <row r="1808">
          <cell r="D1808" t="str">
            <v>FEMALES</v>
          </cell>
          <cell r="E1808">
            <v>1</v>
          </cell>
        </row>
        <row r="1809">
          <cell r="D1809" t="str">
            <v>FEMALES</v>
          </cell>
          <cell r="E1809">
            <v>5</v>
          </cell>
        </row>
        <row r="1810">
          <cell r="D1810" t="str">
            <v>FEMALES</v>
          </cell>
          <cell r="E1810">
            <v>10</v>
          </cell>
        </row>
        <row r="1811">
          <cell r="D1811" t="str">
            <v>FEMALES</v>
          </cell>
          <cell r="E1811">
            <v>15</v>
          </cell>
        </row>
        <row r="1812">
          <cell r="D1812" t="str">
            <v>FEMALES</v>
          </cell>
          <cell r="E1812">
            <v>20</v>
          </cell>
        </row>
        <row r="1813">
          <cell r="D1813" t="str">
            <v>FEMALES</v>
          </cell>
          <cell r="E1813">
            <v>25</v>
          </cell>
        </row>
        <row r="1814">
          <cell r="D1814" t="str">
            <v>FEMALES</v>
          </cell>
          <cell r="E1814">
            <v>30</v>
          </cell>
        </row>
        <row r="1815">
          <cell r="D1815" t="str">
            <v>FEMALES</v>
          </cell>
          <cell r="E1815">
            <v>35</v>
          </cell>
        </row>
        <row r="1816">
          <cell r="D1816" t="str">
            <v>FEMALES</v>
          </cell>
          <cell r="E1816">
            <v>40</v>
          </cell>
        </row>
        <row r="1817">
          <cell r="D1817" t="str">
            <v>FEMALES</v>
          </cell>
          <cell r="E1817">
            <v>45</v>
          </cell>
        </row>
        <row r="1818">
          <cell r="D1818" t="str">
            <v>FEMALES</v>
          </cell>
          <cell r="E1818">
            <v>50</v>
          </cell>
        </row>
        <row r="1819">
          <cell r="D1819" t="str">
            <v>FEMALES</v>
          </cell>
          <cell r="E1819">
            <v>55</v>
          </cell>
        </row>
        <row r="1820">
          <cell r="D1820" t="str">
            <v>FEMALES</v>
          </cell>
          <cell r="E1820">
            <v>60</v>
          </cell>
        </row>
        <row r="1821">
          <cell r="D1821" t="str">
            <v>FEMALES</v>
          </cell>
          <cell r="E1821">
            <v>65</v>
          </cell>
        </row>
        <row r="1822">
          <cell r="D1822" t="str">
            <v>FEMALES</v>
          </cell>
          <cell r="E1822">
            <v>70</v>
          </cell>
        </row>
        <row r="1823">
          <cell r="D1823" t="str">
            <v>FEMALES</v>
          </cell>
          <cell r="E1823">
            <v>75</v>
          </cell>
        </row>
        <row r="1824">
          <cell r="D1824" t="str">
            <v>FEMALES</v>
          </cell>
          <cell r="E1824">
            <v>80</v>
          </cell>
        </row>
        <row r="1825">
          <cell r="D1825" t="str">
            <v>FEMALES</v>
          </cell>
          <cell r="E1825">
            <v>85</v>
          </cell>
        </row>
      </sheetData>
      <sheetData sheetId="1" refreshError="1"/>
      <sheetData sheetId="2" refreshError="1">
        <row r="45">
          <cell r="A45">
            <v>3350</v>
          </cell>
          <cell r="B45" t="str">
            <v>SINGAPORE</v>
          </cell>
          <cell r="C45" t="str">
            <v>slope</v>
          </cell>
          <cell r="D45" t="str">
            <v>M</v>
          </cell>
          <cell r="E45">
            <v>0.92907723090646332</v>
          </cell>
          <cell r="F45">
            <v>0.9726291217792149</v>
          </cell>
          <cell r="G45">
            <v>0.94807665791612961</v>
          </cell>
          <cell r="H45">
            <v>0.93923159322195715</v>
          </cell>
          <cell r="I45">
            <v>0.98307654438077763</v>
          </cell>
          <cell r="J45">
            <v>1.0345509019934083</v>
          </cell>
          <cell r="K45">
            <v>1.0264115781044727</v>
          </cell>
          <cell r="L45">
            <v>1.0375525553320615</v>
          </cell>
          <cell r="M45">
            <v>0.99139473843277581</v>
          </cell>
          <cell r="N45">
            <v>1.0150676435807644</v>
          </cell>
          <cell r="O45">
            <v>1.0326143945712434</v>
          </cell>
          <cell r="P45">
            <v>1.0601860528220253</v>
          </cell>
          <cell r="Q45">
            <v>1.0082616749230897</v>
          </cell>
          <cell r="R45">
            <v>1.0737311185184544</v>
          </cell>
          <cell r="S45">
            <v>1.0634108443217154</v>
          </cell>
          <cell r="T45">
            <v>1.0626655849320432</v>
          </cell>
          <cell r="U45">
            <v>1.0562592114062257</v>
          </cell>
          <cell r="V45">
            <v>1.0401280061131593</v>
          </cell>
          <cell r="W45">
            <v>1.0756131198949326</v>
          </cell>
          <cell r="X45">
            <v>1.1195196873331612</v>
          </cell>
          <cell r="Y45">
            <v>1.0572364001947208</v>
          </cell>
          <cell r="Z45">
            <v>1.1161806648123604</v>
          </cell>
          <cell r="AA45">
            <v>1.1044937968777109</v>
          </cell>
          <cell r="AB45">
            <v>1.1156589789809499</v>
          </cell>
          <cell r="AC45">
            <v>1.1373970370876185</v>
          </cell>
          <cell r="AD45">
            <v>1.1281482122827089</v>
          </cell>
          <cell r="AE45">
            <v>1.1489790388558383</v>
          </cell>
          <cell r="AF45">
            <v>1.1152291079741574</v>
          </cell>
          <cell r="AG45" t="str">
            <v/>
          </cell>
        </row>
        <row r="46">
          <cell r="A46">
            <v>3350</v>
          </cell>
          <cell r="B46" t="str">
            <v>SINGAPORE</v>
          </cell>
          <cell r="C46" t="str">
            <v>intercept</v>
          </cell>
          <cell r="D46" t="str">
            <v>M</v>
          </cell>
          <cell r="E46">
            <v>0.48822078638460709</v>
          </cell>
          <cell r="F46">
            <v>0.53465310115286635</v>
          </cell>
          <cell r="G46">
            <v>0.48391656620727552</v>
          </cell>
          <cell r="H46">
            <v>0.48085810577519439</v>
          </cell>
          <cell r="I46">
            <v>0.48028861196330097</v>
          </cell>
          <cell r="J46">
            <v>0.51430865574765572</v>
          </cell>
          <cell r="K46">
            <v>0.47871725747371308</v>
          </cell>
          <cell r="L46">
            <v>0.472813105791279</v>
          </cell>
          <cell r="M46">
            <v>0.42280594531848892</v>
          </cell>
          <cell r="N46">
            <v>0.42342479940472844</v>
          </cell>
          <cell r="O46">
            <v>0.43803257698906162</v>
          </cell>
          <cell r="P46">
            <v>0.46412064042382495</v>
          </cell>
          <cell r="Q46">
            <v>0.40200301601480359</v>
          </cell>
          <cell r="R46">
            <v>0.44701940116006722</v>
          </cell>
          <cell r="S46">
            <v>0.43247464566239358</v>
          </cell>
          <cell r="T46">
            <v>0.39648868976386709</v>
          </cell>
          <cell r="U46">
            <v>0.34848308055124222</v>
          </cell>
          <cell r="V46">
            <v>0.31066971609285066</v>
          </cell>
          <cell r="W46">
            <v>0.34343637926589299</v>
          </cell>
          <cell r="X46">
            <v>0.38637933019703197</v>
          </cell>
          <cell r="Y46">
            <v>0.29982125460255649</v>
          </cell>
          <cell r="Z46">
            <v>0.33971474154837944</v>
          </cell>
          <cell r="AA46">
            <v>0.33365550585674497</v>
          </cell>
          <cell r="AB46">
            <v>0.31210207020634084</v>
          </cell>
          <cell r="AC46">
            <v>0.3470551975406917</v>
          </cell>
          <cell r="AD46">
            <v>0.32772299104861013</v>
          </cell>
          <cell r="AE46">
            <v>0.3418503400499262</v>
          </cell>
          <cell r="AF46">
            <v>0.27654006494243011</v>
          </cell>
          <cell r="AG46" t="str">
            <v/>
          </cell>
        </row>
        <row r="47">
          <cell r="A47">
            <v>3350</v>
          </cell>
          <cell r="B47" t="str">
            <v>SINGAPORE</v>
          </cell>
          <cell r="C47" t="str">
            <v>slope</v>
          </cell>
          <cell r="D47" t="str">
            <v>F</v>
          </cell>
          <cell r="E47">
            <v>0.90053210931392869</v>
          </cell>
          <cell r="F47">
            <v>0.95901062940412485</v>
          </cell>
          <cell r="G47">
            <v>0.97621557152946037</v>
          </cell>
          <cell r="H47">
            <v>0.96662212736929121</v>
          </cell>
          <cell r="I47">
            <v>1.0100005099199116</v>
          </cell>
          <cell r="J47">
            <v>1.0391160543129312</v>
          </cell>
          <cell r="K47">
            <v>1.0764834383618378</v>
          </cell>
          <cell r="L47">
            <v>1.0941255343910061</v>
          </cell>
          <cell r="M47">
            <v>1.0595686980705281</v>
          </cell>
          <cell r="N47">
            <v>1.0172091108974974</v>
          </cell>
          <cell r="O47">
            <v>0.99601859736581255</v>
          </cell>
          <cell r="P47">
            <v>1.0626442300840344</v>
          </cell>
          <cell r="Q47">
            <v>1.0754185135592416</v>
          </cell>
          <cell r="R47">
            <v>1.0731642188692434</v>
          </cell>
          <cell r="S47">
            <v>1.0547151017279017</v>
          </cell>
          <cell r="T47">
            <v>1.0877195180102848</v>
          </cell>
          <cell r="U47">
            <v>1.0771444071546934</v>
          </cell>
          <cell r="V47">
            <v>1.1187449944104657</v>
          </cell>
          <cell r="W47">
            <v>1.0727970543655949</v>
          </cell>
          <cell r="X47">
            <v>1.1262822839870867</v>
          </cell>
          <cell r="Y47">
            <v>1.1099578085691246</v>
          </cell>
          <cell r="Z47">
            <v>1.1453166675783055</v>
          </cell>
          <cell r="AA47">
            <v>1.155800275632777</v>
          </cell>
          <cell r="AB47">
            <v>1.170349105509745</v>
          </cell>
          <cell r="AC47">
            <v>1.1732623719009996</v>
          </cell>
          <cell r="AD47">
            <v>1.2078011431317033</v>
          </cell>
          <cell r="AE47">
            <v>1.1657625064633219</v>
          </cell>
          <cell r="AF47">
            <v>1.2182581200282534</v>
          </cell>
          <cell r="AG47" t="str">
            <v/>
          </cell>
        </row>
        <row r="48">
          <cell r="A48">
            <v>3350</v>
          </cell>
          <cell r="B48" t="str">
            <v>SINGAPORE</v>
          </cell>
          <cell r="C48" t="str">
            <v>intercept</v>
          </cell>
          <cell r="D48" t="str">
            <v>F</v>
          </cell>
          <cell r="E48">
            <v>0.47863718975290293</v>
          </cell>
          <cell r="F48">
            <v>0.54862855998066995</v>
          </cell>
          <cell r="G48">
            <v>0.54938517012214394</v>
          </cell>
          <cell r="H48">
            <v>0.52879530370292227</v>
          </cell>
          <cell r="I48">
            <v>0.55541440141446774</v>
          </cell>
          <cell r="J48">
            <v>0.558096583302925</v>
          </cell>
          <cell r="K48">
            <v>0.57776790476960826</v>
          </cell>
          <cell r="L48">
            <v>0.60960304867675141</v>
          </cell>
          <cell r="M48">
            <v>0.55924564117177322</v>
          </cell>
          <cell r="N48">
            <v>0.50976798999590223</v>
          </cell>
          <cell r="O48">
            <v>0.46833625463318884</v>
          </cell>
          <cell r="P48">
            <v>0.54911775209368474</v>
          </cell>
          <cell r="Q48">
            <v>0.5262423670441565</v>
          </cell>
          <cell r="R48">
            <v>0.51340840937526422</v>
          </cell>
          <cell r="S48">
            <v>0.46377726005992992</v>
          </cell>
          <cell r="T48">
            <v>0.50522080275526604</v>
          </cell>
          <cell r="U48">
            <v>0.45602643878312521</v>
          </cell>
          <cell r="V48">
            <v>0.51406527227909971</v>
          </cell>
          <cell r="W48">
            <v>0.45248314082031893</v>
          </cell>
          <cell r="X48">
            <v>0.49396062432154464</v>
          </cell>
          <cell r="Y48">
            <v>0.45665235545638194</v>
          </cell>
          <cell r="Z48">
            <v>0.47089656871161667</v>
          </cell>
          <cell r="AA48">
            <v>0.46741420779840759</v>
          </cell>
          <cell r="AB48">
            <v>0.47425052449810434</v>
          </cell>
          <cell r="AC48">
            <v>0.46522097475741031</v>
          </cell>
          <cell r="AD48">
            <v>0.5007598572543368</v>
          </cell>
          <cell r="AE48">
            <v>0.42553008334550579</v>
          </cell>
          <cell r="AF48">
            <v>0.47278848198392787</v>
          </cell>
          <cell r="AG48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&amp;deadline"/>
      <sheetName val="Deaths2015"/>
      <sheetName val="Deaths2010"/>
      <sheetName val="Deaths2005"/>
      <sheetName val="Deaths2000"/>
      <sheetName val="Summary"/>
    </sheetNames>
    <sheetDataSet>
      <sheetData sheetId="0"/>
      <sheetData sheetId="1"/>
      <sheetData sheetId="2"/>
      <sheetData sheetId="3"/>
      <sheetData sheetId="4"/>
      <sheetData sheetId="5">
        <row r="2">
          <cell r="B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ths"/>
    </sheetNames>
    <sheetDataSet>
      <sheetData sheetId="0" refreshError="1">
        <row r="1">
          <cell r="A1" t="str">
            <v>seq_s98</v>
          </cell>
          <cell r="B1" t="str">
            <v>UN CODs</v>
          </cell>
          <cell r="C1" t="str">
            <v>UN NAME_98</v>
          </cell>
          <cell r="D1" t="str">
            <v>MS_98</v>
          </cell>
          <cell r="E1" t="str">
            <v>REG_nb</v>
          </cell>
          <cell r="F1" t="str">
            <v>REG</v>
          </cell>
          <cell r="G1" t="str">
            <v>GBD_nb</v>
          </cell>
          <cell r="H1" t="str">
            <v>GBD</v>
          </cell>
          <cell r="I1" t="str">
            <v>WHR99, eco n</v>
          </cell>
          <cell r="J1" t="str">
            <v>WHR99, eco</v>
          </cell>
          <cell r="K1" t="str">
            <v>sex</v>
          </cell>
          <cell r="L1" t="str">
            <v>Period</v>
          </cell>
          <cell r="M1" t="str">
            <v>Total</v>
          </cell>
          <cell r="N1" t="str">
            <v>0-4</v>
          </cell>
          <cell r="O1" t="str">
            <v>5-14</v>
          </cell>
          <cell r="P1" t="str">
            <v>15-29</v>
          </cell>
          <cell r="Q1" t="str">
            <v>30-44</v>
          </cell>
          <cell r="R1" t="str">
            <v>45-59</v>
          </cell>
          <cell r="S1" t="str">
            <v>60-69</v>
          </cell>
          <cell r="T1" t="str">
            <v>70+</v>
          </cell>
        </row>
        <row r="2">
          <cell r="A2">
            <v>74</v>
          </cell>
          <cell r="B2">
            <v>4</v>
          </cell>
          <cell r="C2" t="str">
            <v>Afghanistan</v>
          </cell>
          <cell r="D2">
            <v>0</v>
          </cell>
          <cell r="E2">
            <v>3</v>
          </cell>
          <cell r="F2" t="str">
            <v>Emro</v>
          </cell>
          <cell r="G2">
            <v>8</v>
          </cell>
          <cell r="H2" t="str">
            <v>mec</v>
          </cell>
          <cell r="I2">
            <v>1</v>
          </cell>
          <cell r="J2" t="str">
            <v>low and middle</v>
          </cell>
          <cell r="K2" t="str">
            <v>both sexes</v>
          </cell>
          <cell r="L2" t="str">
            <v>1995-2000</v>
          </cell>
          <cell r="M2">
            <v>2177.4299999999998</v>
          </cell>
          <cell r="N2">
            <v>1311.1790000000001</v>
          </cell>
          <cell r="O2">
            <v>113.756</v>
          </cell>
          <cell r="P2">
            <v>160.30199999999999</v>
          </cell>
          <cell r="Q2">
            <v>132</v>
          </cell>
          <cell r="R2">
            <v>146.99700000000001</v>
          </cell>
          <cell r="S2">
            <v>134.68299999999999</v>
          </cell>
          <cell r="T2">
            <v>178.51300000000001</v>
          </cell>
        </row>
        <row r="3">
          <cell r="A3">
            <v>143</v>
          </cell>
          <cell r="B3">
            <v>8</v>
          </cell>
          <cell r="C3" t="str">
            <v>Albania</v>
          </cell>
          <cell r="D3">
            <v>0</v>
          </cell>
          <cell r="E3">
            <v>4</v>
          </cell>
          <cell r="F3" t="str">
            <v>Euro</v>
          </cell>
          <cell r="G3">
            <v>2</v>
          </cell>
          <cell r="H3" t="str">
            <v>fse</v>
          </cell>
          <cell r="I3">
            <v>1</v>
          </cell>
          <cell r="J3" t="str">
            <v>low and middle</v>
          </cell>
          <cell r="K3" t="str">
            <v>both sexes</v>
          </cell>
          <cell r="L3" t="str">
            <v>1995-2000</v>
          </cell>
          <cell r="M3">
            <v>87.087000000000003</v>
          </cell>
          <cell r="N3">
            <v>13.597</v>
          </cell>
          <cell r="O3">
            <v>1.827</v>
          </cell>
          <cell r="P3">
            <v>2.9370000000000003</v>
          </cell>
          <cell r="Q3">
            <v>3.9449999999999998</v>
          </cell>
          <cell r="R3">
            <v>8.7629999999999999</v>
          </cell>
          <cell r="S3">
            <v>14.305</v>
          </cell>
          <cell r="T3">
            <v>41.713000000000001</v>
          </cell>
        </row>
        <row r="4">
          <cell r="A4">
            <v>34</v>
          </cell>
          <cell r="B4">
            <v>12</v>
          </cell>
          <cell r="C4" t="str">
            <v>Algeria</v>
          </cell>
          <cell r="D4">
            <v>0</v>
          </cell>
          <cell r="E4">
            <v>1</v>
          </cell>
          <cell r="F4" t="str">
            <v>Afro</v>
          </cell>
          <cell r="G4">
            <v>8</v>
          </cell>
          <cell r="H4" t="str">
            <v>mec</v>
          </cell>
          <cell r="I4">
            <v>1</v>
          </cell>
          <cell r="J4" t="str">
            <v>low and middle</v>
          </cell>
          <cell r="K4" t="str">
            <v>both sexes</v>
          </cell>
          <cell r="L4" t="str">
            <v>1995-2000</v>
          </cell>
          <cell r="M4">
            <v>832.15</v>
          </cell>
          <cell r="N4">
            <v>223.05799999999999</v>
          </cell>
          <cell r="O4">
            <v>29.783000000000001</v>
          </cell>
          <cell r="P4">
            <v>48.436</v>
          </cell>
          <cell r="Q4">
            <v>52.965000000000003</v>
          </cell>
          <cell r="R4">
            <v>74.546999999999997</v>
          </cell>
          <cell r="S4">
            <v>113.395</v>
          </cell>
          <cell r="T4">
            <v>289.96600000000007</v>
          </cell>
        </row>
        <row r="5">
          <cell r="A5">
            <v>25</v>
          </cell>
          <cell r="B5">
            <v>24</v>
          </cell>
          <cell r="C5" t="str">
            <v>Angola</v>
          </cell>
          <cell r="D5">
            <v>0</v>
          </cell>
          <cell r="E5">
            <v>1</v>
          </cell>
          <cell r="F5" t="str">
            <v>Afro</v>
          </cell>
          <cell r="G5">
            <v>6</v>
          </cell>
          <cell r="H5" t="str">
            <v>ssa</v>
          </cell>
          <cell r="I5">
            <v>1</v>
          </cell>
          <cell r="J5" t="str">
            <v>low and middle</v>
          </cell>
          <cell r="K5" t="str">
            <v>both sexes</v>
          </cell>
          <cell r="L5" t="str">
            <v>1995-2000</v>
          </cell>
          <cell r="M5">
            <v>1118.31</v>
          </cell>
          <cell r="N5">
            <v>602.28399999999999</v>
          </cell>
          <cell r="O5">
            <v>104.325</v>
          </cell>
          <cell r="P5">
            <v>93.799000000000007</v>
          </cell>
          <cell r="Q5">
            <v>77.826999999999998</v>
          </cell>
          <cell r="R5">
            <v>76.793999999999997</v>
          </cell>
          <cell r="S5">
            <v>65.759</v>
          </cell>
          <cell r="T5">
            <v>97.521999999999991</v>
          </cell>
        </row>
        <row r="6">
          <cell r="A6">
            <v>102</v>
          </cell>
          <cell r="B6">
            <v>31</v>
          </cell>
          <cell r="C6" t="str">
            <v>Azerbaijan</v>
          </cell>
          <cell r="D6">
            <v>0</v>
          </cell>
          <cell r="E6">
            <v>4</v>
          </cell>
          <cell r="F6" t="str">
            <v>Euro</v>
          </cell>
          <cell r="G6">
            <v>8</v>
          </cell>
          <cell r="H6" t="str">
            <v>mec</v>
          </cell>
          <cell r="I6">
            <v>1</v>
          </cell>
          <cell r="J6" t="str">
            <v>low and middle</v>
          </cell>
          <cell r="K6" t="str">
            <v>both sexes</v>
          </cell>
          <cell r="L6" t="str">
            <v>1995-2000</v>
          </cell>
          <cell r="M6">
            <v>257.23099999999999</v>
          </cell>
          <cell r="N6">
            <v>32.682000000000002</v>
          </cell>
          <cell r="O6">
            <v>5.1100000000000003</v>
          </cell>
          <cell r="P6">
            <v>10.056000000000001</v>
          </cell>
          <cell r="Q6">
            <v>22.314</v>
          </cell>
          <cell r="R6">
            <v>35.090000000000003</v>
          </cell>
          <cell r="S6">
            <v>56.853999999999999</v>
          </cell>
          <cell r="T6">
            <v>95.125</v>
          </cell>
        </row>
        <row r="7">
          <cell r="A7">
            <v>185</v>
          </cell>
          <cell r="B7">
            <v>32</v>
          </cell>
          <cell r="C7" t="str">
            <v>Argentina</v>
          </cell>
          <cell r="D7">
            <v>0</v>
          </cell>
          <cell r="E7">
            <v>2</v>
          </cell>
          <cell r="F7" t="str">
            <v>Amro</v>
          </cell>
          <cell r="G7">
            <v>7</v>
          </cell>
          <cell r="H7" t="str">
            <v>lac</v>
          </cell>
          <cell r="I7">
            <v>1</v>
          </cell>
          <cell r="J7" t="str">
            <v>low and middle</v>
          </cell>
          <cell r="K7" t="str">
            <v>both sexes</v>
          </cell>
          <cell r="L7" t="str">
            <v>1995-2000</v>
          </cell>
          <cell r="M7">
            <v>1426.0920000000001</v>
          </cell>
          <cell r="N7">
            <v>91.304000000000002</v>
          </cell>
          <cell r="O7">
            <v>10.260999999999999</v>
          </cell>
          <cell r="P7">
            <v>37.046999999999997</v>
          </cell>
          <cell r="Q7">
            <v>66.525999999999996</v>
          </cell>
          <cell r="R7">
            <v>178.81299999999999</v>
          </cell>
          <cell r="S7">
            <v>236.25700000000001</v>
          </cell>
          <cell r="T7">
            <v>805.88400000000001</v>
          </cell>
        </row>
        <row r="8">
          <cell r="A8">
            <v>202</v>
          </cell>
          <cell r="B8">
            <v>36</v>
          </cell>
          <cell r="C8" t="str">
            <v>Australia (13)</v>
          </cell>
          <cell r="D8">
            <v>0</v>
          </cell>
          <cell r="E8">
            <v>6</v>
          </cell>
          <cell r="F8" t="str">
            <v>Wpro</v>
          </cell>
          <cell r="G8">
            <v>1</v>
          </cell>
          <cell r="H8" t="str">
            <v>eme</v>
          </cell>
          <cell r="I8">
            <v>4</v>
          </cell>
          <cell r="J8" t="str">
            <v>high</v>
          </cell>
          <cell r="K8" t="str">
            <v>both sexes</v>
          </cell>
          <cell r="L8" t="str">
            <v>1995-2000</v>
          </cell>
          <cell r="M8">
            <v>698.71</v>
          </cell>
          <cell r="N8">
            <v>8.7989999999999995</v>
          </cell>
          <cell r="O8">
            <v>2.1120000000000001</v>
          </cell>
          <cell r="P8">
            <v>12.759</v>
          </cell>
          <cell r="Q8">
            <v>23.852</v>
          </cell>
          <cell r="R8">
            <v>59.674999999999997</v>
          </cell>
          <cell r="S8">
            <v>93.140999999999991</v>
          </cell>
          <cell r="T8">
            <v>498.37200000000001</v>
          </cell>
        </row>
        <row r="9">
          <cell r="A9">
            <v>155</v>
          </cell>
          <cell r="B9">
            <v>40</v>
          </cell>
          <cell r="C9" t="str">
            <v>Austria</v>
          </cell>
          <cell r="D9">
            <v>0</v>
          </cell>
          <cell r="E9">
            <v>4</v>
          </cell>
          <cell r="F9" t="str">
            <v>Euro</v>
          </cell>
          <cell r="G9">
            <v>1</v>
          </cell>
          <cell r="H9" t="str">
            <v>eme</v>
          </cell>
          <cell r="I9">
            <v>4</v>
          </cell>
          <cell r="J9" t="str">
            <v>high</v>
          </cell>
          <cell r="K9" t="str">
            <v>both sexes</v>
          </cell>
          <cell r="L9" t="str">
            <v>1995-2000</v>
          </cell>
          <cell r="M9">
            <v>405.363</v>
          </cell>
          <cell r="N9">
            <v>3.2719999999999998</v>
          </cell>
          <cell r="O9">
            <v>0.74399999999999999</v>
          </cell>
          <cell r="P9">
            <v>5.6539999999999999</v>
          </cell>
          <cell r="Q9">
            <v>12.847999999999999</v>
          </cell>
          <cell r="R9">
            <v>36.653000000000006</v>
          </cell>
          <cell r="S9">
            <v>55.228999999999999</v>
          </cell>
          <cell r="T9">
            <v>290.96299999999997</v>
          </cell>
        </row>
        <row r="10">
          <cell r="A10">
            <v>164</v>
          </cell>
          <cell r="B10">
            <v>44</v>
          </cell>
          <cell r="C10" t="str">
            <v>Bahamas</v>
          </cell>
          <cell r="D10">
            <v>0</v>
          </cell>
          <cell r="E10">
            <v>2</v>
          </cell>
          <cell r="F10" t="str">
            <v>Amro</v>
          </cell>
          <cell r="G10">
            <v>7</v>
          </cell>
          <cell r="H10" t="str">
            <v>lac</v>
          </cell>
          <cell r="I10">
            <v>4</v>
          </cell>
          <cell r="J10" t="str">
            <v>high</v>
          </cell>
          <cell r="K10" t="str">
            <v>both sexes</v>
          </cell>
          <cell r="L10" t="str">
            <v>1995-2000</v>
          </cell>
          <cell r="M10">
            <v>7.2549999999999999</v>
          </cell>
          <cell r="N10">
            <v>0.6</v>
          </cell>
          <cell r="O10">
            <v>7.3999999999999996E-2</v>
          </cell>
          <cell r="P10">
            <v>0.40899999999999997</v>
          </cell>
          <cell r="Q10">
            <v>0.89800000000000013</v>
          </cell>
          <cell r="R10">
            <v>1.2610000000000001</v>
          </cell>
          <cell r="S10">
            <v>1.1560000000000001</v>
          </cell>
          <cell r="T10">
            <v>2.8569999999999998</v>
          </cell>
        </row>
        <row r="11">
          <cell r="A11">
            <v>103</v>
          </cell>
          <cell r="B11">
            <v>48</v>
          </cell>
          <cell r="C11" t="str">
            <v>Bahrain</v>
          </cell>
          <cell r="D11">
            <v>0</v>
          </cell>
          <cell r="E11">
            <v>3</v>
          </cell>
          <cell r="F11" t="str">
            <v>Emro</v>
          </cell>
          <cell r="G11">
            <v>8</v>
          </cell>
          <cell r="H11" t="str">
            <v>mec</v>
          </cell>
          <cell r="I11">
            <v>1</v>
          </cell>
          <cell r="J11" t="str">
            <v>low and middle</v>
          </cell>
          <cell r="K11" t="str">
            <v>both sexes</v>
          </cell>
          <cell r="L11" t="str">
            <v>1995-2000</v>
          </cell>
          <cell r="M11">
            <v>10.502000000000001</v>
          </cell>
          <cell r="N11">
            <v>1.3420000000000001</v>
          </cell>
          <cell r="O11">
            <v>0.16699999999999998</v>
          </cell>
          <cell r="P11">
            <v>0.48</v>
          </cell>
          <cell r="Q11">
            <v>1.337</v>
          </cell>
          <cell r="R11">
            <v>2.0459999999999998</v>
          </cell>
          <cell r="S11">
            <v>1.754</v>
          </cell>
          <cell r="T11">
            <v>3.3760000000000003</v>
          </cell>
        </row>
        <row r="12">
          <cell r="A12">
            <v>75</v>
          </cell>
          <cell r="B12">
            <v>50</v>
          </cell>
          <cell r="C12" t="str">
            <v>Bangladesh</v>
          </cell>
          <cell r="D12">
            <v>0</v>
          </cell>
          <cell r="E12">
            <v>5</v>
          </cell>
          <cell r="F12" t="str">
            <v>Searo</v>
          </cell>
          <cell r="G12">
            <v>5</v>
          </cell>
          <cell r="H12" t="str">
            <v>oai</v>
          </cell>
          <cell r="I12">
            <v>1</v>
          </cell>
          <cell r="J12" t="str">
            <v>low and middle</v>
          </cell>
          <cell r="K12" t="str">
            <v>both sexes</v>
          </cell>
          <cell r="L12" t="str">
            <v>1995-2000</v>
          </cell>
          <cell r="M12">
            <v>5940.4089999999997</v>
          </cell>
          <cell r="N12">
            <v>1878.85</v>
          </cell>
          <cell r="O12">
            <v>309.23400000000004</v>
          </cell>
          <cell r="P12">
            <v>649.97800000000007</v>
          </cell>
          <cell r="Q12">
            <v>586.03300000000002</v>
          </cell>
          <cell r="R12">
            <v>729.726</v>
          </cell>
          <cell r="S12">
            <v>644.74300000000005</v>
          </cell>
          <cell r="T12">
            <v>1141.845</v>
          </cell>
        </row>
        <row r="13">
          <cell r="A13">
            <v>101</v>
          </cell>
          <cell r="B13">
            <v>51</v>
          </cell>
          <cell r="C13" t="str">
            <v>Armenia</v>
          </cell>
          <cell r="D13">
            <v>0</v>
          </cell>
          <cell r="E13">
            <v>4</v>
          </cell>
          <cell r="F13" t="str">
            <v>Euro</v>
          </cell>
          <cell r="G13">
            <v>8</v>
          </cell>
          <cell r="H13" t="str">
            <v>mec</v>
          </cell>
          <cell r="I13">
            <v>1</v>
          </cell>
          <cell r="J13" t="str">
            <v>low and middle</v>
          </cell>
          <cell r="K13" t="str">
            <v>both sexes</v>
          </cell>
          <cell r="L13" t="str">
            <v>1995-2000</v>
          </cell>
          <cell r="M13">
            <v>135.547</v>
          </cell>
          <cell r="N13">
            <v>7.8949999999999996</v>
          </cell>
          <cell r="O13">
            <v>1.3940000000000001</v>
          </cell>
          <cell r="P13">
            <v>4.1059999999999999</v>
          </cell>
          <cell r="Q13">
            <v>11.193000000000001</v>
          </cell>
          <cell r="R13">
            <v>18.588999999999999</v>
          </cell>
          <cell r="S13">
            <v>32.867999999999995</v>
          </cell>
          <cell r="T13">
            <v>59.502000000000002</v>
          </cell>
        </row>
        <row r="14">
          <cell r="A14">
            <v>165</v>
          </cell>
          <cell r="B14">
            <v>52</v>
          </cell>
          <cell r="C14" t="str">
            <v>Barbados</v>
          </cell>
          <cell r="D14">
            <v>0</v>
          </cell>
          <cell r="E14">
            <v>2</v>
          </cell>
          <cell r="F14" t="str">
            <v>Amro</v>
          </cell>
          <cell r="G14">
            <v>7</v>
          </cell>
          <cell r="H14" t="str">
            <v>lac</v>
          </cell>
          <cell r="I14">
            <v>1</v>
          </cell>
          <cell r="J14" t="str">
            <v>low and middle</v>
          </cell>
          <cell r="K14" t="str">
            <v>both sexes</v>
          </cell>
          <cell r="L14" t="str">
            <v>1995-2000</v>
          </cell>
          <cell r="M14">
            <v>10.987</v>
          </cell>
          <cell r="N14">
            <v>0.249</v>
          </cell>
          <cell r="O14">
            <v>3.9E-2</v>
          </cell>
          <cell r="P14">
            <v>0.157</v>
          </cell>
          <cell r="Q14">
            <v>0.4</v>
          </cell>
          <cell r="R14">
            <v>0.88500000000000001</v>
          </cell>
          <cell r="S14">
            <v>1.278</v>
          </cell>
          <cell r="T14">
            <v>7.9790000000000001</v>
          </cell>
        </row>
        <row r="15">
          <cell r="A15">
            <v>156</v>
          </cell>
          <cell r="B15">
            <v>56</v>
          </cell>
          <cell r="C15" t="str">
            <v>Belgium</v>
          </cell>
          <cell r="D15">
            <v>0</v>
          </cell>
          <cell r="E15">
            <v>4</v>
          </cell>
          <cell r="F15" t="str">
            <v>Euro</v>
          </cell>
          <cell r="G15">
            <v>1</v>
          </cell>
          <cell r="H15" t="str">
            <v>eme</v>
          </cell>
          <cell r="I15">
            <v>4</v>
          </cell>
          <cell r="J15" t="str">
            <v>high</v>
          </cell>
          <cell r="K15" t="str">
            <v>both sexes</v>
          </cell>
          <cell r="L15" t="str">
            <v>1995-2000</v>
          </cell>
          <cell r="M15">
            <v>531.83600000000001</v>
          </cell>
          <cell r="N15">
            <v>4.5970000000000004</v>
          </cell>
          <cell r="O15">
            <v>0.95400000000000007</v>
          </cell>
          <cell r="P15">
            <v>5.8559999999999999</v>
          </cell>
          <cell r="Q15">
            <v>13.807</v>
          </cell>
          <cell r="R15">
            <v>41.387999999999998</v>
          </cell>
          <cell r="S15">
            <v>79.936000000000007</v>
          </cell>
          <cell r="T15">
            <v>385.298</v>
          </cell>
        </row>
        <row r="16">
          <cell r="A16">
            <v>76</v>
          </cell>
          <cell r="B16">
            <v>64</v>
          </cell>
          <cell r="C16" t="str">
            <v>Bhutan</v>
          </cell>
          <cell r="D16">
            <v>0</v>
          </cell>
          <cell r="E16">
            <v>5</v>
          </cell>
          <cell r="F16" t="str">
            <v>Searo</v>
          </cell>
          <cell r="G16">
            <v>5</v>
          </cell>
          <cell r="H16" t="str">
            <v>oai</v>
          </cell>
          <cell r="I16">
            <v>1</v>
          </cell>
          <cell r="J16" t="str">
            <v>low and middle</v>
          </cell>
          <cell r="K16" t="str">
            <v>both sexes</v>
          </cell>
          <cell r="L16" t="str">
            <v>1995-2000</v>
          </cell>
          <cell r="M16">
            <v>97.08</v>
          </cell>
          <cell r="N16">
            <v>36.088999999999999</v>
          </cell>
          <cell r="O16">
            <v>6.4890000000000008</v>
          </cell>
          <cell r="P16">
            <v>8.3979999999999997</v>
          </cell>
          <cell r="Q16">
            <v>7.9109999999999996</v>
          </cell>
          <cell r="R16">
            <v>9.5609999999999999</v>
          </cell>
          <cell r="S16">
            <v>9.7830000000000013</v>
          </cell>
          <cell r="T16">
            <v>18.848999999999997</v>
          </cell>
        </row>
        <row r="17">
          <cell r="A17">
            <v>186</v>
          </cell>
          <cell r="B17">
            <v>68</v>
          </cell>
          <cell r="C17" t="str">
            <v>Bolivia</v>
          </cell>
          <cell r="D17">
            <v>0</v>
          </cell>
          <cell r="E17">
            <v>2</v>
          </cell>
          <cell r="F17" t="str">
            <v>Amro</v>
          </cell>
          <cell r="G17">
            <v>7</v>
          </cell>
          <cell r="H17" t="str">
            <v>lac</v>
          </cell>
          <cell r="I17">
            <v>1</v>
          </cell>
          <cell r="J17" t="str">
            <v>low and middle</v>
          </cell>
          <cell r="K17" t="str">
            <v>both sexes</v>
          </cell>
          <cell r="L17" t="str">
            <v>1995-2000</v>
          </cell>
          <cell r="M17">
            <v>358.38799999999998</v>
          </cell>
          <cell r="N17">
            <v>116.941</v>
          </cell>
          <cell r="O17">
            <v>21.748000000000001</v>
          </cell>
          <cell r="P17">
            <v>31.746000000000002</v>
          </cell>
          <cell r="Q17">
            <v>30.616</v>
          </cell>
          <cell r="R17">
            <v>39.874000000000002</v>
          </cell>
          <cell r="S17">
            <v>40.465999999999994</v>
          </cell>
          <cell r="T17">
            <v>76.996999999999986</v>
          </cell>
        </row>
        <row r="18">
          <cell r="A18">
            <v>144</v>
          </cell>
          <cell r="B18">
            <v>70</v>
          </cell>
          <cell r="C18" t="str">
            <v>Bosnia and Herzegovina</v>
          </cell>
          <cell r="D18">
            <v>0</v>
          </cell>
          <cell r="E18">
            <v>4</v>
          </cell>
          <cell r="F18" t="str">
            <v>Euro</v>
          </cell>
          <cell r="G18">
            <v>2</v>
          </cell>
          <cell r="H18" t="str">
            <v>fse</v>
          </cell>
          <cell r="I18">
            <v>1</v>
          </cell>
          <cell r="J18" t="str">
            <v>low and middle</v>
          </cell>
          <cell r="K18" t="str">
            <v>both sexes</v>
          </cell>
          <cell r="L18" t="str">
            <v>1995-2000</v>
          </cell>
          <cell r="M18">
            <v>136.75700000000001</v>
          </cell>
          <cell r="N18">
            <v>3.5569999999999999</v>
          </cell>
          <cell r="O18">
            <v>0.72099999999999997</v>
          </cell>
          <cell r="P18">
            <v>2.9350000000000001</v>
          </cell>
          <cell r="Q18">
            <v>7.89</v>
          </cell>
          <cell r="R18">
            <v>20.271000000000001</v>
          </cell>
          <cell r="S18">
            <v>35.258000000000003</v>
          </cell>
          <cell r="T18">
            <v>66.125</v>
          </cell>
        </row>
        <row r="19">
          <cell r="A19">
            <v>42</v>
          </cell>
          <cell r="B19">
            <v>72</v>
          </cell>
          <cell r="C19" t="str">
            <v>Botswana</v>
          </cell>
          <cell r="D19">
            <v>0</v>
          </cell>
          <cell r="E19">
            <v>1</v>
          </cell>
          <cell r="F19" t="str">
            <v>Afro</v>
          </cell>
          <cell r="G19">
            <v>6</v>
          </cell>
          <cell r="H19" t="str">
            <v>ssa</v>
          </cell>
          <cell r="I19">
            <v>1</v>
          </cell>
          <cell r="J19" t="str">
            <v>low and middle</v>
          </cell>
          <cell r="K19" t="str">
            <v>both sexes</v>
          </cell>
          <cell r="L19" t="str">
            <v>1995-2000</v>
          </cell>
          <cell r="M19">
            <v>115.024</v>
          </cell>
          <cell r="N19">
            <v>27.532</v>
          </cell>
          <cell r="O19">
            <v>4.7229999999999999</v>
          </cell>
          <cell r="P19">
            <v>13.266</v>
          </cell>
          <cell r="Q19">
            <v>28.175000000000001</v>
          </cell>
          <cell r="R19">
            <v>21.860999999999997</v>
          </cell>
          <cell r="S19">
            <v>8.6229999999999993</v>
          </cell>
          <cell r="T19">
            <v>10.844000000000001</v>
          </cell>
        </row>
        <row r="20">
          <cell r="A20">
            <v>187</v>
          </cell>
          <cell r="B20">
            <v>76</v>
          </cell>
          <cell r="C20" t="str">
            <v>Brazil</v>
          </cell>
          <cell r="D20">
            <v>0</v>
          </cell>
          <cell r="E20">
            <v>2</v>
          </cell>
          <cell r="F20" t="str">
            <v>Amro</v>
          </cell>
          <cell r="G20">
            <v>7</v>
          </cell>
          <cell r="H20" t="str">
            <v>lac</v>
          </cell>
          <cell r="I20">
            <v>1</v>
          </cell>
          <cell r="J20" t="str">
            <v>low and middle</v>
          </cell>
          <cell r="K20" t="str">
            <v>both sexes</v>
          </cell>
          <cell r="L20" t="str">
            <v>1995-2000</v>
          </cell>
          <cell r="M20">
            <v>5951.4369999999999</v>
          </cell>
          <cell r="N20">
            <v>811.96500000000003</v>
          </cell>
          <cell r="O20">
            <v>116.947</v>
          </cell>
          <cell r="P20">
            <v>430.23900000000003</v>
          </cell>
          <cell r="Q20">
            <v>746.69800000000009</v>
          </cell>
          <cell r="R20">
            <v>1018.97</v>
          </cell>
          <cell r="S20">
            <v>898.34500000000003</v>
          </cell>
          <cell r="T20">
            <v>1928.2730000000001</v>
          </cell>
        </row>
        <row r="21">
          <cell r="A21">
            <v>176</v>
          </cell>
          <cell r="B21">
            <v>84</v>
          </cell>
          <cell r="C21" t="str">
            <v>Belize</v>
          </cell>
          <cell r="D21">
            <v>0</v>
          </cell>
          <cell r="E21">
            <v>2</v>
          </cell>
          <cell r="F21" t="str">
            <v>Amro</v>
          </cell>
          <cell r="G21">
            <v>7</v>
          </cell>
          <cell r="H21" t="str">
            <v>lac</v>
          </cell>
          <cell r="I21">
            <v>1</v>
          </cell>
          <cell r="J21" t="str">
            <v>low and middle</v>
          </cell>
          <cell r="K21" t="str">
            <v>both sexes</v>
          </cell>
          <cell r="L21" t="str">
            <v>1995-2000</v>
          </cell>
          <cell r="M21">
            <v>4.78</v>
          </cell>
          <cell r="N21">
            <v>1.3009999999999999</v>
          </cell>
          <cell r="O21">
            <v>0.11599999999999999</v>
          </cell>
          <cell r="P21">
            <v>0.20100000000000001</v>
          </cell>
          <cell r="Q21">
            <v>0.248</v>
          </cell>
          <cell r="R21">
            <v>0.35799999999999998</v>
          </cell>
          <cell r="S21">
            <v>0.58199999999999996</v>
          </cell>
          <cell r="T21">
            <v>1.974</v>
          </cell>
        </row>
        <row r="22">
          <cell r="A22">
            <v>208</v>
          </cell>
          <cell r="B22">
            <v>90</v>
          </cell>
          <cell r="C22" t="str">
            <v>Solomon Islands</v>
          </cell>
          <cell r="D22">
            <v>0</v>
          </cell>
          <cell r="E22">
            <v>6</v>
          </cell>
          <cell r="F22" t="str">
            <v>Wpro</v>
          </cell>
          <cell r="G22">
            <v>5</v>
          </cell>
          <cell r="H22" t="str">
            <v>oai</v>
          </cell>
          <cell r="I22">
            <v>1</v>
          </cell>
          <cell r="J22" t="str">
            <v>low and middle</v>
          </cell>
          <cell r="K22" t="str">
            <v>both sexes</v>
          </cell>
          <cell r="L22" t="str">
            <v>1995-2000</v>
          </cell>
          <cell r="M22">
            <v>8.1940000000000008</v>
          </cell>
          <cell r="N22">
            <v>1.974</v>
          </cell>
          <cell r="O22">
            <v>0.217</v>
          </cell>
          <cell r="P22">
            <v>0.51100000000000001</v>
          </cell>
          <cell r="Q22">
            <v>0.54100000000000004</v>
          </cell>
          <cell r="R22">
            <v>1.0900000000000001</v>
          </cell>
          <cell r="S22">
            <v>1.2889999999999999</v>
          </cell>
          <cell r="T22">
            <v>2.5719999999999996</v>
          </cell>
        </row>
        <row r="23">
          <cell r="A23">
            <v>89</v>
          </cell>
          <cell r="B23">
            <v>96</v>
          </cell>
          <cell r="C23" t="str">
            <v>Brunei Darussalam</v>
          </cell>
          <cell r="D23">
            <v>0</v>
          </cell>
          <cell r="E23">
            <v>6</v>
          </cell>
          <cell r="F23" t="str">
            <v>Wpro</v>
          </cell>
          <cell r="G23">
            <v>5</v>
          </cell>
          <cell r="H23" t="str">
            <v>oai</v>
          </cell>
          <cell r="I23">
            <v>4</v>
          </cell>
          <cell r="J23" t="str">
            <v>high</v>
          </cell>
          <cell r="K23" t="str">
            <v>both sexes</v>
          </cell>
          <cell r="L23" t="str">
            <v>1995-2000</v>
          </cell>
          <cell r="M23">
            <v>4.7539999999999996</v>
          </cell>
          <cell r="N23">
            <v>0.40600000000000003</v>
          </cell>
          <cell r="O23">
            <v>9.8000000000000004E-2</v>
          </cell>
          <cell r="P23">
            <v>0.26800000000000002</v>
          </cell>
          <cell r="Q23">
            <v>0.39500000000000002</v>
          </cell>
          <cell r="R23">
            <v>0.78899999999999992</v>
          </cell>
          <cell r="S23">
            <v>0.8</v>
          </cell>
          <cell r="T23">
            <v>1.998</v>
          </cell>
        </row>
        <row r="24">
          <cell r="A24">
            <v>122</v>
          </cell>
          <cell r="B24">
            <v>100</v>
          </cell>
          <cell r="C24" t="str">
            <v>Bulgaria</v>
          </cell>
          <cell r="D24">
            <v>0</v>
          </cell>
          <cell r="E24">
            <v>4</v>
          </cell>
          <cell r="F24" t="str">
            <v>Euro</v>
          </cell>
          <cell r="G24">
            <v>2</v>
          </cell>
          <cell r="H24" t="str">
            <v>fse</v>
          </cell>
          <cell r="I24">
            <v>1</v>
          </cell>
          <cell r="J24" t="str">
            <v>low and middle</v>
          </cell>
          <cell r="K24" t="str">
            <v>both sexes</v>
          </cell>
          <cell r="L24" t="str">
            <v>1995-2000</v>
          </cell>
          <cell r="M24">
            <v>563.53399999999999</v>
          </cell>
          <cell r="N24">
            <v>7.6470000000000002</v>
          </cell>
          <cell r="O24">
            <v>2.2130000000000001</v>
          </cell>
          <cell r="P24">
            <v>9.0510000000000002</v>
          </cell>
          <cell r="Q24">
            <v>20.573999999999998</v>
          </cell>
          <cell r="R24">
            <v>66.691999999999993</v>
          </cell>
          <cell r="S24">
            <v>112.01599999999999</v>
          </cell>
          <cell r="T24">
            <v>345.34100000000001</v>
          </cell>
        </row>
        <row r="25">
          <cell r="A25">
            <v>95</v>
          </cell>
          <cell r="B25">
            <v>104</v>
          </cell>
          <cell r="C25" t="str">
            <v>Myanmar</v>
          </cell>
          <cell r="D25">
            <v>0</v>
          </cell>
          <cell r="E25">
            <v>5</v>
          </cell>
          <cell r="F25" t="str">
            <v>Searo</v>
          </cell>
          <cell r="G25">
            <v>5</v>
          </cell>
          <cell r="H25" t="str">
            <v>oai</v>
          </cell>
          <cell r="I25">
            <v>1</v>
          </cell>
          <cell r="J25" t="str">
            <v>low and middle</v>
          </cell>
          <cell r="K25" t="str">
            <v>both sexes</v>
          </cell>
          <cell r="L25" t="str">
            <v>1995-2000</v>
          </cell>
          <cell r="M25">
            <v>2068.0259999999998</v>
          </cell>
          <cell r="N25">
            <v>532.68200000000002</v>
          </cell>
          <cell r="O25">
            <v>84.356999999999999</v>
          </cell>
          <cell r="P25">
            <v>124.77200000000001</v>
          </cell>
          <cell r="Q25">
            <v>168.649</v>
          </cell>
          <cell r="R25">
            <v>278.48699999999997</v>
          </cell>
          <cell r="S25">
            <v>349.29500000000002</v>
          </cell>
          <cell r="T25">
            <v>529.78399999999999</v>
          </cell>
        </row>
        <row r="26">
          <cell r="A26">
            <v>7</v>
          </cell>
          <cell r="B26">
            <v>108</v>
          </cell>
          <cell r="C26" t="str">
            <v>Burundi</v>
          </cell>
          <cell r="D26">
            <v>0</v>
          </cell>
          <cell r="E26">
            <v>1</v>
          </cell>
          <cell r="F26" t="str">
            <v>Afro</v>
          </cell>
          <cell r="G26">
            <v>6</v>
          </cell>
          <cell r="H26" t="str">
            <v>ssa</v>
          </cell>
          <cell r="I26">
            <v>1</v>
          </cell>
          <cell r="J26" t="str">
            <v>low and middle</v>
          </cell>
          <cell r="K26" t="str">
            <v>both sexes</v>
          </cell>
          <cell r="L26" t="str">
            <v>1995-2000</v>
          </cell>
          <cell r="M26">
            <v>639.15</v>
          </cell>
          <cell r="N26">
            <v>254.42099999999999</v>
          </cell>
          <cell r="O26">
            <v>68.456999999999994</v>
          </cell>
          <cell r="P26">
            <v>64.546000000000006</v>
          </cell>
          <cell r="Q26">
            <v>91.237000000000009</v>
          </cell>
          <cell r="R26">
            <v>66.533000000000001</v>
          </cell>
          <cell r="S26">
            <v>35.805</v>
          </cell>
          <cell r="T26">
            <v>58.150999999999996</v>
          </cell>
        </row>
        <row r="27">
          <cell r="A27">
            <v>121</v>
          </cell>
          <cell r="B27">
            <v>112</v>
          </cell>
          <cell r="C27" t="str">
            <v>Belarus</v>
          </cell>
          <cell r="D27">
            <v>0</v>
          </cell>
          <cell r="E27">
            <v>4</v>
          </cell>
          <cell r="F27" t="str">
            <v>Euro</v>
          </cell>
          <cell r="G27">
            <v>2</v>
          </cell>
          <cell r="H27" t="str">
            <v>fse</v>
          </cell>
          <cell r="I27">
            <v>1</v>
          </cell>
          <cell r="J27" t="str">
            <v>low and middle</v>
          </cell>
          <cell r="K27" t="str">
            <v>both sexes</v>
          </cell>
          <cell r="L27" t="str">
            <v>1995-2000</v>
          </cell>
          <cell r="M27">
            <v>680.79499999999996</v>
          </cell>
          <cell r="N27">
            <v>15.14</v>
          </cell>
          <cell r="O27">
            <v>4.2649999999999997</v>
          </cell>
          <cell r="P27">
            <v>18.640999999999998</v>
          </cell>
          <cell r="Q27">
            <v>47.058999999999997</v>
          </cell>
          <cell r="R27">
            <v>101.03100000000001</v>
          </cell>
          <cell r="S27">
            <v>146.74799999999999</v>
          </cell>
          <cell r="T27">
            <v>347.911</v>
          </cell>
        </row>
        <row r="28">
          <cell r="A28">
            <v>90</v>
          </cell>
          <cell r="B28">
            <v>116</v>
          </cell>
          <cell r="C28" t="str">
            <v>Cambodia</v>
          </cell>
          <cell r="D28">
            <v>0</v>
          </cell>
          <cell r="E28">
            <v>6</v>
          </cell>
          <cell r="F28" t="str">
            <v>Wpro</v>
          </cell>
          <cell r="G28">
            <v>5</v>
          </cell>
          <cell r="H28" t="str">
            <v>oai</v>
          </cell>
          <cell r="I28">
            <v>1</v>
          </cell>
          <cell r="J28" t="str">
            <v>low and middle</v>
          </cell>
          <cell r="K28" t="str">
            <v>both sexes</v>
          </cell>
          <cell r="L28" t="str">
            <v>1995-2000</v>
          </cell>
          <cell r="M28">
            <v>670.24699999999996</v>
          </cell>
          <cell r="N28">
            <v>252.489</v>
          </cell>
          <cell r="O28">
            <v>48.302</v>
          </cell>
          <cell r="P28">
            <v>59.246000000000002</v>
          </cell>
          <cell r="Q28">
            <v>81.233999999999995</v>
          </cell>
          <cell r="R28">
            <v>81.544000000000011</v>
          </cell>
          <cell r="S28">
            <v>59.23</v>
          </cell>
          <cell r="T28">
            <v>88.201999999999984</v>
          </cell>
        </row>
        <row r="29">
          <cell r="A29">
            <v>26</v>
          </cell>
          <cell r="B29">
            <v>120</v>
          </cell>
          <cell r="C29" t="str">
            <v>Cameroon</v>
          </cell>
          <cell r="D29">
            <v>0</v>
          </cell>
          <cell r="E29">
            <v>1</v>
          </cell>
          <cell r="F29" t="str">
            <v>Afro</v>
          </cell>
          <cell r="G29">
            <v>6</v>
          </cell>
          <cell r="H29" t="str">
            <v>ssa</v>
          </cell>
          <cell r="I29">
            <v>1</v>
          </cell>
          <cell r="J29" t="str">
            <v>low and middle</v>
          </cell>
          <cell r="K29" t="str">
            <v>both sexes</v>
          </cell>
          <cell r="L29" t="str">
            <v>1995-2000</v>
          </cell>
          <cell r="M29">
            <v>878.24300000000005</v>
          </cell>
          <cell r="N29">
            <v>322.75700000000001</v>
          </cell>
          <cell r="O29">
            <v>70.426999999999992</v>
          </cell>
          <cell r="P29">
            <v>82.525000000000006</v>
          </cell>
          <cell r="Q29">
            <v>98.614999999999995</v>
          </cell>
          <cell r="R29">
            <v>96.861999999999995</v>
          </cell>
          <cell r="S29">
            <v>73.863</v>
          </cell>
          <cell r="T29">
            <v>133.19399999999999</v>
          </cell>
        </row>
        <row r="30">
          <cell r="A30">
            <v>198</v>
          </cell>
          <cell r="B30">
            <v>124</v>
          </cell>
          <cell r="C30" t="str">
            <v>Canada</v>
          </cell>
          <cell r="D30">
            <v>0</v>
          </cell>
          <cell r="E30">
            <v>2</v>
          </cell>
          <cell r="F30" t="str">
            <v>Amro</v>
          </cell>
          <cell r="G30">
            <v>1</v>
          </cell>
          <cell r="H30" t="str">
            <v>eme</v>
          </cell>
          <cell r="I30">
            <v>4</v>
          </cell>
          <cell r="J30" t="str">
            <v>high</v>
          </cell>
          <cell r="K30" t="str">
            <v>both sexes</v>
          </cell>
          <cell r="L30" t="str">
            <v>1995-2000</v>
          </cell>
          <cell r="M30">
            <v>1073.499</v>
          </cell>
          <cell r="N30">
            <v>12.964</v>
          </cell>
          <cell r="O30">
            <v>3.3890000000000002</v>
          </cell>
          <cell r="P30">
            <v>18.350000000000001</v>
          </cell>
          <cell r="Q30">
            <v>44.89</v>
          </cell>
          <cell r="R30">
            <v>105.512</v>
          </cell>
          <cell r="S30">
            <v>160.202</v>
          </cell>
          <cell r="T30">
            <v>728.19199999999989</v>
          </cell>
        </row>
        <row r="31">
          <cell r="A31">
            <v>50</v>
          </cell>
          <cell r="B31">
            <v>132</v>
          </cell>
          <cell r="C31" t="str">
            <v>Cape Verde</v>
          </cell>
          <cell r="D31">
            <v>0</v>
          </cell>
          <cell r="E31">
            <v>1</v>
          </cell>
          <cell r="F31" t="str">
            <v>Afro</v>
          </cell>
          <cell r="G31">
            <v>6</v>
          </cell>
          <cell r="H31" t="str">
            <v>ssa</v>
          </cell>
          <cell r="I31">
            <v>1</v>
          </cell>
          <cell r="J31" t="str">
            <v>low and middle</v>
          </cell>
          <cell r="K31" t="str">
            <v>both sexes</v>
          </cell>
          <cell r="L31" t="str">
            <v>1995-2000</v>
          </cell>
          <cell r="M31">
            <v>12.901999999999999</v>
          </cell>
          <cell r="N31">
            <v>4.1280000000000001</v>
          </cell>
          <cell r="O31">
            <v>0.253</v>
          </cell>
          <cell r="P31">
            <v>0.66300000000000003</v>
          </cell>
          <cell r="Q31">
            <v>0.84799999999999998</v>
          </cell>
          <cell r="R31">
            <v>0.72499999999999998</v>
          </cell>
          <cell r="S31">
            <v>1.69</v>
          </cell>
          <cell r="T31">
            <v>4.5949999999999998</v>
          </cell>
        </row>
        <row r="32">
          <cell r="A32">
            <v>27</v>
          </cell>
          <cell r="B32">
            <v>140</v>
          </cell>
          <cell r="C32" t="str">
            <v>Central African Republic</v>
          </cell>
          <cell r="D32">
            <v>0</v>
          </cell>
          <cell r="E32">
            <v>1</v>
          </cell>
          <cell r="F32" t="str">
            <v>Afro</v>
          </cell>
          <cell r="G32">
            <v>6</v>
          </cell>
          <cell r="H32" t="str">
            <v>ssa</v>
          </cell>
          <cell r="I32">
            <v>1</v>
          </cell>
          <cell r="J32" t="str">
            <v>low and middle</v>
          </cell>
          <cell r="K32" t="str">
            <v>both sexes</v>
          </cell>
          <cell r="L32" t="str">
            <v>1995-2000</v>
          </cell>
          <cell r="M32">
            <v>322.44900000000001</v>
          </cell>
          <cell r="N32">
            <v>105.4</v>
          </cell>
          <cell r="O32">
            <v>29.103000000000002</v>
          </cell>
          <cell r="P32">
            <v>32.055</v>
          </cell>
          <cell r="Q32">
            <v>48.18</v>
          </cell>
          <cell r="R32">
            <v>41.764000000000003</v>
          </cell>
          <cell r="S32">
            <v>25.571999999999999</v>
          </cell>
          <cell r="T32">
            <v>40.375</v>
          </cell>
        </row>
        <row r="33">
          <cell r="A33">
            <v>84</v>
          </cell>
          <cell r="B33">
            <v>144</v>
          </cell>
          <cell r="C33" t="str">
            <v>Sri Lanka</v>
          </cell>
          <cell r="D33">
            <v>0</v>
          </cell>
          <cell r="E33">
            <v>5</v>
          </cell>
          <cell r="F33" t="str">
            <v>Searo</v>
          </cell>
          <cell r="G33">
            <v>5</v>
          </cell>
          <cell r="H33" t="str">
            <v>oai</v>
          </cell>
          <cell r="I33">
            <v>1</v>
          </cell>
          <cell r="J33" t="str">
            <v>low and middle</v>
          </cell>
          <cell r="K33" t="str">
            <v>both sexes</v>
          </cell>
          <cell r="L33" t="str">
            <v>1995-2000</v>
          </cell>
          <cell r="M33">
            <v>527.29399999999998</v>
          </cell>
          <cell r="N33">
            <v>34.707000000000001</v>
          </cell>
          <cell r="O33">
            <v>6.173</v>
          </cell>
          <cell r="P33">
            <v>24.677999999999997</v>
          </cell>
          <cell r="Q33">
            <v>35.829000000000001</v>
          </cell>
          <cell r="R33">
            <v>75.338999999999999</v>
          </cell>
          <cell r="S33">
            <v>96.841999999999999</v>
          </cell>
          <cell r="T33">
            <v>253.726</v>
          </cell>
        </row>
        <row r="34">
          <cell r="A34">
            <v>28</v>
          </cell>
          <cell r="B34">
            <v>148</v>
          </cell>
          <cell r="C34" t="str">
            <v>Chad</v>
          </cell>
          <cell r="D34">
            <v>0</v>
          </cell>
          <cell r="E34">
            <v>1</v>
          </cell>
          <cell r="F34" t="str">
            <v>Afro</v>
          </cell>
          <cell r="G34">
            <v>6</v>
          </cell>
          <cell r="H34" t="str">
            <v>ssa</v>
          </cell>
          <cell r="I34">
            <v>1</v>
          </cell>
          <cell r="J34" t="str">
            <v>low and middle</v>
          </cell>
          <cell r="K34" t="str">
            <v>both sexes</v>
          </cell>
          <cell r="L34" t="str">
            <v>1995-2000</v>
          </cell>
          <cell r="M34">
            <v>635.44899999999996</v>
          </cell>
          <cell r="N34">
            <v>282.92</v>
          </cell>
          <cell r="O34">
            <v>65.450999999999993</v>
          </cell>
          <cell r="P34">
            <v>55.186999999999998</v>
          </cell>
          <cell r="Q34">
            <v>60.798000000000002</v>
          </cell>
          <cell r="R34">
            <v>56.838999999999999</v>
          </cell>
          <cell r="S34">
            <v>44.361999999999995</v>
          </cell>
          <cell r="T34">
            <v>69.89200000000001</v>
          </cell>
        </row>
        <row r="35">
          <cell r="A35">
            <v>188</v>
          </cell>
          <cell r="B35">
            <v>152</v>
          </cell>
          <cell r="C35" t="str">
            <v>Chile</v>
          </cell>
          <cell r="D35">
            <v>0</v>
          </cell>
          <cell r="E35">
            <v>2</v>
          </cell>
          <cell r="F35" t="str">
            <v>Amro</v>
          </cell>
          <cell r="G35">
            <v>7</v>
          </cell>
          <cell r="H35" t="str">
            <v>lac</v>
          </cell>
          <cell r="I35">
            <v>1</v>
          </cell>
          <cell r="J35" t="str">
            <v>low and middle</v>
          </cell>
          <cell r="K35" t="str">
            <v>both sexes</v>
          </cell>
          <cell r="L35" t="str">
            <v>1995-2000</v>
          </cell>
          <cell r="M35">
            <v>411.48700000000002</v>
          </cell>
          <cell r="N35">
            <v>22.606999999999999</v>
          </cell>
          <cell r="O35">
            <v>3.8210000000000002</v>
          </cell>
          <cell r="P35">
            <v>15.298000000000002</v>
          </cell>
          <cell r="Q35">
            <v>29.103000000000002</v>
          </cell>
          <cell r="R35">
            <v>56.652999999999992</v>
          </cell>
          <cell r="S35">
            <v>68.819999999999993</v>
          </cell>
          <cell r="T35">
            <v>215.185</v>
          </cell>
        </row>
        <row r="36">
          <cell r="A36">
            <v>66</v>
          </cell>
          <cell r="B36">
            <v>156</v>
          </cell>
          <cell r="C36" t="str">
            <v>China (5)</v>
          </cell>
          <cell r="D36">
            <v>0</v>
          </cell>
          <cell r="E36">
            <v>6</v>
          </cell>
          <cell r="F36" t="str">
            <v>Wpro</v>
          </cell>
          <cell r="G36">
            <v>4</v>
          </cell>
          <cell r="H36" t="str">
            <v>chn</v>
          </cell>
          <cell r="I36">
            <v>5</v>
          </cell>
          <cell r="J36" t="str">
            <v>chn</v>
          </cell>
          <cell r="K36" t="str">
            <v>both sexes</v>
          </cell>
          <cell r="L36" t="str">
            <v>1995-2000</v>
          </cell>
          <cell r="M36">
            <v>43382.82</v>
          </cell>
          <cell r="N36">
            <v>4894.9560000000001</v>
          </cell>
          <cell r="O36">
            <v>541.58100000000002</v>
          </cell>
          <cell r="P36">
            <v>1524.999</v>
          </cell>
          <cell r="Q36">
            <v>2521.2719999999999</v>
          </cell>
          <cell r="R36">
            <v>5590.2880000000005</v>
          </cell>
          <cell r="S36">
            <v>8630.6080000000002</v>
          </cell>
          <cell r="T36">
            <v>19679.115999999998</v>
          </cell>
        </row>
        <row r="37">
          <cell r="A37">
            <v>189</v>
          </cell>
          <cell r="B37">
            <v>170</v>
          </cell>
          <cell r="C37" t="str">
            <v>Colombia</v>
          </cell>
          <cell r="D37">
            <v>0</v>
          </cell>
          <cell r="E37">
            <v>2</v>
          </cell>
          <cell r="F37" t="str">
            <v>Amro</v>
          </cell>
          <cell r="G37">
            <v>7</v>
          </cell>
          <cell r="H37" t="str">
            <v>lac</v>
          </cell>
          <cell r="I37">
            <v>1</v>
          </cell>
          <cell r="J37" t="str">
            <v>low and middle</v>
          </cell>
          <cell r="K37" t="str">
            <v>both sexes</v>
          </cell>
          <cell r="L37" t="str">
            <v>1995-2000</v>
          </cell>
          <cell r="M37">
            <v>1170.528</v>
          </cell>
          <cell r="N37">
            <v>193.184</v>
          </cell>
          <cell r="O37">
            <v>24.021999999999998</v>
          </cell>
          <cell r="P37">
            <v>124.87</v>
          </cell>
          <cell r="Q37">
            <v>126.104</v>
          </cell>
          <cell r="R37">
            <v>143.16899999999998</v>
          </cell>
          <cell r="S37">
            <v>150.108</v>
          </cell>
          <cell r="T37">
            <v>409.07100000000003</v>
          </cell>
        </row>
        <row r="38">
          <cell r="A38">
            <v>8</v>
          </cell>
          <cell r="B38">
            <v>174</v>
          </cell>
          <cell r="C38" t="str">
            <v>Comoros</v>
          </cell>
          <cell r="D38">
            <v>0</v>
          </cell>
          <cell r="E38">
            <v>1</v>
          </cell>
          <cell r="F38" t="str">
            <v>Afro</v>
          </cell>
          <cell r="G38">
            <v>6</v>
          </cell>
          <cell r="H38" t="str">
            <v>ssa</v>
          </cell>
          <cell r="I38">
            <v>1</v>
          </cell>
          <cell r="J38" t="str">
            <v>low and middle</v>
          </cell>
          <cell r="K38" t="str">
            <v>both sexes</v>
          </cell>
          <cell r="L38" t="str">
            <v>1995-2000</v>
          </cell>
          <cell r="M38">
            <v>30.402000000000001</v>
          </cell>
          <cell r="N38">
            <v>12.544</v>
          </cell>
          <cell r="O38">
            <v>1.6579999999999999</v>
          </cell>
          <cell r="P38">
            <v>3.056</v>
          </cell>
          <cell r="Q38">
            <v>2.629</v>
          </cell>
          <cell r="R38">
            <v>3.1470000000000002</v>
          </cell>
          <cell r="S38">
            <v>2.87</v>
          </cell>
          <cell r="T38">
            <v>4.4980000000000002</v>
          </cell>
        </row>
        <row r="39">
          <cell r="A39">
            <v>29</v>
          </cell>
          <cell r="B39">
            <v>178</v>
          </cell>
          <cell r="C39" t="str">
            <v>Congo</v>
          </cell>
          <cell r="D39">
            <v>0</v>
          </cell>
          <cell r="E39">
            <v>1</v>
          </cell>
          <cell r="F39" t="str">
            <v>Afro</v>
          </cell>
          <cell r="G39">
            <v>6</v>
          </cell>
          <cell r="H39" t="str">
            <v>ssa</v>
          </cell>
          <cell r="I39">
            <v>1</v>
          </cell>
          <cell r="J39" t="str">
            <v>low and middle</v>
          </cell>
          <cell r="K39" t="str">
            <v>both sexes</v>
          </cell>
          <cell r="L39" t="str">
            <v>1995-2000</v>
          </cell>
          <cell r="M39">
            <v>217.43600000000001</v>
          </cell>
          <cell r="N39">
            <v>80.656000000000006</v>
          </cell>
          <cell r="O39">
            <v>17.849</v>
          </cell>
          <cell r="P39">
            <v>21.222999999999999</v>
          </cell>
          <cell r="Q39">
            <v>30.654</v>
          </cell>
          <cell r="R39">
            <v>26.080999999999996</v>
          </cell>
          <cell r="S39">
            <v>15.481999999999999</v>
          </cell>
          <cell r="T39">
            <v>25.491000000000003</v>
          </cell>
        </row>
        <row r="40">
          <cell r="A40">
            <v>30</v>
          </cell>
          <cell r="B40">
            <v>180</v>
          </cell>
          <cell r="C40" t="str">
            <v>Dem. Republic of the Congo</v>
          </cell>
          <cell r="D40">
            <v>0</v>
          </cell>
          <cell r="E40">
            <v>1</v>
          </cell>
          <cell r="F40" t="str">
            <v>Afro</v>
          </cell>
          <cell r="G40">
            <v>6</v>
          </cell>
          <cell r="H40" t="str">
            <v>ssa</v>
          </cell>
          <cell r="I40">
            <v>1</v>
          </cell>
          <cell r="J40" t="str">
            <v>low and middle</v>
          </cell>
          <cell r="K40" t="str">
            <v>both sexes</v>
          </cell>
          <cell r="L40" t="str">
            <v>1995-2000</v>
          </cell>
          <cell r="M40">
            <v>3569.25</v>
          </cell>
          <cell r="N40">
            <v>1583.05</v>
          </cell>
          <cell r="O40">
            <v>331.32499999999999</v>
          </cell>
          <cell r="P40">
            <v>321.666</v>
          </cell>
          <cell r="Q40">
            <v>383.53800000000001</v>
          </cell>
          <cell r="R40">
            <v>350.21499999999997</v>
          </cell>
          <cell r="S40">
            <v>237.488</v>
          </cell>
          <cell r="T40">
            <v>361.96800000000007</v>
          </cell>
        </row>
        <row r="41">
          <cell r="A41">
            <v>177</v>
          </cell>
          <cell r="B41">
            <v>188</v>
          </cell>
          <cell r="C41" t="str">
            <v>Costa Rica</v>
          </cell>
          <cell r="D41">
            <v>0</v>
          </cell>
          <cell r="E41">
            <v>2</v>
          </cell>
          <cell r="F41" t="str">
            <v>Amro</v>
          </cell>
          <cell r="G41">
            <v>7</v>
          </cell>
          <cell r="H41" t="str">
            <v>lac</v>
          </cell>
          <cell r="I41">
            <v>1</v>
          </cell>
          <cell r="J41" t="str">
            <v>low and middle</v>
          </cell>
          <cell r="K41" t="str">
            <v>both sexes</v>
          </cell>
          <cell r="L41" t="str">
            <v>1995-2000</v>
          </cell>
          <cell r="M41">
            <v>72.631</v>
          </cell>
          <cell r="N41">
            <v>6.5259999999999998</v>
          </cell>
          <cell r="O41">
            <v>1.1360000000000001</v>
          </cell>
          <cell r="P41">
            <v>3.3709999999999996</v>
          </cell>
          <cell r="Q41">
            <v>5.7089999999999996</v>
          </cell>
          <cell r="R41">
            <v>9.2940000000000005</v>
          </cell>
          <cell r="S41">
            <v>11.147</v>
          </cell>
          <cell r="T41">
            <v>35.448</v>
          </cell>
        </row>
        <row r="42">
          <cell r="A42">
            <v>145</v>
          </cell>
          <cell r="B42">
            <v>191</v>
          </cell>
          <cell r="C42" t="str">
            <v>Croatia</v>
          </cell>
          <cell r="D42">
            <v>0</v>
          </cell>
          <cell r="E42">
            <v>4</v>
          </cell>
          <cell r="F42" t="str">
            <v>Euro</v>
          </cell>
          <cell r="G42">
            <v>2</v>
          </cell>
          <cell r="H42" t="str">
            <v>fse</v>
          </cell>
          <cell r="I42">
            <v>1</v>
          </cell>
          <cell r="J42" t="str">
            <v>low and middle</v>
          </cell>
          <cell r="K42" t="str">
            <v>both sexes</v>
          </cell>
          <cell r="L42" t="str">
            <v>1995-2000</v>
          </cell>
          <cell r="M42">
            <v>257.56200000000001</v>
          </cell>
          <cell r="N42">
            <v>3.0150000000000001</v>
          </cell>
          <cell r="O42">
            <v>0.82200000000000006</v>
          </cell>
          <cell r="P42">
            <v>3.8220000000000001</v>
          </cell>
          <cell r="Q42">
            <v>10.516</v>
          </cell>
          <cell r="R42">
            <v>33.561999999999998</v>
          </cell>
          <cell r="S42">
            <v>55.563000000000002</v>
          </cell>
          <cell r="T42">
            <v>150.26200000000003</v>
          </cell>
        </row>
        <row r="43">
          <cell r="A43">
            <v>166</v>
          </cell>
          <cell r="B43">
            <v>192</v>
          </cell>
          <cell r="C43" t="str">
            <v>Cuba</v>
          </cell>
          <cell r="D43">
            <v>0</v>
          </cell>
          <cell r="E43">
            <v>2</v>
          </cell>
          <cell r="F43" t="str">
            <v>Amro</v>
          </cell>
          <cell r="G43">
            <v>7</v>
          </cell>
          <cell r="H43" t="str">
            <v>lac</v>
          </cell>
          <cell r="I43">
            <v>1</v>
          </cell>
          <cell r="J43" t="str">
            <v>low and middle</v>
          </cell>
          <cell r="K43" t="str">
            <v>both sexes</v>
          </cell>
          <cell r="L43" t="str">
            <v>1995-2000</v>
          </cell>
          <cell r="M43">
            <v>389.76</v>
          </cell>
          <cell r="N43">
            <v>8.8160000000000007</v>
          </cell>
          <cell r="O43">
            <v>3.069</v>
          </cell>
          <cell r="P43">
            <v>14.347</v>
          </cell>
          <cell r="Q43">
            <v>22.85</v>
          </cell>
          <cell r="R43">
            <v>49.567999999999998</v>
          </cell>
          <cell r="S43">
            <v>57.926000000000002</v>
          </cell>
          <cell r="T43">
            <v>233.184</v>
          </cell>
        </row>
        <row r="44">
          <cell r="A44">
            <v>104</v>
          </cell>
          <cell r="B44">
            <v>196</v>
          </cell>
          <cell r="C44" t="str">
            <v>Cyprus</v>
          </cell>
          <cell r="D44">
            <v>0</v>
          </cell>
          <cell r="E44">
            <v>3</v>
          </cell>
          <cell r="F44" t="str">
            <v>Emro</v>
          </cell>
          <cell r="G44">
            <v>8</v>
          </cell>
          <cell r="H44" t="str">
            <v>mec</v>
          </cell>
          <cell r="I44">
            <v>4</v>
          </cell>
          <cell r="J44" t="str">
            <v>high</v>
          </cell>
          <cell r="K44" t="str">
            <v>both sexes</v>
          </cell>
          <cell r="L44" t="str">
            <v>1995-2000</v>
          </cell>
          <cell r="M44">
            <v>27.991</v>
          </cell>
          <cell r="N44">
            <v>0.51900000000000002</v>
          </cell>
          <cell r="O44">
            <v>9.1999999999999998E-2</v>
          </cell>
          <cell r="P44">
            <v>0.65700000000000003</v>
          </cell>
          <cell r="Q44">
            <v>0.96300000000000008</v>
          </cell>
          <cell r="R44">
            <v>2.637</v>
          </cell>
          <cell r="S44">
            <v>3.7989999999999999</v>
          </cell>
          <cell r="T44">
            <v>19.323999999999998</v>
          </cell>
        </row>
        <row r="45">
          <cell r="A45">
            <v>123</v>
          </cell>
          <cell r="B45">
            <v>203</v>
          </cell>
          <cell r="C45" t="str">
            <v>Czech Republic</v>
          </cell>
          <cell r="D45">
            <v>0</v>
          </cell>
          <cell r="E45">
            <v>4</v>
          </cell>
          <cell r="F45" t="str">
            <v>Euro</v>
          </cell>
          <cell r="G45">
            <v>2</v>
          </cell>
          <cell r="H45" t="str">
            <v>fse</v>
          </cell>
          <cell r="I45">
            <v>1</v>
          </cell>
          <cell r="J45" t="str">
            <v>low and middle</v>
          </cell>
          <cell r="K45" t="str">
            <v>both sexes</v>
          </cell>
          <cell r="L45" t="str">
            <v>1995-2000</v>
          </cell>
          <cell r="M45">
            <v>569.48800000000006</v>
          </cell>
          <cell r="N45">
            <v>4.085</v>
          </cell>
          <cell r="O45">
            <v>1.4039999999999999</v>
          </cell>
          <cell r="P45">
            <v>8.0120000000000005</v>
          </cell>
          <cell r="Q45">
            <v>17.771000000000001</v>
          </cell>
          <cell r="R45">
            <v>70.631</v>
          </cell>
          <cell r="S45">
            <v>100.313</v>
          </cell>
          <cell r="T45">
            <v>367.27199999999999</v>
          </cell>
        </row>
        <row r="46">
          <cell r="A46">
            <v>48</v>
          </cell>
          <cell r="B46">
            <v>204</v>
          </cell>
          <cell r="C46" t="str">
            <v>Benin</v>
          </cell>
          <cell r="D46">
            <v>0</v>
          </cell>
          <cell r="E46">
            <v>1</v>
          </cell>
          <cell r="F46" t="str">
            <v>Afro</v>
          </cell>
          <cell r="G46">
            <v>6</v>
          </cell>
          <cell r="H46" t="str">
            <v>ssa</v>
          </cell>
          <cell r="I46">
            <v>1</v>
          </cell>
          <cell r="J46" t="str">
            <v>low and middle</v>
          </cell>
          <cell r="K46" t="str">
            <v>both sexes</v>
          </cell>
          <cell r="L46" t="str">
            <v>1995-2000</v>
          </cell>
          <cell r="M46">
            <v>371.49799999999999</v>
          </cell>
          <cell r="N46">
            <v>161.35</v>
          </cell>
          <cell r="O46">
            <v>38.707999999999998</v>
          </cell>
          <cell r="P46">
            <v>34.244</v>
          </cell>
          <cell r="Q46">
            <v>34.914999999999999</v>
          </cell>
          <cell r="R46">
            <v>30.76</v>
          </cell>
          <cell r="S46">
            <v>23.852</v>
          </cell>
          <cell r="T46">
            <v>47.668999999999997</v>
          </cell>
        </row>
        <row r="47">
          <cell r="A47">
            <v>132</v>
          </cell>
          <cell r="B47">
            <v>208</v>
          </cell>
          <cell r="C47" t="str">
            <v>Denmark</v>
          </cell>
          <cell r="D47">
            <v>0</v>
          </cell>
          <cell r="E47">
            <v>4</v>
          </cell>
          <cell r="F47" t="str">
            <v>Euro</v>
          </cell>
          <cell r="G47">
            <v>1</v>
          </cell>
          <cell r="H47" t="str">
            <v>eme</v>
          </cell>
          <cell r="I47">
            <v>4</v>
          </cell>
          <cell r="J47" t="str">
            <v>high</v>
          </cell>
          <cell r="K47" t="str">
            <v>both sexes</v>
          </cell>
          <cell r="L47" t="str">
            <v>1995-2000</v>
          </cell>
          <cell r="M47">
            <v>307.43200000000002</v>
          </cell>
          <cell r="N47">
            <v>2.8130000000000002</v>
          </cell>
          <cell r="O47">
            <v>0.54500000000000004</v>
          </cell>
          <cell r="P47">
            <v>2.8819999999999997</v>
          </cell>
          <cell r="Q47">
            <v>8.6439999999999984</v>
          </cell>
          <cell r="R47">
            <v>33.134</v>
          </cell>
          <cell r="S47">
            <v>45.231000000000002</v>
          </cell>
          <cell r="T47">
            <v>214.18300000000002</v>
          </cell>
        </row>
        <row r="48">
          <cell r="A48">
            <v>167</v>
          </cell>
          <cell r="B48">
            <v>214</v>
          </cell>
          <cell r="C48" t="str">
            <v>Dominican Republic</v>
          </cell>
          <cell r="D48">
            <v>0</v>
          </cell>
          <cell r="E48">
            <v>2</v>
          </cell>
          <cell r="F48" t="str">
            <v>Amro</v>
          </cell>
          <cell r="G48">
            <v>7</v>
          </cell>
          <cell r="H48" t="str">
            <v>lac</v>
          </cell>
          <cell r="I48">
            <v>1</v>
          </cell>
          <cell r="J48" t="str">
            <v>low and middle</v>
          </cell>
          <cell r="K48" t="str">
            <v>both sexes</v>
          </cell>
          <cell r="L48" t="str">
            <v>1995-2000</v>
          </cell>
          <cell r="M48">
            <v>216.28200000000001</v>
          </cell>
          <cell r="N48">
            <v>45.902999999999999</v>
          </cell>
          <cell r="O48">
            <v>6.3140000000000001</v>
          </cell>
          <cell r="P48">
            <v>13.788</v>
          </cell>
          <cell r="Q48">
            <v>19.905000000000001</v>
          </cell>
          <cell r="R48">
            <v>27.356000000000002</v>
          </cell>
          <cell r="S48">
            <v>30.516000000000002</v>
          </cell>
          <cell r="T48">
            <v>72.5</v>
          </cell>
        </row>
        <row r="49">
          <cell r="A49">
            <v>190</v>
          </cell>
          <cell r="B49">
            <v>218</v>
          </cell>
          <cell r="C49" t="str">
            <v>Ecuador</v>
          </cell>
          <cell r="D49">
            <v>0</v>
          </cell>
          <cell r="E49">
            <v>2</v>
          </cell>
          <cell r="F49" t="str">
            <v>Amro</v>
          </cell>
          <cell r="G49">
            <v>7</v>
          </cell>
          <cell r="H49" t="str">
            <v>lac</v>
          </cell>
          <cell r="I49">
            <v>1</v>
          </cell>
          <cell r="J49" t="str">
            <v>low and middle</v>
          </cell>
          <cell r="K49" t="str">
            <v>both sexes</v>
          </cell>
          <cell r="L49" t="str">
            <v>1995-2000</v>
          </cell>
          <cell r="M49">
            <v>359.47500000000002</v>
          </cell>
          <cell r="N49">
            <v>92.406000000000006</v>
          </cell>
          <cell r="O49">
            <v>10.93</v>
          </cell>
          <cell r="P49">
            <v>25.100999999999999</v>
          </cell>
          <cell r="Q49">
            <v>32.808</v>
          </cell>
          <cell r="R49">
            <v>41.044000000000004</v>
          </cell>
          <cell r="S49">
            <v>41.2</v>
          </cell>
          <cell r="T49">
            <v>115.98599999999999</v>
          </cell>
        </row>
        <row r="50">
          <cell r="A50">
            <v>178</v>
          </cell>
          <cell r="B50">
            <v>222</v>
          </cell>
          <cell r="C50" t="str">
            <v>El Salvador</v>
          </cell>
          <cell r="D50">
            <v>0</v>
          </cell>
          <cell r="E50">
            <v>2</v>
          </cell>
          <cell r="F50" t="str">
            <v>Amro</v>
          </cell>
          <cell r="G50">
            <v>7</v>
          </cell>
          <cell r="H50" t="str">
            <v>lac</v>
          </cell>
          <cell r="I50">
            <v>1</v>
          </cell>
          <cell r="J50" t="str">
            <v>low and middle</v>
          </cell>
          <cell r="K50" t="str">
            <v>both sexes</v>
          </cell>
          <cell r="L50" t="str">
            <v>1995-2000</v>
          </cell>
          <cell r="M50">
            <v>182.595</v>
          </cell>
          <cell r="N50">
            <v>34.28</v>
          </cell>
          <cell r="O50">
            <v>5.2679999999999998</v>
          </cell>
          <cell r="P50">
            <v>17.314</v>
          </cell>
          <cell r="Q50">
            <v>19.227</v>
          </cell>
          <cell r="R50">
            <v>23.541</v>
          </cell>
          <cell r="S50">
            <v>23.21</v>
          </cell>
          <cell r="T50">
            <v>59.755000000000003</v>
          </cell>
        </row>
        <row r="51">
          <cell r="A51">
            <v>31</v>
          </cell>
          <cell r="B51">
            <v>226</v>
          </cell>
          <cell r="C51" t="str">
            <v>Equatorial Guinea</v>
          </cell>
          <cell r="D51">
            <v>0</v>
          </cell>
          <cell r="E51">
            <v>1</v>
          </cell>
          <cell r="F51" t="str">
            <v>Afro</v>
          </cell>
          <cell r="G51">
            <v>6</v>
          </cell>
          <cell r="H51" t="str">
            <v>ssa</v>
          </cell>
          <cell r="I51">
            <v>1</v>
          </cell>
          <cell r="J51" t="str">
            <v>low and middle</v>
          </cell>
          <cell r="K51" t="str">
            <v>both sexes</v>
          </cell>
          <cell r="L51" t="str">
            <v>1995-2000</v>
          </cell>
          <cell r="M51">
            <v>34.652000000000001</v>
          </cell>
          <cell r="N51">
            <v>15.648</v>
          </cell>
          <cell r="O51">
            <v>2.8259999999999996</v>
          </cell>
          <cell r="P51">
            <v>2.9660000000000002</v>
          </cell>
          <cell r="Q51">
            <v>2.726</v>
          </cell>
          <cell r="R51">
            <v>2.867</v>
          </cell>
          <cell r="S51">
            <v>2.7679999999999998</v>
          </cell>
          <cell r="T51">
            <v>4.8510000000000009</v>
          </cell>
        </row>
        <row r="52">
          <cell r="A52">
            <v>11</v>
          </cell>
          <cell r="B52">
            <v>231</v>
          </cell>
          <cell r="C52" t="str">
            <v>Ethiopia</v>
          </cell>
          <cell r="D52">
            <v>0</v>
          </cell>
          <cell r="E52">
            <v>1</v>
          </cell>
          <cell r="F52" t="str">
            <v>Afro</v>
          </cell>
          <cell r="G52">
            <v>6</v>
          </cell>
          <cell r="H52" t="str">
            <v>ssa</v>
          </cell>
          <cell r="I52">
            <v>1</v>
          </cell>
          <cell r="J52" t="str">
            <v>low and middle</v>
          </cell>
          <cell r="K52" t="str">
            <v>both sexes</v>
          </cell>
          <cell r="L52" t="str">
            <v>1995-2000</v>
          </cell>
          <cell r="M52">
            <v>5837.0159999999996</v>
          </cell>
          <cell r="N52">
            <v>2463.846</v>
          </cell>
          <cell r="O52">
            <v>544.69200000000001</v>
          </cell>
          <cell r="P52">
            <v>548.94799999999998</v>
          </cell>
          <cell r="Q52">
            <v>762.21399999999994</v>
          </cell>
          <cell r="R52">
            <v>648.19599999999991</v>
          </cell>
          <cell r="S52">
            <v>370.35699999999997</v>
          </cell>
          <cell r="T52">
            <v>498.76300000000003</v>
          </cell>
        </row>
        <row r="53">
          <cell r="A53">
            <v>10</v>
          </cell>
          <cell r="B53">
            <v>232</v>
          </cell>
          <cell r="C53" t="str">
            <v>Eritrea</v>
          </cell>
          <cell r="D53">
            <v>0</v>
          </cell>
          <cell r="E53">
            <v>1</v>
          </cell>
          <cell r="F53" t="str">
            <v>Afro</v>
          </cell>
          <cell r="G53">
            <v>6</v>
          </cell>
          <cell r="H53" t="str">
            <v>ssa</v>
          </cell>
          <cell r="I53">
            <v>1</v>
          </cell>
          <cell r="J53" t="str">
            <v>low and middle</v>
          </cell>
          <cell r="K53" t="str">
            <v>both sexes</v>
          </cell>
          <cell r="L53" t="str">
            <v>1995-2000</v>
          </cell>
          <cell r="M53">
            <v>253.072</v>
          </cell>
          <cell r="N53">
            <v>106.636</v>
          </cell>
          <cell r="O53">
            <v>21.389000000000003</v>
          </cell>
          <cell r="P53">
            <v>23.951999999999998</v>
          </cell>
          <cell r="Q53">
            <v>27.759</v>
          </cell>
          <cell r="R53">
            <v>27.717000000000002</v>
          </cell>
          <cell r="S53">
            <v>19.574999999999999</v>
          </cell>
          <cell r="T53">
            <v>26.043999999999997</v>
          </cell>
        </row>
        <row r="54">
          <cell r="A54">
            <v>133</v>
          </cell>
          <cell r="B54">
            <v>233</v>
          </cell>
          <cell r="C54" t="str">
            <v>Estonia</v>
          </cell>
          <cell r="D54">
            <v>0</v>
          </cell>
          <cell r="E54">
            <v>4</v>
          </cell>
          <cell r="F54" t="str">
            <v>Euro</v>
          </cell>
          <cell r="G54">
            <v>2</v>
          </cell>
          <cell r="H54" t="str">
            <v>fse</v>
          </cell>
          <cell r="I54">
            <v>1</v>
          </cell>
          <cell r="J54" t="str">
            <v>low and middle</v>
          </cell>
          <cell r="K54" t="str">
            <v>both sexes</v>
          </cell>
          <cell r="L54" t="str">
            <v>1995-2000</v>
          </cell>
          <cell r="M54">
            <v>97.805999999999997</v>
          </cell>
          <cell r="N54">
            <v>1.702</v>
          </cell>
          <cell r="O54">
            <v>0.63200000000000001</v>
          </cell>
          <cell r="P54">
            <v>2.5990000000000002</v>
          </cell>
          <cell r="Q54">
            <v>5.7770000000000001</v>
          </cell>
          <cell r="R54">
            <v>13.933</v>
          </cell>
          <cell r="S54">
            <v>20.331000000000003</v>
          </cell>
          <cell r="T54">
            <v>52.832000000000001</v>
          </cell>
        </row>
        <row r="55">
          <cell r="A55">
            <v>205</v>
          </cell>
          <cell r="B55">
            <v>242</v>
          </cell>
          <cell r="C55" t="str">
            <v>Fiji</v>
          </cell>
          <cell r="D55">
            <v>0</v>
          </cell>
          <cell r="E55">
            <v>6</v>
          </cell>
          <cell r="F55" t="str">
            <v>Wpro</v>
          </cell>
          <cell r="G55">
            <v>5</v>
          </cell>
          <cell r="H55" t="str">
            <v>oai</v>
          </cell>
          <cell r="I55">
            <v>1</v>
          </cell>
          <cell r="J55" t="str">
            <v>low and middle</v>
          </cell>
          <cell r="K55" t="str">
            <v>both sexes</v>
          </cell>
          <cell r="L55" t="str">
            <v>1995-2000</v>
          </cell>
          <cell r="M55">
            <v>17.792000000000002</v>
          </cell>
          <cell r="N55">
            <v>2.0230000000000001</v>
          </cell>
          <cell r="O55">
            <v>0.28800000000000003</v>
          </cell>
          <cell r="P55">
            <v>0.84100000000000008</v>
          </cell>
          <cell r="Q55">
            <v>1.1819999999999999</v>
          </cell>
          <cell r="R55">
            <v>2.87</v>
          </cell>
          <cell r="S55">
            <v>3.53</v>
          </cell>
          <cell r="T55">
            <v>7.0579999999999998</v>
          </cell>
        </row>
        <row r="56">
          <cell r="A56">
            <v>134</v>
          </cell>
          <cell r="B56">
            <v>246</v>
          </cell>
          <cell r="C56" t="str">
            <v>Finland</v>
          </cell>
          <cell r="D56">
            <v>0</v>
          </cell>
          <cell r="E56">
            <v>4</v>
          </cell>
          <cell r="F56" t="str">
            <v>Euro</v>
          </cell>
          <cell r="G56">
            <v>1</v>
          </cell>
          <cell r="H56" t="str">
            <v>eme</v>
          </cell>
          <cell r="I56">
            <v>4</v>
          </cell>
          <cell r="J56" t="str">
            <v>high</v>
          </cell>
          <cell r="K56" t="str">
            <v>both sexes</v>
          </cell>
          <cell r="L56" t="str">
            <v>1995-2000</v>
          </cell>
          <cell r="M56">
            <v>250.08199999999999</v>
          </cell>
          <cell r="N56">
            <v>2.004</v>
          </cell>
          <cell r="O56">
            <v>0.505</v>
          </cell>
          <cell r="P56">
            <v>3.4460000000000002</v>
          </cell>
          <cell r="Q56">
            <v>8.99</v>
          </cell>
          <cell r="R56">
            <v>26.118000000000002</v>
          </cell>
          <cell r="S56">
            <v>37.817999999999998</v>
          </cell>
          <cell r="T56">
            <v>171.20099999999999</v>
          </cell>
        </row>
        <row r="57">
          <cell r="A57">
            <v>157</v>
          </cell>
          <cell r="B57">
            <v>250</v>
          </cell>
          <cell r="C57" t="str">
            <v>France</v>
          </cell>
          <cell r="D57">
            <v>0</v>
          </cell>
          <cell r="E57">
            <v>4</v>
          </cell>
          <cell r="F57" t="str">
            <v>Euro</v>
          </cell>
          <cell r="G57">
            <v>1</v>
          </cell>
          <cell r="H57" t="str">
            <v>eme</v>
          </cell>
          <cell r="I57">
            <v>4</v>
          </cell>
          <cell r="J57" t="str">
            <v>high</v>
          </cell>
          <cell r="K57" t="str">
            <v>both sexes</v>
          </cell>
          <cell r="L57" t="str">
            <v>1995-2000</v>
          </cell>
          <cell r="M57">
            <v>2714.7</v>
          </cell>
          <cell r="N57">
            <v>27.489000000000001</v>
          </cell>
          <cell r="O57">
            <v>6.0259999999999998</v>
          </cell>
          <cell r="P57">
            <v>45.178000000000004</v>
          </cell>
          <cell r="Q57">
            <v>101.39</v>
          </cell>
          <cell r="R57">
            <v>249.32300000000001</v>
          </cell>
          <cell r="S57">
            <v>370.26499999999999</v>
          </cell>
          <cell r="T57">
            <v>1915.029</v>
          </cell>
        </row>
        <row r="58">
          <cell r="A58">
            <v>213</v>
          </cell>
          <cell r="B58">
            <v>258</v>
          </cell>
          <cell r="C58" t="str">
            <v>French Polynesia</v>
          </cell>
          <cell r="G58">
            <v>5</v>
          </cell>
          <cell r="H58" t="str">
            <v>oai</v>
          </cell>
          <cell r="I58">
            <v>4</v>
          </cell>
          <cell r="J58" t="str">
            <v>high</v>
          </cell>
          <cell r="K58" t="str">
            <v>both sexes</v>
          </cell>
          <cell r="L58" t="str">
            <v>1995-2000</v>
          </cell>
          <cell r="M58">
            <v>5.3289999999999997</v>
          </cell>
          <cell r="N58">
            <v>0.38800000000000001</v>
          </cell>
          <cell r="O58">
            <v>8.8999999999999996E-2</v>
          </cell>
          <cell r="P58">
            <v>0.34200000000000003</v>
          </cell>
          <cell r="Q58">
            <v>0.41800000000000004</v>
          </cell>
          <cell r="R58">
            <v>0.99900000000000011</v>
          </cell>
          <cell r="S58">
            <v>1.1830000000000001</v>
          </cell>
          <cell r="T58">
            <v>1.91</v>
          </cell>
        </row>
        <row r="59">
          <cell r="A59">
            <v>9</v>
          </cell>
          <cell r="B59">
            <v>262</v>
          </cell>
          <cell r="C59" t="str">
            <v>Djibouti</v>
          </cell>
          <cell r="D59">
            <v>0</v>
          </cell>
          <cell r="E59">
            <v>3</v>
          </cell>
          <cell r="F59" t="str">
            <v>Emro</v>
          </cell>
          <cell r="G59">
            <v>6</v>
          </cell>
          <cell r="H59" t="str">
            <v>ssa</v>
          </cell>
          <cell r="I59">
            <v>1</v>
          </cell>
          <cell r="J59" t="str">
            <v>low and middle</v>
          </cell>
          <cell r="K59" t="str">
            <v>both sexes</v>
          </cell>
          <cell r="L59" t="str">
            <v>1995-2000</v>
          </cell>
          <cell r="M59">
            <v>45.902999999999999</v>
          </cell>
          <cell r="N59">
            <v>20.187999999999999</v>
          </cell>
          <cell r="O59">
            <v>3.9429999999999996</v>
          </cell>
          <cell r="P59">
            <v>4.516</v>
          </cell>
          <cell r="Q59">
            <v>4.0539999999999994</v>
          </cell>
          <cell r="R59">
            <v>4.3879999999999999</v>
          </cell>
          <cell r="S59">
            <v>3.6480000000000001</v>
          </cell>
          <cell r="T59">
            <v>5.1660000000000013</v>
          </cell>
        </row>
        <row r="60">
          <cell r="A60">
            <v>32</v>
          </cell>
          <cell r="B60">
            <v>266</v>
          </cell>
          <cell r="C60" t="str">
            <v>Gabon</v>
          </cell>
          <cell r="D60">
            <v>0</v>
          </cell>
          <cell r="E60">
            <v>1</v>
          </cell>
          <cell r="F60" t="str">
            <v>Afro</v>
          </cell>
          <cell r="G60">
            <v>6</v>
          </cell>
          <cell r="H60" t="str">
            <v>ssa</v>
          </cell>
          <cell r="I60">
            <v>1</v>
          </cell>
          <cell r="J60" t="str">
            <v>low and middle</v>
          </cell>
          <cell r="K60" t="str">
            <v>both sexes</v>
          </cell>
          <cell r="L60" t="str">
            <v>1995-2000</v>
          </cell>
          <cell r="M60">
            <v>91.844999999999999</v>
          </cell>
          <cell r="N60">
            <v>29.628</v>
          </cell>
          <cell r="O60">
            <v>6.1820000000000004</v>
          </cell>
          <cell r="P60">
            <v>6.86</v>
          </cell>
          <cell r="Q60">
            <v>8.9949999999999992</v>
          </cell>
          <cell r="R60">
            <v>10.814</v>
          </cell>
          <cell r="S60">
            <v>9.5440000000000005</v>
          </cell>
          <cell r="T60">
            <v>19.821999999999996</v>
          </cell>
        </row>
        <row r="61">
          <cell r="A61">
            <v>106</v>
          </cell>
          <cell r="B61">
            <v>268</v>
          </cell>
          <cell r="C61" t="str">
            <v>Georgia</v>
          </cell>
          <cell r="D61">
            <v>0</v>
          </cell>
          <cell r="E61">
            <v>4</v>
          </cell>
          <cell r="F61" t="str">
            <v>Euro</v>
          </cell>
          <cell r="G61">
            <v>8</v>
          </cell>
          <cell r="H61" t="str">
            <v>mec</v>
          </cell>
          <cell r="I61">
            <v>1</v>
          </cell>
          <cell r="J61" t="str">
            <v>low and middle</v>
          </cell>
          <cell r="K61" t="str">
            <v>both sexes</v>
          </cell>
          <cell r="L61" t="str">
            <v>1995-2000</v>
          </cell>
          <cell r="M61">
            <v>238.56899999999999</v>
          </cell>
          <cell r="N61">
            <v>8.3320000000000007</v>
          </cell>
          <cell r="O61">
            <v>1.2970000000000002</v>
          </cell>
          <cell r="P61">
            <v>5.3620000000000001</v>
          </cell>
          <cell r="Q61">
            <v>13.101000000000001</v>
          </cell>
          <cell r="R61">
            <v>29.870999999999999</v>
          </cell>
          <cell r="S61">
            <v>52.040999999999997</v>
          </cell>
          <cell r="T61">
            <v>128.565</v>
          </cell>
        </row>
        <row r="62">
          <cell r="A62">
            <v>52</v>
          </cell>
          <cell r="B62">
            <v>270</v>
          </cell>
          <cell r="C62" t="str">
            <v>Gambia</v>
          </cell>
          <cell r="D62">
            <v>0</v>
          </cell>
          <cell r="E62">
            <v>1</v>
          </cell>
          <cell r="F62" t="str">
            <v>Afro</v>
          </cell>
          <cell r="G62">
            <v>6</v>
          </cell>
          <cell r="H62" t="str">
            <v>ssa</v>
          </cell>
          <cell r="I62">
            <v>1</v>
          </cell>
          <cell r="J62" t="str">
            <v>low and middle</v>
          </cell>
          <cell r="K62" t="str">
            <v>both sexes</v>
          </cell>
          <cell r="L62" t="str">
            <v>1995-2000</v>
          </cell>
          <cell r="M62">
            <v>105.282</v>
          </cell>
          <cell r="N62">
            <v>50.026000000000003</v>
          </cell>
          <cell r="O62">
            <v>8.8650000000000002</v>
          </cell>
          <cell r="P62">
            <v>9.56</v>
          </cell>
          <cell r="Q62">
            <v>10.013999999999999</v>
          </cell>
          <cell r="R62">
            <v>9.6110000000000007</v>
          </cell>
          <cell r="S62">
            <v>7.399</v>
          </cell>
          <cell r="T62">
            <v>9.8070000000000022</v>
          </cell>
        </row>
        <row r="63">
          <cell r="A63">
            <v>105</v>
          </cell>
          <cell r="B63">
            <v>274</v>
          </cell>
          <cell r="C63" t="str">
            <v>Gaza Strip</v>
          </cell>
          <cell r="G63">
            <v>8</v>
          </cell>
          <cell r="H63" t="str">
            <v>mec</v>
          </cell>
          <cell r="I63">
            <v>1</v>
          </cell>
          <cell r="J63" t="str">
            <v>low and middle</v>
          </cell>
          <cell r="K63" t="str">
            <v>both sexes</v>
          </cell>
          <cell r="L63" t="str">
            <v>1995-2000</v>
          </cell>
          <cell r="M63">
            <v>23.219000000000001</v>
          </cell>
          <cell r="N63">
            <v>6.9139999999999997</v>
          </cell>
          <cell r="O63">
            <v>0.623</v>
          </cell>
          <cell r="P63">
            <v>1.222</v>
          </cell>
          <cell r="Q63">
            <v>1.1339999999999999</v>
          </cell>
          <cell r="R63">
            <v>1.9359999999999999</v>
          </cell>
          <cell r="S63">
            <v>2.9530000000000003</v>
          </cell>
          <cell r="T63">
            <v>8.4369999999999994</v>
          </cell>
        </row>
        <row r="64">
          <cell r="A64">
            <v>158</v>
          </cell>
          <cell r="B64">
            <v>276</v>
          </cell>
          <cell r="C64" t="str">
            <v>Germany</v>
          </cell>
          <cell r="D64">
            <v>0</v>
          </cell>
          <cell r="E64">
            <v>4</v>
          </cell>
          <cell r="F64" t="str">
            <v>Euro</v>
          </cell>
          <cell r="G64">
            <v>1</v>
          </cell>
          <cell r="H64" t="str">
            <v>eme</v>
          </cell>
          <cell r="I64">
            <v>4</v>
          </cell>
          <cell r="J64" t="str">
            <v>high</v>
          </cell>
          <cell r="K64" t="str">
            <v>both sexes</v>
          </cell>
          <cell r="L64" t="str">
            <v>1995-2000</v>
          </cell>
          <cell r="M64">
            <v>4411.9530000000004</v>
          </cell>
          <cell r="N64">
            <v>24.347000000000001</v>
          </cell>
          <cell r="O64">
            <v>6.2770000000000001</v>
          </cell>
          <cell r="P64">
            <v>42.991</v>
          </cell>
          <cell r="Q64">
            <v>130.40300000000002</v>
          </cell>
          <cell r="R64">
            <v>409.88</v>
          </cell>
          <cell r="S64">
            <v>698.01400000000001</v>
          </cell>
          <cell r="T64">
            <v>3100.0410000000002</v>
          </cell>
        </row>
        <row r="65">
          <cell r="A65">
            <v>53</v>
          </cell>
          <cell r="B65">
            <v>288</v>
          </cell>
          <cell r="C65" t="str">
            <v>Ghana</v>
          </cell>
          <cell r="D65">
            <v>0</v>
          </cell>
          <cell r="E65">
            <v>1</v>
          </cell>
          <cell r="F65" t="str">
            <v>Afro</v>
          </cell>
          <cell r="G65">
            <v>6</v>
          </cell>
          <cell r="H65" t="str">
            <v>ssa</v>
          </cell>
          <cell r="I65">
            <v>1</v>
          </cell>
          <cell r="J65" t="str">
            <v>low and middle</v>
          </cell>
          <cell r="K65" t="str">
            <v>both sexes</v>
          </cell>
          <cell r="L65" t="str">
            <v>1995-2000</v>
          </cell>
          <cell r="M65">
            <v>892.28899999999999</v>
          </cell>
          <cell r="N65">
            <v>360.87099999999998</v>
          </cell>
          <cell r="O65">
            <v>68.829000000000008</v>
          </cell>
          <cell r="P65">
            <v>87.254999999999995</v>
          </cell>
          <cell r="Q65">
            <v>76.753000000000014</v>
          </cell>
          <cell r="R65">
            <v>82.863</v>
          </cell>
          <cell r="S65">
            <v>75.588999999999999</v>
          </cell>
          <cell r="T65">
            <v>140.12899999999999</v>
          </cell>
        </row>
        <row r="66">
          <cell r="A66">
            <v>146</v>
          </cell>
          <cell r="B66">
            <v>300</v>
          </cell>
          <cell r="C66" t="str">
            <v>Greece</v>
          </cell>
          <cell r="D66">
            <v>0</v>
          </cell>
          <cell r="E66">
            <v>4</v>
          </cell>
          <cell r="F66" t="str">
            <v>Euro</v>
          </cell>
          <cell r="G66">
            <v>1</v>
          </cell>
          <cell r="H66" t="str">
            <v>eme</v>
          </cell>
          <cell r="I66">
            <v>4</v>
          </cell>
          <cell r="J66" t="str">
            <v>high</v>
          </cell>
          <cell r="K66" t="str">
            <v>both sexes</v>
          </cell>
          <cell r="L66" t="str">
            <v>1995-2000</v>
          </cell>
          <cell r="M66">
            <v>508.76600000000002</v>
          </cell>
          <cell r="N66">
            <v>4.524</v>
          </cell>
          <cell r="O66">
            <v>0.83</v>
          </cell>
          <cell r="P66">
            <v>7.32</v>
          </cell>
          <cell r="Q66">
            <v>11.843</v>
          </cell>
          <cell r="R66">
            <v>36.045999999999999</v>
          </cell>
          <cell r="S66">
            <v>77.992000000000004</v>
          </cell>
          <cell r="T66">
            <v>370.21100000000001</v>
          </cell>
        </row>
        <row r="67">
          <cell r="A67">
            <v>168</v>
          </cell>
          <cell r="B67">
            <v>312</v>
          </cell>
          <cell r="C67" t="str">
            <v>Guadeloupe</v>
          </cell>
          <cell r="G67">
            <v>7</v>
          </cell>
          <cell r="H67" t="str">
            <v>lac</v>
          </cell>
          <cell r="I67">
            <v>1</v>
          </cell>
          <cell r="J67" t="str">
            <v>low and middle</v>
          </cell>
          <cell r="K67" t="str">
            <v>both sexes</v>
          </cell>
          <cell r="L67" t="str">
            <v>1995-2000</v>
          </cell>
          <cell r="M67">
            <v>12.709</v>
          </cell>
          <cell r="N67">
            <v>0.39300000000000002</v>
          </cell>
          <cell r="O67">
            <v>6.2E-2</v>
          </cell>
          <cell r="P67">
            <v>0.46</v>
          </cell>
          <cell r="Q67">
            <v>1.052</v>
          </cell>
          <cell r="R67">
            <v>1.44</v>
          </cell>
          <cell r="S67">
            <v>1.845</v>
          </cell>
          <cell r="T67">
            <v>7.4569999999999999</v>
          </cell>
        </row>
        <row r="68">
          <cell r="A68">
            <v>211</v>
          </cell>
          <cell r="B68">
            <v>316</v>
          </cell>
          <cell r="C68" t="str">
            <v>Guam</v>
          </cell>
          <cell r="G68">
            <v>5</v>
          </cell>
          <cell r="H68" t="str">
            <v>oai</v>
          </cell>
          <cell r="I68">
            <v>4</v>
          </cell>
          <cell r="J68" t="str">
            <v>high</v>
          </cell>
          <cell r="K68" t="str">
            <v>both sexes</v>
          </cell>
          <cell r="L68" t="str">
            <v>1995-2000</v>
          </cell>
          <cell r="M68">
            <v>3.4790000000000001</v>
          </cell>
          <cell r="N68">
            <v>0.24199999999999999</v>
          </cell>
          <cell r="O68">
            <v>4.8000000000000001E-2</v>
          </cell>
          <cell r="P68">
            <v>0.19500000000000001</v>
          </cell>
          <cell r="Q68">
            <v>0.35899999999999999</v>
          </cell>
          <cell r="R68">
            <v>0.625</v>
          </cell>
          <cell r="S68">
            <v>0.68900000000000006</v>
          </cell>
          <cell r="T68">
            <v>1.321</v>
          </cell>
        </row>
        <row r="69">
          <cell r="A69">
            <v>179</v>
          </cell>
          <cell r="B69">
            <v>320</v>
          </cell>
          <cell r="C69" t="str">
            <v>Guatemala</v>
          </cell>
          <cell r="D69">
            <v>0</v>
          </cell>
          <cell r="E69">
            <v>2</v>
          </cell>
          <cell r="F69" t="str">
            <v>Amro</v>
          </cell>
          <cell r="G69">
            <v>7</v>
          </cell>
          <cell r="H69" t="str">
            <v>lac</v>
          </cell>
          <cell r="I69">
            <v>1</v>
          </cell>
          <cell r="J69" t="str">
            <v>low and middle</v>
          </cell>
          <cell r="K69" t="str">
            <v>both sexes</v>
          </cell>
          <cell r="L69" t="str">
            <v>1995-2000</v>
          </cell>
          <cell r="M69">
            <v>394.25400000000002</v>
          </cell>
          <cell r="N69">
            <v>118.965</v>
          </cell>
          <cell r="O69">
            <v>15.888999999999999</v>
          </cell>
          <cell r="P69">
            <v>40.332000000000001</v>
          </cell>
          <cell r="Q69">
            <v>43.670999999999999</v>
          </cell>
          <cell r="R69">
            <v>45.98</v>
          </cell>
          <cell r="S69">
            <v>44.933</v>
          </cell>
          <cell r="T69">
            <v>84.483999999999995</v>
          </cell>
        </row>
        <row r="70">
          <cell r="A70">
            <v>54</v>
          </cell>
          <cell r="B70">
            <v>324</v>
          </cell>
          <cell r="C70" t="str">
            <v>Guinea</v>
          </cell>
          <cell r="D70">
            <v>0</v>
          </cell>
          <cell r="E70">
            <v>1</v>
          </cell>
          <cell r="F70" t="str">
            <v>Afro</v>
          </cell>
          <cell r="G70">
            <v>6</v>
          </cell>
          <cell r="H70" t="str">
            <v>ssa</v>
          </cell>
          <cell r="I70">
            <v>1</v>
          </cell>
          <cell r="J70" t="str">
            <v>low and middle</v>
          </cell>
          <cell r="K70" t="str">
            <v>both sexes</v>
          </cell>
          <cell r="L70" t="str">
            <v>1995-2000</v>
          </cell>
          <cell r="M70">
            <v>637.00900000000001</v>
          </cell>
          <cell r="N70">
            <v>317.267</v>
          </cell>
          <cell r="O70">
            <v>62.802</v>
          </cell>
          <cell r="P70">
            <v>61.942999999999998</v>
          </cell>
          <cell r="Q70">
            <v>52.486000000000004</v>
          </cell>
          <cell r="R70">
            <v>47.655999999999999</v>
          </cell>
          <cell r="S70">
            <v>39.195999999999998</v>
          </cell>
          <cell r="T70">
            <v>55.659000000000006</v>
          </cell>
        </row>
        <row r="71">
          <cell r="A71">
            <v>191</v>
          </cell>
          <cell r="B71">
            <v>328</v>
          </cell>
          <cell r="C71" t="str">
            <v>Guyana</v>
          </cell>
          <cell r="D71">
            <v>0</v>
          </cell>
          <cell r="E71">
            <v>2</v>
          </cell>
          <cell r="F71" t="str">
            <v>Amro</v>
          </cell>
          <cell r="G71">
            <v>7</v>
          </cell>
          <cell r="H71" t="str">
            <v>lac</v>
          </cell>
          <cell r="I71">
            <v>1</v>
          </cell>
          <cell r="J71" t="str">
            <v>low and middle</v>
          </cell>
          <cell r="K71" t="str">
            <v>both sexes</v>
          </cell>
          <cell r="L71" t="str">
            <v>1995-2000</v>
          </cell>
          <cell r="M71">
            <v>31.251000000000001</v>
          </cell>
          <cell r="N71">
            <v>7.2480000000000002</v>
          </cell>
          <cell r="O71">
            <v>0.95100000000000007</v>
          </cell>
          <cell r="P71">
            <v>2.157</v>
          </cell>
          <cell r="Q71">
            <v>3.423</v>
          </cell>
          <cell r="R71">
            <v>4.2530000000000001</v>
          </cell>
          <cell r="S71">
            <v>4.4710000000000001</v>
          </cell>
          <cell r="T71">
            <v>8.7480000000000011</v>
          </cell>
        </row>
        <row r="72">
          <cell r="A72">
            <v>169</v>
          </cell>
          <cell r="B72">
            <v>332</v>
          </cell>
          <cell r="C72" t="str">
            <v>Haiti</v>
          </cell>
          <cell r="D72">
            <v>0</v>
          </cell>
          <cell r="E72">
            <v>2</v>
          </cell>
          <cell r="F72" t="str">
            <v>Amro</v>
          </cell>
          <cell r="G72">
            <v>7</v>
          </cell>
          <cell r="H72" t="str">
            <v>lac</v>
          </cell>
          <cell r="I72">
            <v>1</v>
          </cell>
          <cell r="J72" t="str">
            <v>low and middle</v>
          </cell>
          <cell r="K72" t="str">
            <v>both sexes</v>
          </cell>
          <cell r="L72" t="str">
            <v>1995-2000</v>
          </cell>
          <cell r="M72">
            <v>491.01799999999997</v>
          </cell>
          <cell r="N72">
            <v>134.76</v>
          </cell>
          <cell r="O72">
            <v>33.378</v>
          </cell>
          <cell r="P72">
            <v>49.308</v>
          </cell>
          <cell r="Q72">
            <v>66.016000000000005</v>
          </cell>
          <cell r="R72">
            <v>69.727000000000004</v>
          </cell>
          <cell r="S72">
            <v>50.899000000000001</v>
          </cell>
          <cell r="T72">
            <v>86.93</v>
          </cell>
        </row>
        <row r="73">
          <cell r="A73">
            <v>180</v>
          </cell>
          <cell r="B73">
            <v>340</v>
          </cell>
          <cell r="C73" t="str">
            <v>Honduras</v>
          </cell>
          <cell r="D73">
            <v>0</v>
          </cell>
          <cell r="E73">
            <v>2</v>
          </cell>
          <cell r="F73" t="str">
            <v>Amro</v>
          </cell>
          <cell r="G73">
            <v>7</v>
          </cell>
          <cell r="H73" t="str">
            <v>lac</v>
          </cell>
          <cell r="I73">
            <v>1</v>
          </cell>
          <cell r="J73" t="str">
            <v>low and middle</v>
          </cell>
          <cell r="K73" t="str">
            <v>both sexes</v>
          </cell>
          <cell r="L73" t="str">
            <v>1995-2000</v>
          </cell>
          <cell r="M73">
            <v>163.45699999999999</v>
          </cell>
          <cell r="N73">
            <v>50.219000000000001</v>
          </cell>
          <cell r="O73">
            <v>8.23</v>
          </cell>
          <cell r="P73">
            <v>15.472999999999999</v>
          </cell>
          <cell r="Q73">
            <v>17.513000000000002</v>
          </cell>
          <cell r="R73">
            <v>17.350999999999999</v>
          </cell>
          <cell r="S73">
            <v>16.166</v>
          </cell>
          <cell r="T73">
            <v>38.505000000000003</v>
          </cell>
        </row>
        <row r="74">
          <cell r="A74">
            <v>67</v>
          </cell>
          <cell r="B74">
            <v>344</v>
          </cell>
          <cell r="C74" t="str">
            <v>China, Hong Kong SAR (6)</v>
          </cell>
          <cell r="G74">
            <v>5</v>
          </cell>
          <cell r="H74" t="str">
            <v>oai</v>
          </cell>
          <cell r="I74">
            <v>4</v>
          </cell>
          <cell r="J74" t="str">
            <v>high</v>
          </cell>
          <cell r="K74" t="str">
            <v>both sexes</v>
          </cell>
          <cell r="L74" t="str">
            <v>1995-2000</v>
          </cell>
          <cell r="M74">
            <v>190.85300000000001</v>
          </cell>
          <cell r="N74">
            <v>2.4990000000000001</v>
          </cell>
          <cell r="O74">
            <v>0.63200000000000001</v>
          </cell>
          <cell r="P74">
            <v>3.11</v>
          </cell>
          <cell r="Q74">
            <v>9.1750000000000007</v>
          </cell>
          <cell r="R74">
            <v>21.454000000000001</v>
          </cell>
          <cell r="S74">
            <v>36.269000000000005</v>
          </cell>
          <cell r="T74">
            <v>117.71400000000001</v>
          </cell>
        </row>
        <row r="75">
          <cell r="A75">
            <v>124</v>
          </cell>
          <cell r="B75">
            <v>348</v>
          </cell>
          <cell r="C75" t="str">
            <v>Hungary</v>
          </cell>
          <cell r="D75">
            <v>0</v>
          </cell>
          <cell r="E75">
            <v>4</v>
          </cell>
          <cell r="F75" t="str">
            <v>Euro</v>
          </cell>
          <cell r="G75">
            <v>2</v>
          </cell>
          <cell r="H75" t="str">
            <v>fse</v>
          </cell>
          <cell r="I75">
            <v>1</v>
          </cell>
          <cell r="J75" t="str">
            <v>low and middle</v>
          </cell>
          <cell r="K75" t="str">
            <v>both sexes</v>
          </cell>
          <cell r="L75" t="str">
            <v>1995-2000</v>
          </cell>
          <cell r="M75">
            <v>692.76800000000003</v>
          </cell>
          <cell r="N75">
            <v>6.07</v>
          </cell>
          <cell r="O75">
            <v>1.278</v>
          </cell>
          <cell r="P75">
            <v>7.5329999999999995</v>
          </cell>
          <cell r="Q75">
            <v>35.409999999999997</v>
          </cell>
          <cell r="R75">
            <v>108.846</v>
          </cell>
          <cell r="S75">
            <v>133.48500000000001</v>
          </cell>
          <cell r="T75">
            <v>400.14600000000002</v>
          </cell>
        </row>
        <row r="76">
          <cell r="A76">
            <v>135</v>
          </cell>
          <cell r="B76">
            <v>352</v>
          </cell>
          <cell r="C76" t="str">
            <v>Iceland</v>
          </cell>
          <cell r="D76">
            <v>0</v>
          </cell>
          <cell r="E76">
            <v>4</v>
          </cell>
          <cell r="F76" t="str">
            <v>Euro</v>
          </cell>
          <cell r="G76">
            <v>1</v>
          </cell>
          <cell r="H76" t="str">
            <v>eme</v>
          </cell>
          <cell r="I76">
            <v>4</v>
          </cell>
          <cell r="J76" t="str">
            <v>high</v>
          </cell>
          <cell r="K76" t="str">
            <v>both sexes</v>
          </cell>
          <cell r="L76" t="str">
            <v>1995-2000</v>
          </cell>
          <cell r="M76">
            <v>9.1999999999999993</v>
          </cell>
          <cell r="N76">
            <v>0.13500000000000001</v>
          </cell>
          <cell r="O76">
            <v>2.8000000000000001E-2</v>
          </cell>
          <cell r="P76">
            <v>0.16900000000000001</v>
          </cell>
          <cell r="Q76">
            <v>0.26600000000000001</v>
          </cell>
          <cell r="R76">
            <v>0.78400000000000003</v>
          </cell>
          <cell r="S76">
            <v>1.238</v>
          </cell>
          <cell r="T76">
            <v>6.58</v>
          </cell>
        </row>
        <row r="77">
          <cell r="A77">
            <v>77</v>
          </cell>
          <cell r="B77">
            <v>356</v>
          </cell>
          <cell r="C77" t="str">
            <v>India</v>
          </cell>
          <cell r="D77">
            <v>0</v>
          </cell>
          <cell r="E77">
            <v>5</v>
          </cell>
          <cell r="F77" t="str">
            <v>Searo</v>
          </cell>
          <cell r="G77">
            <v>3</v>
          </cell>
          <cell r="H77" t="str">
            <v>ind</v>
          </cell>
          <cell r="I77">
            <v>6</v>
          </cell>
          <cell r="J77" t="str">
            <v>ind</v>
          </cell>
          <cell r="K77" t="str">
            <v>both sexes</v>
          </cell>
          <cell r="L77" t="str">
            <v>1995-2000</v>
          </cell>
          <cell r="M77">
            <v>43222.786999999997</v>
          </cell>
          <cell r="N77">
            <v>11662.937</v>
          </cell>
          <cell r="O77">
            <v>2506.9690000000001</v>
          </cell>
          <cell r="P77">
            <v>2344.665</v>
          </cell>
          <cell r="Q77">
            <v>3030.3649999999998</v>
          </cell>
          <cell r="R77">
            <v>5494.3179999999993</v>
          </cell>
          <cell r="S77">
            <v>6541.6139999999996</v>
          </cell>
          <cell r="T77">
            <v>11641.919</v>
          </cell>
        </row>
        <row r="78">
          <cell r="A78">
            <v>92</v>
          </cell>
          <cell r="B78">
            <v>360</v>
          </cell>
          <cell r="C78" t="str">
            <v>Indonesia</v>
          </cell>
          <cell r="D78">
            <v>0</v>
          </cell>
          <cell r="E78">
            <v>5</v>
          </cell>
          <cell r="F78" t="str">
            <v>Searo</v>
          </cell>
          <cell r="G78">
            <v>5</v>
          </cell>
          <cell r="H78" t="str">
            <v>oai</v>
          </cell>
          <cell r="I78">
            <v>1</v>
          </cell>
          <cell r="J78" t="str">
            <v>low and middle</v>
          </cell>
          <cell r="K78" t="str">
            <v>both sexes</v>
          </cell>
          <cell r="L78" t="str">
            <v>1995-2000</v>
          </cell>
          <cell r="M78">
            <v>7729.5209999999997</v>
          </cell>
          <cell r="N78">
            <v>1475.759</v>
          </cell>
          <cell r="O78">
            <v>218.614</v>
          </cell>
          <cell r="P78">
            <v>604.85500000000002</v>
          </cell>
          <cell r="Q78">
            <v>718.68299999999999</v>
          </cell>
          <cell r="R78">
            <v>1124.143</v>
          </cell>
          <cell r="S78">
            <v>1275.6310000000001</v>
          </cell>
          <cell r="T78">
            <v>2311.8359999999998</v>
          </cell>
        </row>
        <row r="79">
          <cell r="A79">
            <v>78</v>
          </cell>
          <cell r="B79">
            <v>364</v>
          </cell>
          <cell r="C79" t="str">
            <v>Iran (Islamic Republic of)</v>
          </cell>
          <cell r="D79">
            <v>0</v>
          </cell>
          <cell r="E79">
            <v>3</v>
          </cell>
          <cell r="F79" t="str">
            <v>Emro</v>
          </cell>
          <cell r="G79">
            <v>8</v>
          </cell>
          <cell r="H79" t="str">
            <v>mec</v>
          </cell>
          <cell r="I79">
            <v>1</v>
          </cell>
          <cell r="J79" t="str">
            <v>low and middle</v>
          </cell>
          <cell r="K79" t="str">
            <v>both sexes</v>
          </cell>
          <cell r="L79" t="str">
            <v>1995-2000</v>
          </cell>
          <cell r="M79">
            <v>1778.7539999999999</v>
          </cell>
          <cell r="N79">
            <v>395.45</v>
          </cell>
          <cell r="O79">
            <v>90.225999999999999</v>
          </cell>
          <cell r="P79">
            <v>118.72300000000001</v>
          </cell>
          <cell r="Q79">
            <v>116.723</v>
          </cell>
          <cell r="R79">
            <v>200.80599999999998</v>
          </cell>
          <cell r="S79">
            <v>298.524</v>
          </cell>
          <cell r="T79">
            <v>558.30200000000002</v>
          </cell>
        </row>
        <row r="80">
          <cell r="A80">
            <v>107</v>
          </cell>
          <cell r="B80">
            <v>368</v>
          </cell>
          <cell r="C80" t="str">
            <v>Iraq</v>
          </cell>
          <cell r="D80">
            <v>0</v>
          </cell>
          <cell r="E80">
            <v>3</v>
          </cell>
          <cell r="F80" t="str">
            <v>Emro</v>
          </cell>
          <cell r="G80">
            <v>8</v>
          </cell>
          <cell r="H80" t="str">
            <v>mec</v>
          </cell>
          <cell r="I80">
            <v>1</v>
          </cell>
          <cell r="J80" t="str">
            <v>low and middle</v>
          </cell>
          <cell r="K80" t="str">
            <v>both sexes</v>
          </cell>
          <cell r="L80" t="str">
            <v>1995-2000</v>
          </cell>
          <cell r="M80">
            <v>916.28800000000001</v>
          </cell>
          <cell r="N80">
            <v>443.92700000000002</v>
          </cell>
          <cell r="O80">
            <v>30.6</v>
          </cell>
          <cell r="P80">
            <v>52.146000000000001</v>
          </cell>
          <cell r="Q80">
            <v>62.474000000000004</v>
          </cell>
          <cell r="R80">
            <v>96.27600000000001</v>
          </cell>
          <cell r="S80">
            <v>87.24</v>
          </cell>
          <cell r="T80">
            <v>143.625</v>
          </cell>
        </row>
        <row r="81">
          <cell r="A81">
            <v>136</v>
          </cell>
          <cell r="B81">
            <v>372</v>
          </cell>
          <cell r="C81" t="str">
            <v>Ireland</v>
          </cell>
          <cell r="D81">
            <v>0</v>
          </cell>
          <cell r="E81">
            <v>4</v>
          </cell>
          <cell r="F81" t="str">
            <v>Euro</v>
          </cell>
          <cell r="G81">
            <v>1</v>
          </cell>
          <cell r="H81" t="str">
            <v>eme</v>
          </cell>
          <cell r="I81">
            <v>4</v>
          </cell>
          <cell r="J81" t="str">
            <v>high</v>
          </cell>
          <cell r="K81" t="str">
            <v>both sexes</v>
          </cell>
          <cell r="L81" t="str">
            <v>1995-2000</v>
          </cell>
          <cell r="M81">
            <v>154.721</v>
          </cell>
          <cell r="N81">
            <v>2.2309999999999999</v>
          </cell>
          <cell r="O81">
            <v>0.432</v>
          </cell>
          <cell r="P81">
            <v>2.3540000000000001</v>
          </cell>
          <cell r="Q81">
            <v>3.661</v>
          </cell>
          <cell r="R81">
            <v>13.58</v>
          </cell>
          <cell r="S81">
            <v>23.754999999999999</v>
          </cell>
          <cell r="T81">
            <v>108.708</v>
          </cell>
        </row>
        <row r="82">
          <cell r="A82">
            <v>108</v>
          </cell>
          <cell r="B82">
            <v>376</v>
          </cell>
          <cell r="C82" t="str">
            <v>Israel</v>
          </cell>
          <cell r="D82">
            <v>0</v>
          </cell>
          <cell r="E82">
            <v>4</v>
          </cell>
          <cell r="F82" t="str">
            <v>Euro</v>
          </cell>
          <cell r="G82">
            <v>8</v>
          </cell>
          <cell r="H82" t="str">
            <v>mec</v>
          </cell>
          <cell r="I82">
            <v>4</v>
          </cell>
          <cell r="J82" t="str">
            <v>high</v>
          </cell>
          <cell r="K82" t="str">
            <v>both sexes</v>
          </cell>
          <cell r="L82" t="str">
            <v>1995-2000</v>
          </cell>
          <cell r="M82">
            <v>181.416</v>
          </cell>
          <cell r="N82">
            <v>6.069</v>
          </cell>
          <cell r="O82">
            <v>0.95499999999999996</v>
          </cell>
          <cell r="P82">
            <v>3.3230000000000004</v>
          </cell>
          <cell r="Q82">
            <v>5.4939999999999998</v>
          </cell>
          <cell r="R82">
            <v>15.863000000000001</v>
          </cell>
          <cell r="S82">
            <v>27.654000000000003</v>
          </cell>
          <cell r="T82">
            <v>122.05799999999999</v>
          </cell>
        </row>
        <row r="83">
          <cell r="A83">
            <v>147</v>
          </cell>
          <cell r="B83">
            <v>380</v>
          </cell>
          <cell r="C83" t="str">
            <v>Italy</v>
          </cell>
          <cell r="D83">
            <v>0</v>
          </cell>
          <cell r="E83">
            <v>4</v>
          </cell>
          <cell r="F83" t="str">
            <v>Euro</v>
          </cell>
          <cell r="G83">
            <v>1</v>
          </cell>
          <cell r="H83" t="str">
            <v>eme</v>
          </cell>
          <cell r="I83">
            <v>4</v>
          </cell>
          <cell r="J83" t="str">
            <v>high</v>
          </cell>
          <cell r="K83" t="str">
            <v>both sexes</v>
          </cell>
          <cell r="L83" t="str">
            <v>1995-2000</v>
          </cell>
          <cell r="M83">
            <v>2976.5729999999999</v>
          </cell>
          <cell r="N83">
            <v>22.439</v>
          </cell>
          <cell r="O83">
            <v>5.1870000000000003</v>
          </cell>
          <cell r="P83">
            <v>31.869</v>
          </cell>
          <cell r="Q83">
            <v>62.069000000000003</v>
          </cell>
          <cell r="R83">
            <v>222.86699999999999</v>
          </cell>
          <cell r="S83">
            <v>446.60400000000004</v>
          </cell>
          <cell r="T83">
            <v>2185.538</v>
          </cell>
        </row>
        <row r="84">
          <cell r="A84">
            <v>51</v>
          </cell>
          <cell r="B84">
            <v>384</v>
          </cell>
          <cell r="C84" t="str">
            <v>Cote d'Ivoire</v>
          </cell>
          <cell r="D84">
            <v>0</v>
          </cell>
          <cell r="E84">
            <v>1</v>
          </cell>
          <cell r="F84" t="str">
            <v>Afro</v>
          </cell>
          <cell r="G84">
            <v>6</v>
          </cell>
          <cell r="H84" t="str">
            <v>ssa</v>
          </cell>
          <cell r="I84">
            <v>1</v>
          </cell>
          <cell r="J84" t="str">
            <v>low and middle</v>
          </cell>
          <cell r="K84" t="str">
            <v>both sexes</v>
          </cell>
          <cell r="L84" t="str">
            <v>1995-2000</v>
          </cell>
          <cell r="M84">
            <v>1142.9110000000001</v>
          </cell>
          <cell r="N84">
            <v>369.91300000000001</v>
          </cell>
          <cell r="O84">
            <v>97.823999999999998</v>
          </cell>
          <cell r="P84">
            <v>125.295</v>
          </cell>
          <cell r="Q84">
            <v>191.649</v>
          </cell>
          <cell r="R84">
            <v>160.80500000000001</v>
          </cell>
          <cell r="S84">
            <v>86.872</v>
          </cell>
          <cell r="T84">
            <v>110.553</v>
          </cell>
        </row>
        <row r="85">
          <cell r="A85">
            <v>170</v>
          </cell>
          <cell r="B85">
            <v>388</v>
          </cell>
          <cell r="C85" t="str">
            <v>Jamaica</v>
          </cell>
          <cell r="D85">
            <v>0</v>
          </cell>
          <cell r="E85">
            <v>2</v>
          </cell>
          <cell r="F85" t="str">
            <v>Amro</v>
          </cell>
          <cell r="G85">
            <v>7</v>
          </cell>
          <cell r="H85" t="str">
            <v>lac</v>
          </cell>
          <cell r="I85">
            <v>1</v>
          </cell>
          <cell r="J85" t="str">
            <v>low and middle</v>
          </cell>
          <cell r="K85" t="str">
            <v>both sexes</v>
          </cell>
          <cell r="L85" t="str">
            <v>1995-2000</v>
          </cell>
          <cell r="M85">
            <v>74.876000000000005</v>
          </cell>
          <cell r="N85">
            <v>7.52</v>
          </cell>
          <cell r="O85">
            <v>0.98199999999999998</v>
          </cell>
          <cell r="P85">
            <v>2.2930000000000001</v>
          </cell>
          <cell r="Q85">
            <v>3.52</v>
          </cell>
          <cell r="R85">
            <v>6.3879999999999999</v>
          </cell>
          <cell r="S85">
            <v>9.411999999999999</v>
          </cell>
          <cell r="T85">
            <v>44.760999999999996</v>
          </cell>
        </row>
        <row r="86">
          <cell r="A86">
            <v>69</v>
          </cell>
          <cell r="B86">
            <v>392</v>
          </cell>
          <cell r="C86" t="str">
            <v>Japan</v>
          </cell>
          <cell r="D86">
            <v>0</v>
          </cell>
          <cell r="E86">
            <v>6</v>
          </cell>
          <cell r="F86" t="str">
            <v>Wpro</v>
          </cell>
          <cell r="G86">
            <v>1</v>
          </cell>
          <cell r="H86" t="str">
            <v>eme</v>
          </cell>
          <cell r="I86">
            <v>4</v>
          </cell>
          <cell r="J86" t="str">
            <v>high</v>
          </cell>
          <cell r="K86" t="str">
            <v>both sexes</v>
          </cell>
          <cell r="L86" t="str">
            <v>1995-2000</v>
          </cell>
          <cell r="M86">
            <v>5026.9279999999999</v>
          </cell>
          <cell r="N86">
            <v>37.021000000000001</v>
          </cell>
          <cell r="O86">
            <v>9.86</v>
          </cell>
          <cell r="P86">
            <v>60.429000000000002</v>
          </cell>
          <cell r="Q86">
            <v>118.708</v>
          </cell>
          <cell r="R86">
            <v>513.89</v>
          </cell>
          <cell r="S86">
            <v>803.88499999999999</v>
          </cell>
          <cell r="T86">
            <v>3483.1350000000002</v>
          </cell>
        </row>
        <row r="87">
          <cell r="A87">
            <v>79</v>
          </cell>
          <cell r="B87">
            <v>398</v>
          </cell>
          <cell r="C87" t="str">
            <v>Kazakhstan</v>
          </cell>
          <cell r="D87">
            <v>0</v>
          </cell>
          <cell r="E87">
            <v>4</v>
          </cell>
          <cell r="F87" t="str">
            <v>Euro</v>
          </cell>
          <cell r="G87">
            <v>8</v>
          </cell>
          <cell r="H87" t="str">
            <v>mec</v>
          </cell>
          <cell r="I87">
            <v>1</v>
          </cell>
          <cell r="J87" t="str">
            <v>low and middle</v>
          </cell>
          <cell r="K87" t="str">
            <v>both sexes</v>
          </cell>
          <cell r="L87" t="str">
            <v>1995-2000</v>
          </cell>
          <cell r="M87">
            <v>697.66399999999999</v>
          </cell>
          <cell r="N87">
            <v>62.820999999999998</v>
          </cell>
          <cell r="O87">
            <v>9.7650000000000006</v>
          </cell>
          <cell r="P87">
            <v>32.725000000000001</v>
          </cell>
          <cell r="Q87">
            <v>64.596000000000004</v>
          </cell>
          <cell r="R87">
            <v>116.738</v>
          </cell>
          <cell r="S87">
            <v>140.459</v>
          </cell>
          <cell r="T87">
            <v>270.56</v>
          </cell>
        </row>
        <row r="88">
          <cell r="A88">
            <v>109</v>
          </cell>
          <cell r="B88">
            <v>400</v>
          </cell>
          <cell r="C88" t="str">
            <v>Jordan</v>
          </cell>
          <cell r="D88">
            <v>0</v>
          </cell>
          <cell r="E88">
            <v>3</v>
          </cell>
          <cell r="F88" t="str">
            <v>Emro</v>
          </cell>
          <cell r="G88">
            <v>8</v>
          </cell>
          <cell r="H88" t="str">
            <v>mec</v>
          </cell>
          <cell r="I88">
            <v>1</v>
          </cell>
          <cell r="J88" t="str">
            <v>low and middle</v>
          </cell>
          <cell r="K88" t="str">
            <v>both sexes</v>
          </cell>
          <cell r="L88" t="str">
            <v>1995-2000</v>
          </cell>
          <cell r="M88">
            <v>142.655</v>
          </cell>
          <cell r="N88">
            <v>33.677999999999997</v>
          </cell>
          <cell r="O88">
            <v>4.1399999999999997</v>
          </cell>
          <cell r="P88">
            <v>10.079000000000001</v>
          </cell>
          <cell r="Q88">
            <v>11.106999999999999</v>
          </cell>
          <cell r="R88">
            <v>18.37</v>
          </cell>
          <cell r="S88">
            <v>20.672000000000001</v>
          </cell>
          <cell r="T88">
            <v>44.609000000000002</v>
          </cell>
        </row>
        <row r="89">
          <cell r="A89">
            <v>12</v>
          </cell>
          <cell r="B89">
            <v>404</v>
          </cell>
          <cell r="C89" t="str">
            <v>Kenya</v>
          </cell>
          <cell r="D89">
            <v>0</v>
          </cell>
          <cell r="E89">
            <v>1</v>
          </cell>
          <cell r="F89" t="str">
            <v>Afro</v>
          </cell>
          <cell r="G89">
            <v>6</v>
          </cell>
          <cell r="H89" t="str">
            <v>ssa</v>
          </cell>
          <cell r="I89">
            <v>1</v>
          </cell>
          <cell r="J89" t="str">
            <v>low and middle</v>
          </cell>
          <cell r="K89" t="str">
            <v>both sexes</v>
          </cell>
          <cell r="L89" t="str">
            <v>1995-2000</v>
          </cell>
          <cell r="M89">
            <v>1748.837</v>
          </cell>
          <cell r="N89">
            <v>520.94100000000003</v>
          </cell>
          <cell r="O89">
            <v>138.983</v>
          </cell>
          <cell r="P89">
            <v>194.88800000000001</v>
          </cell>
          <cell r="Q89">
            <v>305.548</v>
          </cell>
          <cell r="R89">
            <v>234.30699999999999</v>
          </cell>
          <cell r="S89">
            <v>123.943</v>
          </cell>
          <cell r="T89">
            <v>230.227</v>
          </cell>
        </row>
        <row r="90">
          <cell r="A90">
            <v>68</v>
          </cell>
          <cell r="B90">
            <v>408</v>
          </cell>
          <cell r="C90" t="str">
            <v>Dem. People's Rep. of Korea</v>
          </cell>
          <cell r="D90">
            <v>0</v>
          </cell>
          <cell r="E90">
            <v>5</v>
          </cell>
          <cell r="F90" t="str">
            <v>Searo</v>
          </cell>
          <cell r="G90">
            <v>5</v>
          </cell>
          <cell r="H90" t="str">
            <v>oai</v>
          </cell>
          <cell r="I90">
            <v>1</v>
          </cell>
          <cell r="J90" t="str">
            <v>low and middle</v>
          </cell>
          <cell r="K90" t="str">
            <v>both sexes</v>
          </cell>
          <cell r="L90" t="str">
            <v>1995-2000</v>
          </cell>
          <cell r="M90">
            <v>620.03599999999994</v>
          </cell>
          <cell r="N90">
            <v>62.155999999999999</v>
          </cell>
          <cell r="O90">
            <v>5.798</v>
          </cell>
          <cell r="P90">
            <v>23.387</v>
          </cell>
          <cell r="Q90">
            <v>49.505000000000003</v>
          </cell>
          <cell r="R90">
            <v>107.874</v>
          </cell>
          <cell r="S90">
            <v>127.82300000000001</v>
          </cell>
          <cell r="T90">
            <v>243.49299999999999</v>
          </cell>
        </row>
        <row r="91">
          <cell r="A91">
            <v>72</v>
          </cell>
          <cell r="B91">
            <v>410</v>
          </cell>
          <cell r="C91" t="str">
            <v>Republic of Korea</v>
          </cell>
          <cell r="D91">
            <v>0</v>
          </cell>
          <cell r="E91">
            <v>6</v>
          </cell>
          <cell r="F91" t="str">
            <v>Wpro</v>
          </cell>
          <cell r="G91">
            <v>5</v>
          </cell>
          <cell r="H91" t="str">
            <v>oai</v>
          </cell>
          <cell r="I91">
            <v>4</v>
          </cell>
          <cell r="J91" t="str">
            <v>high</v>
          </cell>
          <cell r="K91" t="str">
            <v>both sexes</v>
          </cell>
          <cell r="L91" t="str">
            <v>1995-2000</v>
          </cell>
          <cell r="M91">
            <v>1430.037</v>
          </cell>
          <cell r="N91">
            <v>47.128</v>
          </cell>
          <cell r="O91">
            <v>13.994</v>
          </cell>
          <cell r="P91">
            <v>56.11</v>
          </cell>
          <cell r="Q91">
            <v>124.53100000000001</v>
          </cell>
          <cell r="R91">
            <v>261.63900000000001</v>
          </cell>
          <cell r="S91">
            <v>303.30200000000002</v>
          </cell>
          <cell r="T91">
            <v>623.33299999999997</v>
          </cell>
        </row>
        <row r="92">
          <cell r="A92">
            <v>110</v>
          </cell>
          <cell r="B92">
            <v>414</v>
          </cell>
          <cell r="C92" t="str">
            <v>Kuwait</v>
          </cell>
          <cell r="D92">
            <v>0</v>
          </cell>
          <cell r="E92">
            <v>3</v>
          </cell>
          <cell r="F92" t="str">
            <v>Emro</v>
          </cell>
          <cell r="G92">
            <v>8</v>
          </cell>
          <cell r="H92" t="str">
            <v>mec</v>
          </cell>
          <cell r="I92">
            <v>4</v>
          </cell>
          <cell r="J92" t="str">
            <v>high</v>
          </cell>
          <cell r="K92" t="str">
            <v>both sexes</v>
          </cell>
          <cell r="L92" t="str">
            <v>1995-2000</v>
          </cell>
          <cell r="M92">
            <v>20.335999999999999</v>
          </cell>
          <cell r="N92">
            <v>3.1320000000000001</v>
          </cell>
          <cell r="O92">
            <v>0.55100000000000005</v>
          </cell>
          <cell r="P92">
            <v>0.92899999999999994</v>
          </cell>
          <cell r="Q92">
            <v>1.651</v>
          </cell>
          <cell r="R92">
            <v>4.0229999999999997</v>
          </cell>
          <cell r="S92">
            <v>3.5880000000000001</v>
          </cell>
          <cell r="T92">
            <v>6.4620000000000006</v>
          </cell>
        </row>
        <row r="93">
          <cell r="A93">
            <v>80</v>
          </cell>
          <cell r="B93">
            <v>417</v>
          </cell>
          <cell r="C93" t="str">
            <v>Kyrgyzstan</v>
          </cell>
          <cell r="D93">
            <v>0</v>
          </cell>
          <cell r="E93">
            <v>4</v>
          </cell>
          <cell r="F93" t="str">
            <v>Euro</v>
          </cell>
          <cell r="G93">
            <v>8</v>
          </cell>
          <cell r="H93" t="str">
            <v>mec</v>
          </cell>
          <cell r="I93">
            <v>1</v>
          </cell>
          <cell r="J93" t="str">
            <v>low and middle</v>
          </cell>
          <cell r="K93" t="str">
            <v>both sexes</v>
          </cell>
          <cell r="L93" t="str">
            <v>1995-2000</v>
          </cell>
          <cell r="M93">
            <v>170.679</v>
          </cell>
          <cell r="N93">
            <v>29.507999999999999</v>
          </cell>
          <cell r="O93">
            <v>3.5439999999999996</v>
          </cell>
          <cell r="P93">
            <v>8.8640000000000008</v>
          </cell>
          <cell r="Q93">
            <v>16.451999999999998</v>
          </cell>
          <cell r="R93">
            <v>21.507999999999999</v>
          </cell>
          <cell r="S93">
            <v>29.423999999999999</v>
          </cell>
          <cell r="T93">
            <v>61.379000000000005</v>
          </cell>
        </row>
        <row r="94">
          <cell r="A94">
            <v>93</v>
          </cell>
          <cell r="B94">
            <v>418</v>
          </cell>
          <cell r="C94" t="str">
            <v>Lao People's Dem. Republic</v>
          </cell>
          <cell r="D94">
            <v>0</v>
          </cell>
          <cell r="E94">
            <v>6</v>
          </cell>
          <cell r="F94" t="str">
            <v>Wpro</v>
          </cell>
          <cell r="G94">
            <v>5</v>
          </cell>
          <cell r="H94" t="str">
            <v>oai</v>
          </cell>
          <cell r="I94">
            <v>1</v>
          </cell>
          <cell r="J94" t="str">
            <v>low and middle</v>
          </cell>
          <cell r="K94" t="str">
            <v>both sexes</v>
          </cell>
          <cell r="L94" t="str">
            <v>1995-2000</v>
          </cell>
          <cell r="M94">
            <v>342.92700000000002</v>
          </cell>
          <cell r="N94">
            <v>154.27699999999999</v>
          </cell>
          <cell r="O94">
            <v>28.971000000000004</v>
          </cell>
          <cell r="P94">
            <v>30.974</v>
          </cell>
          <cell r="Q94">
            <v>29.021000000000001</v>
          </cell>
          <cell r="R94">
            <v>30.622999999999998</v>
          </cell>
          <cell r="S94">
            <v>26.832999999999998</v>
          </cell>
          <cell r="T94">
            <v>42.228000000000002</v>
          </cell>
        </row>
        <row r="95">
          <cell r="A95">
            <v>111</v>
          </cell>
          <cell r="B95">
            <v>422</v>
          </cell>
          <cell r="C95" t="str">
            <v>Lebanon</v>
          </cell>
          <cell r="D95">
            <v>0</v>
          </cell>
          <cell r="E95">
            <v>3</v>
          </cell>
          <cell r="F95" t="str">
            <v>Emro</v>
          </cell>
          <cell r="G95">
            <v>8</v>
          </cell>
          <cell r="H95" t="str">
            <v>mec</v>
          </cell>
          <cell r="I95">
            <v>1</v>
          </cell>
          <cell r="J95" t="str">
            <v>low and middle</v>
          </cell>
          <cell r="K95" t="str">
            <v>both sexes</v>
          </cell>
          <cell r="L95" t="str">
            <v>1995-2000</v>
          </cell>
          <cell r="M95">
            <v>100.962</v>
          </cell>
          <cell r="N95">
            <v>13.458</v>
          </cell>
          <cell r="O95">
            <v>1.796</v>
          </cell>
          <cell r="P95">
            <v>5.3070000000000004</v>
          </cell>
          <cell r="Q95">
            <v>6.609</v>
          </cell>
          <cell r="R95">
            <v>11.187000000000001</v>
          </cell>
          <cell r="S95">
            <v>18.393000000000001</v>
          </cell>
          <cell r="T95">
            <v>44.211999999999996</v>
          </cell>
        </row>
        <row r="96">
          <cell r="A96">
            <v>43</v>
          </cell>
          <cell r="B96">
            <v>426</v>
          </cell>
          <cell r="C96" t="str">
            <v>Lesotho</v>
          </cell>
          <cell r="D96">
            <v>0</v>
          </cell>
          <cell r="E96">
            <v>1</v>
          </cell>
          <cell r="F96" t="str">
            <v>Afro</v>
          </cell>
          <cell r="G96">
            <v>6</v>
          </cell>
          <cell r="H96" t="str">
            <v>ssa</v>
          </cell>
          <cell r="I96">
            <v>1</v>
          </cell>
          <cell r="J96" t="str">
            <v>low and middle</v>
          </cell>
          <cell r="K96" t="str">
            <v>both sexes</v>
          </cell>
          <cell r="L96" t="str">
            <v>1995-2000</v>
          </cell>
          <cell r="M96">
            <v>123.357</v>
          </cell>
          <cell r="N96">
            <v>46.664999999999999</v>
          </cell>
          <cell r="O96">
            <v>5.7330000000000005</v>
          </cell>
          <cell r="P96">
            <v>8.2680000000000007</v>
          </cell>
          <cell r="Q96">
            <v>13.98</v>
          </cell>
          <cell r="R96">
            <v>14.964000000000002</v>
          </cell>
          <cell r="S96">
            <v>11.609</v>
          </cell>
          <cell r="T96">
            <v>22.138000000000002</v>
          </cell>
        </row>
        <row r="97">
          <cell r="A97">
            <v>137</v>
          </cell>
          <cell r="B97">
            <v>428</v>
          </cell>
          <cell r="C97" t="str">
            <v>Latvia</v>
          </cell>
          <cell r="D97">
            <v>0</v>
          </cell>
          <cell r="E97">
            <v>4</v>
          </cell>
          <cell r="F97" t="str">
            <v>Euro</v>
          </cell>
          <cell r="G97">
            <v>2</v>
          </cell>
          <cell r="H97" t="str">
            <v>fse</v>
          </cell>
          <cell r="I97">
            <v>1</v>
          </cell>
          <cell r="J97" t="str">
            <v>low and middle</v>
          </cell>
          <cell r="K97" t="str">
            <v>both sexes</v>
          </cell>
          <cell r="L97" t="str">
            <v>1995-2000</v>
          </cell>
          <cell r="M97">
            <v>171.28299999999999</v>
          </cell>
          <cell r="N97">
            <v>2.7909999999999999</v>
          </cell>
          <cell r="O97">
            <v>1.173</v>
          </cell>
          <cell r="P97">
            <v>4.2939999999999996</v>
          </cell>
          <cell r="Q97">
            <v>10.257000000000001</v>
          </cell>
          <cell r="R97">
            <v>25.722000000000001</v>
          </cell>
          <cell r="S97">
            <v>34.840000000000003</v>
          </cell>
          <cell r="T97">
            <v>92.206000000000003</v>
          </cell>
        </row>
        <row r="98">
          <cell r="A98">
            <v>56</v>
          </cell>
          <cell r="B98">
            <v>430</v>
          </cell>
          <cell r="C98" t="str">
            <v>Liberia</v>
          </cell>
          <cell r="D98">
            <v>0</v>
          </cell>
          <cell r="E98">
            <v>1</v>
          </cell>
          <cell r="F98" t="str">
            <v>Afro</v>
          </cell>
          <cell r="G98">
            <v>6</v>
          </cell>
          <cell r="H98" t="str">
            <v>ssa</v>
          </cell>
          <cell r="I98">
            <v>1</v>
          </cell>
          <cell r="J98" t="str">
            <v>low and middle</v>
          </cell>
          <cell r="K98" t="str">
            <v>both sexes</v>
          </cell>
          <cell r="L98" t="str">
            <v>1995-2000</v>
          </cell>
          <cell r="M98">
            <v>216.126</v>
          </cell>
          <cell r="N98">
            <v>99.167000000000002</v>
          </cell>
          <cell r="O98">
            <v>17.030999999999999</v>
          </cell>
          <cell r="P98">
            <v>21.070999999999998</v>
          </cell>
          <cell r="Q98">
            <v>18.498999999999999</v>
          </cell>
          <cell r="R98">
            <v>21.818999999999999</v>
          </cell>
          <cell r="S98">
            <v>16.366</v>
          </cell>
          <cell r="T98">
            <v>22.172999999999998</v>
          </cell>
        </row>
        <row r="99">
          <cell r="A99">
            <v>36</v>
          </cell>
          <cell r="B99">
            <v>434</v>
          </cell>
          <cell r="C99" t="str">
            <v>Libyan Arab Jamahiriya</v>
          </cell>
          <cell r="D99">
            <v>0</v>
          </cell>
          <cell r="E99">
            <v>3</v>
          </cell>
          <cell r="F99" t="str">
            <v>Emro</v>
          </cell>
          <cell r="G99">
            <v>8</v>
          </cell>
          <cell r="H99" t="str">
            <v>mec</v>
          </cell>
          <cell r="I99">
            <v>1</v>
          </cell>
          <cell r="J99" t="str">
            <v>low and middle</v>
          </cell>
          <cell r="K99" t="str">
            <v>both sexes</v>
          </cell>
          <cell r="L99" t="str">
            <v>1995-2000</v>
          </cell>
          <cell r="M99">
            <v>121.569</v>
          </cell>
          <cell r="N99">
            <v>24.251999999999999</v>
          </cell>
          <cell r="O99">
            <v>2.448</v>
          </cell>
          <cell r="P99">
            <v>6.4850000000000003</v>
          </cell>
          <cell r="Q99">
            <v>8.92</v>
          </cell>
          <cell r="R99">
            <v>22.225999999999999</v>
          </cell>
          <cell r="S99">
            <v>23.774999999999999</v>
          </cell>
          <cell r="T99">
            <v>33.462999999999994</v>
          </cell>
        </row>
        <row r="100">
          <cell r="A100">
            <v>138</v>
          </cell>
          <cell r="B100">
            <v>440</v>
          </cell>
          <cell r="C100" t="str">
            <v>Lithuania</v>
          </cell>
          <cell r="D100">
            <v>0</v>
          </cell>
          <cell r="E100">
            <v>4</v>
          </cell>
          <cell r="F100" t="str">
            <v>Euro</v>
          </cell>
          <cell r="G100">
            <v>2</v>
          </cell>
          <cell r="H100" t="str">
            <v>fse</v>
          </cell>
          <cell r="I100">
            <v>1</v>
          </cell>
          <cell r="J100" t="str">
            <v>low and middle</v>
          </cell>
          <cell r="K100" t="str">
            <v>both sexes</v>
          </cell>
          <cell r="L100" t="str">
            <v>1995-2000</v>
          </cell>
          <cell r="M100">
            <v>220.39699999999999</v>
          </cell>
          <cell r="N100">
            <v>4.7080000000000002</v>
          </cell>
          <cell r="O100">
            <v>1.3479999999999999</v>
          </cell>
          <cell r="P100">
            <v>5.6849999999999996</v>
          </cell>
          <cell r="Q100">
            <v>15.932000000000002</v>
          </cell>
          <cell r="R100">
            <v>32.957999999999998</v>
          </cell>
          <cell r="S100">
            <v>43.063000000000002</v>
          </cell>
          <cell r="T100">
            <v>116.70299999999997</v>
          </cell>
        </row>
        <row r="101">
          <cell r="A101">
            <v>159</v>
          </cell>
          <cell r="B101">
            <v>442</v>
          </cell>
          <cell r="C101" t="str">
            <v>Luxembourg</v>
          </cell>
          <cell r="D101">
            <v>0</v>
          </cell>
          <cell r="E101">
            <v>4</v>
          </cell>
          <cell r="F101" t="str">
            <v>Euro</v>
          </cell>
          <cell r="G101">
            <v>1</v>
          </cell>
          <cell r="H101" t="str">
            <v>eme</v>
          </cell>
          <cell r="I101">
            <v>4</v>
          </cell>
          <cell r="J101" t="str">
            <v>high</v>
          </cell>
          <cell r="K101" t="str">
            <v>both sexes</v>
          </cell>
          <cell r="L101" t="str">
            <v>1995-2000</v>
          </cell>
          <cell r="M101">
            <v>20.108000000000001</v>
          </cell>
          <cell r="N101">
            <v>0.216</v>
          </cell>
          <cell r="O101">
            <v>3.6999999999999998E-2</v>
          </cell>
          <cell r="P101">
            <v>0.255</v>
          </cell>
          <cell r="Q101">
            <v>0.53</v>
          </cell>
          <cell r="R101">
            <v>1.9319999999999999</v>
          </cell>
          <cell r="S101">
            <v>3.1740000000000004</v>
          </cell>
          <cell r="T101">
            <v>13.963999999999999</v>
          </cell>
        </row>
        <row r="102">
          <cell r="A102">
            <v>70</v>
          </cell>
          <cell r="B102">
            <v>446</v>
          </cell>
          <cell r="C102" t="str">
            <v>Macau</v>
          </cell>
          <cell r="G102">
            <v>5</v>
          </cell>
          <cell r="H102" t="str">
            <v>oai</v>
          </cell>
          <cell r="I102">
            <v>4</v>
          </cell>
          <cell r="J102" t="str">
            <v>high</v>
          </cell>
          <cell r="K102" t="str">
            <v>both sexes</v>
          </cell>
          <cell r="L102" t="str">
            <v>1995-2000</v>
          </cell>
          <cell r="M102">
            <v>10.157</v>
          </cell>
          <cell r="N102">
            <v>0.33900000000000002</v>
          </cell>
          <cell r="O102">
            <v>0.05</v>
          </cell>
          <cell r="P102">
            <v>0.17299999999999999</v>
          </cell>
          <cell r="Q102">
            <v>0.53300000000000003</v>
          </cell>
          <cell r="R102">
            <v>1.1399999999999999</v>
          </cell>
          <cell r="S102">
            <v>1.552</v>
          </cell>
          <cell r="T102">
            <v>6.37</v>
          </cell>
        </row>
        <row r="103">
          <cell r="A103">
            <v>13</v>
          </cell>
          <cell r="B103">
            <v>450</v>
          </cell>
          <cell r="C103" t="str">
            <v>Madagascar</v>
          </cell>
          <cell r="D103">
            <v>0</v>
          </cell>
          <cell r="E103">
            <v>1</v>
          </cell>
          <cell r="F103" t="str">
            <v>Afro</v>
          </cell>
          <cell r="G103">
            <v>6</v>
          </cell>
          <cell r="H103" t="str">
            <v>ssa</v>
          </cell>
          <cell r="I103">
            <v>1</v>
          </cell>
          <cell r="J103" t="str">
            <v>low and middle</v>
          </cell>
          <cell r="K103" t="str">
            <v>both sexes</v>
          </cell>
          <cell r="L103" t="str">
            <v>1995-2000</v>
          </cell>
          <cell r="M103">
            <v>802.33199999999999</v>
          </cell>
          <cell r="N103">
            <v>349.60599999999999</v>
          </cell>
          <cell r="O103">
            <v>39.989000000000004</v>
          </cell>
          <cell r="P103">
            <v>69.885000000000005</v>
          </cell>
          <cell r="Q103">
            <v>70.861999999999995</v>
          </cell>
          <cell r="R103">
            <v>76.171999999999997</v>
          </cell>
          <cell r="S103">
            <v>69.430000000000007</v>
          </cell>
          <cell r="T103">
            <v>126.38799999999999</v>
          </cell>
        </row>
        <row r="104">
          <cell r="A104">
            <v>14</v>
          </cell>
          <cell r="B104">
            <v>454</v>
          </cell>
          <cell r="C104" t="str">
            <v>Malawi</v>
          </cell>
          <cell r="D104">
            <v>0</v>
          </cell>
          <cell r="E104">
            <v>1</v>
          </cell>
          <cell r="F104" t="str">
            <v>Afro</v>
          </cell>
          <cell r="G104">
            <v>6</v>
          </cell>
          <cell r="H104" t="str">
            <v>ssa</v>
          </cell>
          <cell r="I104">
            <v>1</v>
          </cell>
          <cell r="J104" t="str">
            <v>low and middle</v>
          </cell>
          <cell r="K104" t="str">
            <v>both sexes</v>
          </cell>
          <cell r="L104" t="str">
            <v>1995-2000</v>
          </cell>
          <cell r="M104">
            <v>1194.501</v>
          </cell>
          <cell r="N104">
            <v>549.01499999999999</v>
          </cell>
          <cell r="O104">
            <v>116.154</v>
          </cell>
          <cell r="P104">
            <v>96.59</v>
          </cell>
          <cell r="Q104">
            <v>160.27100000000002</v>
          </cell>
          <cell r="R104">
            <v>129.31</v>
          </cell>
          <cell r="S104">
            <v>62.695</v>
          </cell>
          <cell r="T104">
            <v>80.466000000000008</v>
          </cell>
        </row>
        <row r="105">
          <cell r="A105">
            <v>94</v>
          </cell>
          <cell r="B105">
            <v>458</v>
          </cell>
          <cell r="C105" t="str">
            <v>Malaysia</v>
          </cell>
          <cell r="D105">
            <v>0</v>
          </cell>
          <cell r="E105">
            <v>6</v>
          </cell>
          <cell r="F105" t="str">
            <v>Wpro</v>
          </cell>
          <cell r="G105">
            <v>5</v>
          </cell>
          <cell r="H105" t="str">
            <v>oai</v>
          </cell>
          <cell r="I105">
            <v>1</v>
          </cell>
          <cell r="J105" t="str">
            <v>low and middle</v>
          </cell>
          <cell r="K105" t="str">
            <v>both sexes</v>
          </cell>
          <cell r="L105" t="str">
            <v>1995-2000</v>
          </cell>
          <cell r="M105">
            <v>506.15800000000002</v>
          </cell>
          <cell r="N105">
            <v>40.015999999999998</v>
          </cell>
          <cell r="O105">
            <v>9.0229999999999997</v>
          </cell>
          <cell r="P105">
            <v>28.378</v>
          </cell>
          <cell r="Q105">
            <v>41.915999999999997</v>
          </cell>
          <cell r="R105">
            <v>81.676999999999992</v>
          </cell>
          <cell r="S105">
            <v>101.239</v>
          </cell>
          <cell r="T105">
            <v>203.90900000000002</v>
          </cell>
        </row>
        <row r="106">
          <cell r="A106">
            <v>81</v>
          </cell>
          <cell r="B106">
            <v>462</v>
          </cell>
          <cell r="C106" t="str">
            <v>Maldives</v>
          </cell>
          <cell r="D106">
            <v>0</v>
          </cell>
          <cell r="E106">
            <v>5</v>
          </cell>
          <cell r="F106" t="str">
            <v>Searo</v>
          </cell>
          <cell r="G106">
            <v>5</v>
          </cell>
          <cell r="H106" t="str">
            <v>oai</v>
          </cell>
          <cell r="I106">
            <v>1</v>
          </cell>
          <cell r="J106" t="str">
            <v>low and middle</v>
          </cell>
          <cell r="K106" t="str">
            <v>both sexes</v>
          </cell>
          <cell r="L106" t="str">
            <v>1995-2000</v>
          </cell>
          <cell r="M106">
            <v>9.6270000000000007</v>
          </cell>
          <cell r="N106">
            <v>3.097</v>
          </cell>
          <cell r="O106">
            <v>0.42300000000000004</v>
          </cell>
          <cell r="P106">
            <v>0.75800000000000001</v>
          </cell>
          <cell r="Q106">
            <v>0.745</v>
          </cell>
          <cell r="R106">
            <v>1.0149999999999999</v>
          </cell>
          <cell r="S106">
            <v>1.2649999999999999</v>
          </cell>
          <cell r="T106">
            <v>2.3239999999999994</v>
          </cell>
        </row>
        <row r="107">
          <cell r="A107">
            <v>57</v>
          </cell>
          <cell r="B107">
            <v>466</v>
          </cell>
          <cell r="C107" t="str">
            <v>Mali</v>
          </cell>
          <cell r="D107">
            <v>0</v>
          </cell>
          <cell r="E107">
            <v>1</v>
          </cell>
          <cell r="F107" t="str">
            <v>Afro</v>
          </cell>
          <cell r="G107">
            <v>6</v>
          </cell>
          <cell r="H107" t="str">
            <v>ssa</v>
          </cell>
          <cell r="I107">
            <v>1</v>
          </cell>
          <cell r="J107" t="str">
            <v>low and middle</v>
          </cell>
          <cell r="K107" t="str">
            <v>both sexes</v>
          </cell>
          <cell r="L107" t="str">
            <v>1995-2000</v>
          </cell>
          <cell r="M107">
            <v>844.51300000000003</v>
          </cell>
          <cell r="N107">
            <v>568.279</v>
          </cell>
          <cell r="O107">
            <v>56.680999999999997</v>
          </cell>
          <cell r="P107">
            <v>52.546999999999997</v>
          </cell>
          <cell r="Q107">
            <v>36.048000000000002</v>
          </cell>
          <cell r="R107">
            <v>33.033999999999999</v>
          </cell>
          <cell r="S107">
            <v>31.802999999999997</v>
          </cell>
          <cell r="T107">
            <v>66.120999999999995</v>
          </cell>
        </row>
        <row r="108">
          <cell r="A108">
            <v>148</v>
          </cell>
          <cell r="B108">
            <v>470</v>
          </cell>
          <cell r="C108" t="str">
            <v>Malta</v>
          </cell>
          <cell r="D108">
            <v>0</v>
          </cell>
          <cell r="E108">
            <v>4</v>
          </cell>
          <cell r="F108" t="str">
            <v>Euro</v>
          </cell>
          <cell r="G108">
            <v>8</v>
          </cell>
          <cell r="H108" t="str">
            <v>mec</v>
          </cell>
          <cell r="I108">
            <v>1</v>
          </cell>
          <cell r="J108" t="str">
            <v>low and middle</v>
          </cell>
          <cell r="K108" t="str">
            <v>both sexes</v>
          </cell>
          <cell r="L108" t="str">
            <v>1995-2000</v>
          </cell>
          <cell r="M108">
            <v>14.689</v>
          </cell>
          <cell r="N108">
            <v>0.23499999999999999</v>
          </cell>
          <cell r="O108">
            <v>3.9E-2</v>
          </cell>
          <cell r="P108">
            <v>0.157</v>
          </cell>
          <cell r="Q108">
            <v>0.30599999999999999</v>
          </cell>
          <cell r="R108">
            <v>1.3439999999999999</v>
          </cell>
          <cell r="S108">
            <v>2.38</v>
          </cell>
          <cell r="T108">
            <v>10.228000000000002</v>
          </cell>
        </row>
        <row r="109">
          <cell r="A109">
            <v>171</v>
          </cell>
          <cell r="B109">
            <v>474</v>
          </cell>
          <cell r="C109" t="str">
            <v>Martinique</v>
          </cell>
          <cell r="G109">
            <v>7</v>
          </cell>
          <cell r="H109" t="str">
            <v>lac</v>
          </cell>
          <cell r="I109">
            <v>4</v>
          </cell>
          <cell r="J109" t="str">
            <v>high</v>
          </cell>
          <cell r="K109" t="str">
            <v>both sexes</v>
          </cell>
          <cell r="L109" t="str">
            <v>1995-2000</v>
          </cell>
          <cell r="M109">
            <v>12.038</v>
          </cell>
          <cell r="N109">
            <v>0.26</v>
          </cell>
          <cell r="O109">
            <v>4.7E-2</v>
          </cell>
          <cell r="P109">
            <v>0.33900000000000002</v>
          </cell>
          <cell r="Q109">
            <v>0.61899999999999999</v>
          </cell>
          <cell r="R109">
            <v>1.214</v>
          </cell>
          <cell r="S109">
            <v>1.9010000000000002</v>
          </cell>
          <cell r="T109">
            <v>7.6579999999999986</v>
          </cell>
        </row>
        <row r="110">
          <cell r="A110">
            <v>58</v>
          </cell>
          <cell r="B110">
            <v>478</v>
          </cell>
          <cell r="C110" t="str">
            <v>Mauritania</v>
          </cell>
          <cell r="D110">
            <v>0</v>
          </cell>
          <cell r="E110">
            <v>1</v>
          </cell>
          <cell r="F110" t="str">
            <v>Afro</v>
          </cell>
          <cell r="G110">
            <v>6</v>
          </cell>
          <cell r="H110" t="str">
            <v>ssa</v>
          </cell>
          <cell r="I110">
            <v>1</v>
          </cell>
          <cell r="J110" t="str">
            <v>low and middle</v>
          </cell>
          <cell r="K110" t="str">
            <v>both sexes</v>
          </cell>
          <cell r="L110" t="str">
            <v>1995-2000</v>
          </cell>
          <cell r="M110">
            <v>165.83</v>
          </cell>
          <cell r="N110">
            <v>75.510000000000005</v>
          </cell>
          <cell r="O110">
            <v>13.754</v>
          </cell>
          <cell r="P110">
            <v>15.864000000000001</v>
          </cell>
          <cell r="Q110">
            <v>13.773</v>
          </cell>
          <cell r="R110">
            <v>13.443999999999999</v>
          </cell>
          <cell r="S110">
            <v>12.263</v>
          </cell>
          <cell r="T110">
            <v>21.221999999999998</v>
          </cell>
        </row>
        <row r="111">
          <cell r="A111">
            <v>15</v>
          </cell>
          <cell r="B111">
            <v>480</v>
          </cell>
          <cell r="C111" t="str">
            <v>Mauritius (2)</v>
          </cell>
          <cell r="D111">
            <v>0</v>
          </cell>
          <cell r="E111">
            <v>1</v>
          </cell>
          <cell r="F111" t="str">
            <v>Afro</v>
          </cell>
          <cell r="G111">
            <v>5</v>
          </cell>
          <cell r="H111" t="str">
            <v>oai</v>
          </cell>
          <cell r="I111">
            <v>1</v>
          </cell>
          <cell r="J111" t="str">
            <v>low and middle</v>
          </cell>
          <cell r="K111" t="str">
            <v>both sexes</v>
          </cell>
          <cell r="L111" t="str">
            <v>1995-2000</v>
          </cell>
          <cell r="M111">
            <v>36.654000000000003</v>
          </cell>
          <cell r="N111">
            <v>1.671</v>
          </cell>
          <cell r="O111">
            <v>0.23799999999999999</v>
          </cell>
          <cell r="P111">
            <v>1.1819999999999999</v>
          </cell>
          <cell r="Q111">
            <v>3.1269999999999998</v>
          </cell>
          <cell r="R111">
            <v>6.5389999999999997</v>
          </cell>
          <cell r="S111">
            <v>7.3770000000000007</v>
          </cell>
          <cell r="T111">
            <v>16.52</v>
          </cell>
        </row>
        <row r="112">
          <cell r="A112">
            <v>181</v>
          </cell>
          <cell r="B112">
            <v>484</v>
          </cell>
          <cell r="C112" t="str">
            <v>Mexico</v>
          </cell>
          <cell r="D112">
            <v>0</v>
          </cell>
          <cell r="E112">
            <v>2</v>
          </cell>
          <cell r="F112" t="str">
            <v>Amro</v>
          </cell>
          <cell r="G112">
            <v>7</v>
          </cell>
          <cell r="H112" t="str">
            <v>lac</v>
          </cell>
          <cell r="I112">
            <v>1</v>
          </cell>
          <cell r="J112" t="str">
            <v>low and middle</v>
          </cell>
          <cell r="K112" t="str">
            <v>both sexes</v>
          </cell>
          <cell r="L112" t="str">
            <v>1995-2000</v>
          </cell>
          <cell r="M112">
            <v>2405.5639999999999</v>
          </cell>
          <cell r="N112">
            <v>445.69</v>
          </cell>
          <cell r="O112">
            <v>52.277000000000001</v>
          </cell>
          <cell r="P112">
            <v>182.58199999999999</v>
          </cell>
          <cell r="Q112">
            <v>228.74299999999999</v>
          </cell>
          <cell r="R112">
            <v>325.04899999999998</v>
          </cell>
          <cell r="S112">
            <v>319.97800000000001</v>
          </cell>
          <cell r="T112">
            <v>851.245</v>
          </cell>
        </row>
        <row r="113">
          <cell r="A113">
            <v>71</v>
          </cell>
          <cell r="B113">
            <v>496</v>
          </cell>
          <cell r="C113" t="str">
            <v>Mongolia</v>
          </cell>
          <cell r="D113">
            <v>0</v>
          </cell>
          <cell r="E113">
            <v>6</v>
          </cell>
          <cell r="F113" t="str">
            <v>Wpro</v>
          </cell>
          <cell r="G113">
            <v>5</v>
          </cell>
          <cell r="H113" t="str">
            <v>oai</v>
          </cell>
          <cell r="I113">
            <v>1</v>
          </cell>
          <cell r="J113" t="str">
            <v>low and middle</v>
          </cell>
          <cell r="K113" t="str">
            <v>both sexes</v>
          </cell>
          <cell r="L113" t="str">
            <v>1995-2000</v>
          </cell>
          <cell r="M113">
            <v>83.557000000000002</v>
          </cell>
          <cell r="N113">
            <v>21.440999999999999</v>
          </cell>
          <cell r="O113">
            <v>2.165</v>
          </cell>
          <cell r="P113">
            <v>3.7830000000000004</v>
          </cell>
          <cell r="Q113">
            <v>6.4290000000000003</v>
          </cell>
          <cell r="R113">
            <v>10.612</v>
          </cell>
          <cell r="S113">
            <v>12.282</v>
          </cell>
          <cell r="T113">
            <v>26.844999999999999</v>
          </cell>
        </row>
        <row r="114">
          <cell r="A114">
            <v>126</v>
          </cell>
          <cell r="B114">
            <v>498</v>
          </cell>
          <cell r="C114" t="str">
            <v>Republic of Moldova</v>
          </cell>
          <cell r="D114">
            <v>0</v>
          </cell>
          <cell r="E114">
            <v>4</v>
          </cell>
          <cell r="F114" t="str">
            <v>Euro</v>
          </cell>
          <cell r="G114">
            <v>2</v>
          </cell>
          <cell r="H114" t="str">
            <v>fse</v>
          </cell>
          <cell r="I114">
            <v>1</v>
          </cell>
          <cell r="J114" t="str">
            <v>low and middle</v>
          </cell>
          <cell r="K114" t="str">
            <v>both sexes</v>
          </cell>
          <cell r="L114" t="str">
            <v>1995-2000</v>
          </cell>
          <cell r="M114">
            <v>235.42599999999999</v>
          </cell>
          <cell r="N114">
            <v>9.8469999999999995</v>
          </cell>
          <cell r="O114">
            <v>2.0249999999999999</v>
          </cell>
          <cell r="P114">
            <v>7.59</v>
          </cell>
          <cell r="Q114">
            <v>17.364999999999998</v>
          </cell>
          <cell r="R114">
            <v>39.396000000000001</v>
          </cell>
          <cell r="S114">
            <v>50.424999999999997</v>
          </cell>
          <cell r="T114">
            <v>108.77799999999999</v>
          </cell>
        </row>
        <row r="115">
          <cell r="A115">
            <v>37</v>
          </cell>
          <cell r="B115">
            <v>504</v>
          </cell>
          <cell r="C115" t="str">
            <v>Morocco</v>
          </cell>
          <cell r="D115">
            <v>0</v>
          </cell>
          <cell r="E115">
            <v>3</v>
          </cell>
          <cell r="F115" t="str">
            <v>Emro</v>
          </cell>
          <cell r="G115">
            <v>8</v>
          </cell>
          <cell r="H115" t="str">
            <v>mec</v>
          </cell>
          <cell r="I115">
            <v>1</v>
          </cell>
          <cell r="J115" t="str">
            <v>low and middle</v>
          </cell>
          <cell r="K115" t="str">
            <v>both sexes</v>
          </cell>
          <cell r="L115" t="str">
            <v>1995-2000</v>
          </cell>
          <cell r="M115">
            <v>913.93899999999996</v>
          </cell>
          <cell r="N115">
            <v>232.54499999999999</v>
          </cell>
          <cell r="O115">
            <v>26.429000000000002</v>
          </cell>
          <cell r="P115">
            <v>63.009</v>
          </cell>
          <cell r="Q115">
            <v>68.768000000000001</v>
          </cell>
          <cell r="R115">
            <v>96.575000000000003</v>
          </cell>
          <cell r="S115">
            <v>129.55799999999999</v>
          </cell>
          <cell r="T115">
            <v>297.05500000000001</v>
          </cell>
        </row>
        <row r="116">
          <cell r="A116">
            <v>16</v>
          </cell>
          <cell r="B116">
            <v>508</v>
          </cell>
          <cell r="C116" t="str">
            <v>Mozambique</v>
          </cell>
          <cell r="D116">
            <v>0</v>
          </cell>
          <cell r="E116">
            <v>1</v>
          </cell>
          <cell r="F116" t="str">
            <v>Afro</v>
          </cell>
          <cell r="G116">
            <v>6</v>
          </cell>
          <cell r="H116" t="str">
            <v>ssa</v>
          </cell>
          <cell r="I116">
            <v>1</v>
          </cell>
          <cell r="J116" t="str">
            <v>low and middle</v>
          </cell>
          <cell r="K116" t="str">
            <v>both sexes</v>
          </cell>
          <cell r="L116" t="str">
            <v>1995-2000</v>
          </cell>
          <cell r="M116">
            <v>1740.3</v>
          </cell>
          <cell r="N116">
            <v>752.51800000000003</v>
          </cell>
          <cell r="O116">
            <v>159.05200000000002</v>
          </cell>
          <cell r="P116">
            <v>155.37899999999999</v>
          </cell>
          <cell r="Q116">
            <v>201.274</v>
          </cell>
          <cell r="R116">
            <v>181.46899999999999</v>
          </cell>
          <cell r="S116">
            <v>119.241</v>
          </cell>
          <cell r="T116">
            <v>171.36699999999996</v>
          </cell>
        </row>
        <row r="117">
          <cell r="A117">
            <v>112</v>
          </cell>
          <cell r="B117">
            <v>512</v>
          </cell>
          <cell r="C117" t="str">
            <v>Oman</v>
          </cell>
          <cell r="D117">
            <v>0</v>
          </cell>
          <cell r="E117">
            <v>3</v>
          </cell>
          <cell r="F117" t="str">
            <v>Emro</v>
          </cell>
          <cell r="G117">
            <v>8</v>
          </cell>
          <cell r="H117" t="str">
            <v>mec</v>
          </cell>
          <cell r="I117">
            <v>1</v>
          </cell>
          <cell r="J117" t="str">
            <v>low and middle</v>
          </cell>
          <cell r="K117" t="str">
            <v>both sexes</v>
          </cell>
          <cell r="L117" t="str">
            <v>1995-2000</v>
          </cell>
          <cell r="M117">
            <v>48.433</v>
          </cell>
          <cell r="N117">
            <v>12.542</v>
          </cell>
          <cell r="O117">
            <v>1.4460000000000002</v>
          </cell>
          <cell r="P117">
            <v>2.8580000000000001</v>
          </cell>
          <cell r="Q117">
            <v>3.7110000000000003</v>
          </cell>
          <cell r="R117">
            <v>7.7750000000000004</v>
          </cell>
          <cell r="S117">
            <v>6.6739999999999995</v>
          </cell>
          <cell r="T117">
            <v>13.427</v>
          </cell>
        </row>
        <row r="118">
          <cell r="A118">
            <v>44</v>
          </cell>
          <cell r="B118">
            <v>516</v>
          </cell>
          <cell r="C118" t="str">
            <v>Namibia</v>
          </cell>
          <cell r="D118">
            <v>0</v>
          </cell>
          <cell r="E118">
            <v>1</v>
          </cell>
          <cell r="F118" t="str">
            <v>Afro</v>
          </cell>
          <cell r="G118">
            <v>6</v>
          </cell>
          <cell r="H118" t="str">
            <v>ssa</v>
          </cell>
          <cell r="I118">
            <v>1</v>
          </cell>
          <cell r="J118" t="str">
            <v>low and middle</v>
          </cell>
          <cell r="K118" t="str">
            <v>both sexes</v>
          </cell>
          <cell r="L118" t="str">
            <v>1995-2000</v>
          </cell>
          <cell r="M118">
            <v>110.66500000000001</v>
          </cell>
          <cell r="N118">
            <v>35.366</v>
          </cell>
          <cell r="O118">
            <v>7.26</v>
          </cell>
          <cell r="P118">
            <v>10.431000000000001</v>
          </cell>
          <cell r="Q118">
            <v>16.632999999999999</v>
          </cell>
          <cell r="R118">
            <v>15.147</v>
          </cell>
          <cell r="S118">
            <v>9.6129999999999995</v>
          </cell>
          <cell r="T118">
            <v>16.215</v>
          </cell>
        </row>
        <row r="119">
          <cell r="A119">
            <v>82</v>
          </cell>
          <cell r="B119">
            <v>524</v>
          </cell>
          <cell r="C119" t="str">
            <v>Nepal</v>
          </cell>
          <cell r="D119">
            <v>0</v>
          </cell>
          <cell r="E119">
            <v>5</v>
          </cell>
          <cell r="F119" t="str">
            <v>Searo</v>
          </cell>
          <cell r="G119">
            <v>5</v>
          </cell>
          <cell r="H119" t="str">
            <v>oai</v>
          </cell>
          <cell r="I119">
            <v>1</v>
          </cell>
          <cell r="J119" t="str">
            <v>low and middle</v>
          </cell>
          <cell r="K119" t="str">
            <v>both sexes</v>
          </cell>
          <cell r="L119" t="str">
            <v>1995-2000</v>
          </cell>
          <cell r="M119">
            <v>1234.203</v>
          </cell>
          <cell r="N119">
            <v>455.76799999999997</v>
          </cell>
          <cell r="O119">
            <v>62.441000000000003</v>
          </cell>
          <cell r="P119">
            <v>108.196</v>
          </cell>
          <cell r="Q119">
            <v>106.78399999999999</v>
          </cell>
          <cell r="R119">
            <v>140.33800000000002</v>
          </cell>
          <cell r="S119">
            <v>133.87</v>
          </cell>
          <cell r="T119">
            <v>226.80599999999998</v>
          </cell>
        </row>
        <row r="120">
          <cell r="A120">
            <v>160</v>
          </cell>
          <cell r="B120">
            <v>528</v>
          </cell>
          <cell r="C120" t="str">
            <v>Netherlands</v>
          </cell>
          <cell r="D120">
            <v>0</v>
          </cell>
          <cell r="E120">
            <v>4</v>
          </cell>
          <cell r="F120" t="str">
            <v>Euro</v>
          </cell>
          <cell r="G120">
            <v>1</v>
          </cell>
          <cell r="H120" t="str">
            <v>eme</v>
          </cell>
          <cell r="I120">
            <v>4</v>
          </cell>
          <cell r="J120" t="str">
            <v>high</v>
          </cell>
          <cell r="K120" t="str">
            <v>both sexes</v>
          </cell>
          <cell r="L120" t="str">
            <v>1995-2000</v>
          </cell>
          <cell r="M120">
            <v>680.26900000000001</v>
          </cell>
          <cell r="N120">
            <v>7.3150000000000004</v>
          </cell>
          <cell r="O120">
            <v>1.657</v>
          </cell>
          <cell r="P120">
            <v>7.09</v>
          </cell>
          <cell r="Q120">
            <v>19.13</v>
          </cell>
          <cell r="R120">
            <v>61.571999999999996</v>
          </cell>
          <cell r="S120">
            <v>99.38</v>
          </cell>
          <cell r="T120">
            <v>484.125</v>
          </cell>
        </row>
        <row r="121">
          <cell r="A121">
            <v>172</v>
          </cell>
          <cell r="B121">
            <v>530</v>
          </cell>
          <cell r="C121" t="str">
            <v>Netherlands Antilles</v>
          </cell>
          <cell r="G121">
            <v>7</v>
          </cell>
          <cell r="H121" t="str">
            <v>lac</v>
          </cell>
          <cell r="I121">
            <v>4</v>
          </cell>
          <cell r="J121" t="str">
            <v>high</v>
          </cell>
          <cell r="K121" t="str">
            <v>both sexes</v>
          </cell>
          <cell r="L121" t="str">
            <v>1995-2000</v>
          </cell>
          <cell r="M121">
            <v>6.4459999999999997</v>
          </cell>
          <cell r="N121">
            <v>0.29699999999999999</v>
          </cell>
          <cell r="O121">
            <v>3.7999999999999999E-2</v>
          </cell>
          <cell r="P121">
            <v>0.129</v>
          </cell>
          <cell r="Q121">
            <v>0.28000000000000003</v>
          </cell>
          <cell r="R121">
            <v>0.81899999999999995</v>
          </cell>
          <cell r="S121">
            <v>1.079</v>
          </cell>
          <cell r="T121">
            <v>3.8039999999999998</v>
          </cell>
        </row>
        <row r="122">
          <cell r="A122">
            <v>206</v>
          </cell>
          <cell r="B122">
            <v>540</v>
          </cell>
          <cell r="C122" t="str">
            <v>New Caledonia</v>
          </cell>
          <cell r="G122">
            <v>5</v>
          </cell>
          <cell r="H122" t="str">
            <v>oai</v>
          </cell>
          <cell r="I122">
            <v>4</v>
          </cell>
          <cell r="J122" t="str">
            <v>high</v>
          </cell>
          <cell r="K122" t="str">
            <v>both sexes</v>
          </cell>
          <cell r="L122" t="str">
            <v>1995-2000</v>
          </cell>
          <cell r="M122">
            <v>5.4980000000000002</v>
          </cell>
          <cell r="N122">
            <v>0.36499999999999999</v>
          </cell>
          <cell r="O122">
            <v>7.3000000000000009E-2</v>
          </cell>
          <cell r="P122">
            <v>0.36099999999999999</v>
          </cell>
          <cell r="Q122">
            <v>0.41600000000000004</v>
          </cell>
          <cell r="R122">
            <v>0.96199999999999997</v>
          </cell>
          <cell r="S122">
            <v>1.093</v>
          </cell>
          <cell r="T122">
            <v>2.2279999999999998</v>
          </cell>
        </row>
        <row r="123">
          <cell r="A123">
            <v>209</v>
          </cell>
          <cell r="B123">
            <v>548</v>
          </cell>
          <cell r="C123" t="str">
            <v>Vanuatu</v>
          </cell>
          <cell r="D123">
            <v>0</v>
          </cell>
          <cell r="E123">
            <v>6</v>
          </cell>
          <cell r="F123" t="str">
            <v>Wpro</v>
          </cell>
          <cell r="G123">
            <v>5</v>
          </cell>
          <cell r="H123" t="str">
            <v>oai</v>
          </cell>
          <cell r="I123">
            <v>1</v>
          </cell>
          <cell r="J123" t="str">
            <v>low and middle</v>
          </cell>
          <cell r="K123" t="str">
            <v>both sexes</v>
          </cell>
          <cell r="L123" t="str">
            <v>1995-2000</v>
          </cell>
          <cell r="M123">
            <v>5.4859999999999998</v>
          </cell>
          <cell r="N123">
            <v>1.4119999999999999</v>
          </cell>
          <cell r="O123">
            <v>0.18099999999999999</v>
          </cell>
          <cell r="P123">
            <v>0.36299999999999999</v>
          </cell>
          <cell r="Q123">
            <v>0.42700000000000005</v>
          </cell>
          <cell r="R123">
            <v>0.69700000000000006</v>
          </cell>
          <cell r="S123">
            <v>0.69</v>
          </cell>
          <cell r="T123">
            <v>1.716</v>
          </cell>
        </row>
        <row r="124">
          <cell r="A124">
            <v>203</v>
          </cell>
          <cell r="B124">
            <v>554</v>
          </cell>
          <cell r="C124" t="str">
            <v>New Zealand</v>
          </cell>
          <cell r="D124">
            <v>0</v>
          </cell>
          <cell r="E124">
            <v>6</v>
          </cell>
          <cell r="F124" t="str">
            <v>Wpro</v>
          </cell>
          <cell r="G124">
            <v>1</v>
          </cell>
          <cell r="H124" t="str">
            <v>eme</v>
          </cell>
          <cell r="I124">
            <v>4</v>
          </cell>
          <cell r="J124" t="str">
            <v>high</v>
          </cell>
          <cell r="K124" t="str">
            <v>both sexes</v>
          </cell>
          <cell r="L124" t="str">
            <v>1995-2000</v>
          </cell>
          <cell r="M124">
            <v>147.745</v>
          </cell>
          <cell r="N124">
            <v>2.4649999999999999</v>
          </cell>
          <cell r="O124">
            <v>0.56900000000000006</v>
          </cell>
          <cell r="P124">
            <v>3.802</v>
          </cell>
          <cell r="Q124">
            <v>5.3820000000000006</v>
          </cell>
          <cell r="R124">
            <v>14.816000000000001</v>
          </cell>
          <cell r="S124">
            <v>21.683</v>
          </cell>
          <cell r="T124">
            <v>99.028000000000006</v>
          </cell>
        </row>
        <row r="125">
          <cell r="A125">
            <v>182</v>
          </cell>
          <cell r="B125">
            <v>558</v>
          </cell>
          <cell r="C125" t="str">
            <v>Nicaragua</v>
          </cell>
          <cell r="D125">
            <v>0</v>
          </cell>
          <cell r="E125">
            <v>2</v>
          </cell>
          <cell r="F125" t="str">
            <v>Amro</v>
          </cell>
          <cell r="G125">
            <v>7</v>
          </cell>
          <cell r="H125" t="str">
            <v>lac</v>
          </cell>
          <cell r="I125">
            <v>1</v>
          </cell>
          <cell r="J125" t="str">
            <v>low and middle</v>
          </cell>
          <cell r="K125" t="str">
            <v>both sexes</v>
          </cell>
          <cell r="L125" t="str">
            <v>1995-2000</v>
          </cell>
          <cell r="M125">
            <v>139.006</v>
          </cell>
          <cell r="N125">
            <v>50.264000000000003</v>
          </cell>
          <cell r="O125">
            <v>6.8879999999999999</v>
          </cell>
          <cell r="P125">
            <v>12.913999999999998</v>
          </cell>
          <cell r="Q125">
            <v>12.773</v>
          </cell>
          <cell r="R125">
            <v>13.818</v>
          </cell>
          <cell r="S125">
            <v>13.048</v>
          </cell>
          <cell r="T125">
            <v>29.301000000000002</v>
          </cell>
        </row>
        <row r="126">
          <cell r="A126">
            <v>59</v>
          </cell>
          <cell r="B126">
            <v>562</v>
          </cell>
          <cell r="C126" t="str">
            <v>Niger</v>
          </cell>
          <cell r="D126">
            <v>0</v>
          </cell>
          <cell r="E126">
            <v>1</v>
          </cell>
          <cell r="F126" t="str">
            <v>Afro</v>
          </cell>
          <cell r="G126">
            <v>6</v>
          </cell>
          <cell r="H126" t="str">
            <v>ssa</v>
          </cell>
          <cell r="I126">
            <v>1</v>
          </cell>
          <cell r="J126" t="str">
            <v>low and middle</v>
          </cell>
          <cell r="K126" t="str">
            <v>both sexes</v>
          </cell>
          <cell r="L126" t="str">
            <v>1995-2000</v>
          </cell>
          <cell r="M126">
            <v>841.84900000000005</v>
          </cell>
          <cell r="N126">
            <v>461.12299999999999</v>
          </cell>
          <cell r="O126">
            <v>78.728000000000009</v>
          </cell>
          <cell r="P126">
            <v>73.978999999999999</v>
          </cell>
          <cell r="Q126">
            <v>60.867000000000004</v>
          </cell>
          <cell r="R126">
            <v>55.835000000000001</v>
          </cell>
          <cell r="S126">
            <v>45.596000000000004</v>
          </cell>
          <cell r="T126">
            <v>65.721000000000004</v>
          </cell>
        </row>
        <row r="127">
          <cell r="A127">
            <v>60</v>
          </cell>
          <cell r="B127">
            <v>566</v>
          </cell>
          <cell r="C127" t="str">
            <v>Nigeria</v>
          </cell>
          <cell r="D127">
            <v>0</v>
          </cell>
          <cell r="E127">
            <v>1</v>
          </cell>
          <cell r="F127" t="str">
            <v>Afro</v>
          </cell>
          <cell r="G127">
            <v>6</v>
          </cell>
          <cell r="H127" t="str">
            <v>ssa</v>
          </cell>
          <cell r="I127">
            <v>1</v>
          </cell>
          <cell r="J127" t="str">
            <v>low and middle</v>
          </cell>
          <cell r="K127" t="str">
            <v>both sexes</v>
          </cell>
          <cell r="L127" t="str">
            <v>1995-2000</v>
          </cell>
          <cell r="M127">
            <v>7734.4629999999997</v>
          </cell>
          <cell r="N127">
            <v>3077.9459999999999</v>
          </cell>
          <cell r="O127">
            <v>863.33900000000006</v>
          </cell>
          <cell r="P127">
            <v>789.25199999999995</v>
          </cell>
          <cell r="Q127">
            <v>819.48500000000001</v>
          </cell>
          <cell r="R127">
            <v>789.00700000000006</v>
          </cell>
          <cell r="S127">
            <v>572.07000000000005</v>
          </cell>
          <cell r="T127">
            <v>823.36399999999992</v>
          </cell>
        </row>
        <row r="128">
          <cell r="A128">
            <v>139</v>
          </cell>
          <cell r="B128">
            <v>578</v>
          </cell>
          <cell r="C128" t="str">
            <v>Norway</v>
          </cell>
          <cell r="D128">
            <v>0</v>
          </cell>
          <cell r="E128">
            <v>4</v>
          </cell>
          <cell r="F128" t="str">
            <v>Euro</v>
          </cell>
          <cell r="G128">
            <v>1</v>
          </cell>
          <cell r="H128" t="str">
            <v>eme</v>
          </cell>
          <cell r="I128">
            <v>4</v>
          </cell>
          <cell r="J128" t="str">
            <v>high</v>
          </cell>
          <cell r="K128" t="str">
            <v>both sexes</v>
          </cell>
          <cell r="L128" t="str">
            <v>1995-2000</v>
          </cell>
          <cell r="M128">
            <v>224.166</v>
          </cell>
          <cell r="N128">
            <v>1.8320000000000001</v>
          </cell>
          <cell r="O128">
            <v>0.40600000000000003</v>
          </cell>
          <cell r="P128">
            <v>2.2469999999999999</v>
          </cell>
          <cell r="Q128">
            <v>5.37</v>
          </cell>
          <cell r="R128">
            <v>15.949000000000002</v>
          </cell>
          <cell r="S128">
            <v>26.312999999999999</v>
          </cell>
          <cell r="T128">
            <v>172.04899999999998</v>
          </cell>
        </row>
        <row r="129">
          <cell r="A129">
            <v>83</v>
          </cell>
          <cell r="B129">
            <v>586</v>
          </cell>
          <cell r="C129" t="str">
            <v>Pakistan</v>
          </cell>
          <cell r="D129">
            <v>0</v>
          </cell>
          <cell r="E129">
            <v>3</v>
          </cell>
          <cell r="F129" t="str">
            <v>Emro</v>
          </cell>
          <cell r="G129">
            <v>8</v>
          </cell>
          <cell r="H129" t="str">
            <v>mec</v>
          </cell>
          <cell r="I129">
            <v>1</v>
          </cell>
          <cell r="J129" t="str">
            <v>low and middle</v>
          </cell>
          <cell r="K129" t="str">
            <v>both sexes</v>
          </cell>
          <cell r="L129" t="str">
            <v>1995-2000</v>
          </cell>
          <cell r="M129">
            <v>5681.9480000000003</v>
          </cell>
          <cell r="N129">
            <v>2753.5639999999999</v>
          </cell>
          <cell r="O129">
            <v>236.84399999999999</v>
          </cell>
          <cell r="P129">
            <v>203.70400000000001</v>
          </cell>
          <cell r="Q129">
            <v>291.685</v>
          </cell>
          <cell r="R129">
            <v>516.19899999999996</v>
          </cell>
          <cell r="S129">
            <v>622.28399999999999</v>
          </cell>
          <cell r="T129">
            <v>1057.6679999999999</v>
          </cell>
        </row>
        <row r="130">
          <cell r="A130">
            <v>183</v>
          </cell>
          <cell r="B130">
            <v>591</v>
          </cell>
          <cell r="C130" t="str">
            <v>Panama</v>
          </cell>
          <cell r="D130">
            <v>0</v>
          </cell>
          <cell r="E130">
            <v>2</v>
          </cell>
          <cell r="F130" t="str">
            <v>Amro</v>
          </cell>
          <cell r="G130">
            <v>7</v>
          </cell>
          <cell r="H130" t="str">
            <v>lac</v>
          </cell>
          <cell r="I130">
            <v>1</v>
          </cell>
          <cell r="J130" t="str">
            <v>low and middle</v>
          </cell>
          <cell r="K130" t="str">
            <v>both sexes</v>
          </cell>
          <cell r="L130" t="str">
            <v>1995-2000</v>
          </cell>
          <cell r="M130">
            <v>70.183000000000007</v>
          </cell>
          <cell r="N130">
            <v>8.6780000000000008</v>
          </cell>
          <cell r="O130">
            <v>1.363</v>
          </cell>
          <cell r="P130">
            <v>4.1159999999999997</v>
          </cell>
          <cell r="Q130">
            <v>5.2670000000000003</v>
          </cell>
          <cell r="R130">
            <v>8.5210000000000008</v>
          </cell>
          <cell r="S130">
            <v>9.6269999999999989</v>
          </cell>
          <cell r="T130">
            <v>32.610999999999997</v>
          </cell>
        </row>
        <row r="131">
          <cell r="A131">
            <v>207</v>
          </cell>
          <cell r="B131">
            <v>598</v>
          </cell>
          <cell r="C131" t="str">
            <v>Papua New Guinea</v>
          </cell>
          <cell r="D131">
            <v>0</v>
          </cell>
          <cell r="E131">
            <v>6</v>
          </cell>
          <cell r="F131" t="str">
            <v>Wpro</v>
          </cell>
          <cell r="G131">
            <v>5</v>
          </cell>
          <cell r="H131" t="str">
            <v>oai</v>
          </cell>
          <cell r="I131">
            <v>1</v>
          </cell>
          <cell r="J131" t="str">
            <v>low and middle</v>
          </cell>
          <cell r="K131" t="str">
            <v>both sexes</v>
          </cell>
          <cell r="L131" t="str">
            <v>1995-2000</v>
          </cell>
          <cell r="M131">
            <v>223.81</v>
          </cell>
          <cell r="N131">
            <v>60.515000000000001</v>
          </cell>
          <cell r="O131">
            <v>8.25</v>
          </cell>
          <cell r="P131">
            <v>20.972999999999999</v>
          </cell>
          <cell r="Q131">
            <v>25.391000000000002</v>
          </cell>
          <cell r="R131">
            <v>38.999000000000002</v>
          </cell>
          <cell r="S131">
            <v>34.701000000000001</v>
          </cell>
          <cell r="T131">
            <v>34.981000000000009</v>
          </cell>
        </row>
        <row r="132">
          <cell r="A132">
            <v>192</v>
          </cell>
          <cell r="B132">
            <v>600</v>
          </cell>
          <cell r="C132" t="str">
            <v>Paraguay</v>
          </cell>
          <cell r="D132">
            <v>0</v>
          </cell>
          <cell r="E132">
            <v>2</v>
          </cell>
          <cell r="F132" t="str">
            <v>Amro</v>
          </cell>
          <cell r="G132">
            <v>7</v>
          </cell>
          <cell r="H132" t="str">
            <v>lac</v>
          </cell>
          <cell r="I132">
            <v>1</v>
          </cell>
          <cell r="J132" t="str">
            <v>low and middle</v>
          </cell>
          <cell r="K132" t="str">
            <v>both sexes</v>
          </cell>
          <cell r="L132" t="str">
            <v>1995-2000</v>
          </cell>
          <cell r="M132">
            <v>140.12899999999999</v>
          </cell>
          <cell r="N132">
            <v>39.24</v>
          </cell>
          <cell r="O132">
            <v>4.258</v>
          </cell>
          <cell r="P132">
            <v>7.5129999999999999</v>
          </cell>
          <cell r="Q132">
            <v>10.022</v>
          </cell>
          <cell r="R132">
            <v>15.85</v>
          </cell>
          <cell r="S132">
            <v>16.834</v>
          </cell>
          <cell r="T132">
            <v>46.411999999999999</v>
          </cell>
        </row>
        <row r="133">
          <cell r="A133">
            <v>193</v>
          </cell>
          <cell r="B133">
            <v>604</v>
          </cell>
          <cell r="C133" t="str">
            <v>Peru</v>
          </cell>
          <cell r="D133">
            <v>0</v>
          </cell>
          <cell r="E133">
            <v>2</v>
          </cell>
          <cell r="F133" t="str">
            <v>Amro</v>
          </cell>
          <cell r="G133">
            <v>7</v>
          </cell>
          <cell r="H133" t="str">
            <v>lac</v>
          </cell>
          <cell r="I133">
            <v>1</v>
          </cell>
          <cell r="J133" t="str">
            <v>low and middle</v>
          </cell>
          <cell r="K133" t="str">
            <v>both sexes</v>
          </cell>
          <cell r="L133" t="str">
            <v>1995-2000</v>
          </cell>
          <cell r="M133">
            <v>792.60900000000004</v>
          </cell>
          <cell r="N133">
            <v>200.053</v>
          </cell>
          <cell r="O133">
            <v>27.962000000000003</v>
          </cell>
          <cell r="P133">
            <v>48.685000000000002</v>
          </cell>
          <cell r="Q133">
            <v>64.647999999999996</v>
          </cell>
          <cell r="R133">
            <v>98.568000000000012</v>
          </cell>
          <cell r="S133">
            <v>109.755</v>
          </cell>
          <cell r="T133">
            <v>242.93799999999999</v>
          </cell>
        </row>
        <row r="134">
          <cell r="A134">
            <v>96</v>
          </cell>
          <cell r="B134">
            <v>608</v>
          </cell>
          <cell r="C134" t="str">
            <v>Philippines</v>
          </cell>
          <cell r="D134">
            <v>0</v>
          </cell>
          <cell r="E134">
            <v>6</v>
          </cell>
          <cell r="F134" t="str">
            <v>Wpro</v>
          </cell>
          <cell r="G134">
            <v>5</v>
          </cell>
          <cell r="H134" t="str">
            <v>oai</v>
          </cell>
          <cell r="I134">
            <v>1</v>
          </cell>
          <cell r="J134" t="str">
            <v>low and middle</v>
          </cell>
          <cell r="K134" t="str">
            <v>both sexes</v>
          </cell>
          <cell r="L134" t="str">
            <v>1995-2000</v>
          </cell>
          <cell r="M134">
            <v>2091.3739999999998</v>
          </cell>
          <cell r="N134">
            <v>451.45400000000001</v>
          </cell>
          <cell r="O134">
            <v>59.670999999999999</v>
          </cell>
          <cell r="P134">
            <v>143.822</v>
          </cell>
          <cell r="Q134">
            <v>176.34800000000001</v>
          </cell>
          <cell r="R134">
            <v>290.3</v>
          </cell>
          <cell r="S134">
            <v>307.86099999999999</v>
          </cell>
          <cell r="T134">
            <v>661.91800000000001</v>
          </cell>
        </row>
        <row r="135">
          <cell r="A135">
            <v>125</v>
          </cell>
          <cell r="B135">
            <v>616</v>
          </cell>
          <cell r="C135" t="str">
            <v>Poland</v>
          </cell>
          <cell r="D135">
            <v>0</v>
          </cell>
          <cell r="E135">
            <v>4</v>
          </cell>
          <cell r="F135" t="str">
            <v>Euro</v>
          </cell>
          <cell r="G135">
            <v>2</v>
          </cell>
          <cell r="H135" t="str">
            <v>fse</v>
          </cell>
          <cell r="I135">
            <v>1</v>
          </cell>
          <cell r="J135" t="str">
            <v>low and middle</v>
          </cell>
          <cell r="K135" t="str">
            <v>both sexes</v>
          </cell>
          <cell r="L135" t="str">
            <v>1995-2000</v>
          </cell>
          <cell r="M135">
            <v>1906.8050000000001</v>
          </cell>
          <cell r="N135">
            <v>36.326000000000001</v>
          </cell>
          <cell r="O135">
            <v>6.8260000000000005</v>
          </cell>
          <cell r="P135">
            <v>32.753</v>
          </cell>
          <cell r="Q135">
            <v>96.340999999999994</v>
          </cell>
          <cell r="R135">
            <v>262.01</v>
          </cell>
          <cell r="S135">
            <v>382.09800000000001</v>
          </cell>
          <cell r="T135">
            <v>1090.451</v>
          </cell>
        </row>
        <row r="136">
          <cell r="A136">
            <v>149</v>
          </cell>
          <cell r="B136">
            <v>620</v>
          </cell>
          <cell r="C136" t="str">
            <v>Portugal</v>
          </cell>
          <cell r="D136">
            <v>0</v>
          </cell>
          <cell r="E136">
            <v>4</v>
          </cell>
          <cell r="F136" t="str">
            <v>Euro</v>
          </cell>
          <cell r="G136">
            <v>1</v>
          </cell>
          <cell r="H136" t="str">
            <v>eme</v>
          </cell>
          <cell r="I136">
            <v>4</v>
          </cell>
          <cell r="J136" t="str">
            <v>high</v>
          </cell>
          <cell r="K136" t="str">
            <v>both sexes</v>
          </cell>
          <cell r="L136" t="str">
            <v>1995-2000</v>
          </cell>
          <cell r="M136">
            <v>526.39599999999996</v>
          </cell>
          <cell r="N136">
            <v>5.9779999999999998</v>
          </cell>
          <cell r="O136">
            <v>1.7610000000000001</v>
          </cell>
          <cell r="P136">
            <v>10.271000000000001</v>
          </cell>
          <cell r="Q136">
            <v>16.870999999999999</v>
          </cell>
          <cell r="R136">
            <v>47.200999999999993</v>
          </cell>
          <cell r="S136">
            <v>83.808999999999997</v>
          </cell>
          <cell r="T136">
            <v>360.505</v>
          </cell>
        </row>
        <row r="137">
          <cell r="A137">
            <v>55</v>
          </cell>
          <cell r="B137">
            <v>624</v>
          </cell>
          <cell r="C137" t="str">
            <v>Guinea-Bissau</v>
          </cell>
          <cell r="D137">
            <v>0</v>
          </cell>
          <cell r="E137">
            <v>1</v>
          </cell>
          <cell r="F137" t="str">
            <v>Afro</v>
          </cell>
          <cell r="G137">
            <v>6</v>
          </cell>
          <cell r="H137" t="str">
            <v>ssa</v>
          </cell>
          <cell r="I137">
            <v>1</v>
          </cell>
          <cell r="J137" t="str">
            <v>low and middle</v>
          </cell>
          <cell r="K137" t="str">
            <v>both sexes</v>
          </cell>
          <cell r="L137" t="str">
            <v>1995-2000</v>
          </cell>
          <cell r="M137">
            <v>114.468</v>
          </cell>
          <cell r="N137">
            <v>50.576000000000001</v>
          </cell>
          <cell r="O137">
            <v>11.946999999999999</v>
          </cell>
          <cell r="P137">
            <v>9.2970000000000006</v>
          </cell>
          <cell r="Q137">
            <v>9.6880000000000006</v>
          </cell>
          <cell r="R137">
            <v>10.508000000000001</v>
          </cell>
          <cell r="S137">
            <v>8.8990000000000009</v>
          </cell>
          <cell r="T137">
            <v>13.552999999999999</v>
          </cell>
        </row>
        <row r="138">
          <cell r="A138">
            <v>91</v>
          </cell>
          <cell r="B138">
            <v>626</v>
          </cell>
          <cell r="C138" t="str">
            <v>East Timor</v>
          </cell>
          <cell r="K138" t="str">
            <v>both sexes</v>
          </cell>
          <cell r="L138" t="str">
            <v>1995-2000</v>
          </cell>
          <cell r="M138">
            <v>63.994999999999997</v>
          </cell>
          <cell r="N138">
            <v>27.39</v>
          </cell>
          <cell r="O138">
            <v>4.3390000000000004</v>
          </cell>
          <cell r="P138">
            <v>6.4979999999999993</v>
          </cell>
          <cell r="Q138">
            <v>7.7859999999999996</v>
          </cell>
          <cell r="R138">
            <v>7.3879999999999999</v>
          </cell>
          <cell r="S138">
            <v>5.069</v>
          </cell>
          <cell r="T138">
            <v>5.5250000000000004</v>
          </cell>
        </row>
        <row r="139">
          <cell r="A139">
            <v>173</v>
          </cell>
          <cell r="B139">
            <v>630</v>
          </cell>
          <cell r="C139" t="str">
            <v>Puerto Rico</v>
          </cell>
          <cell r="G139">
            <v>7</v>
          </cell>
          <cell r="H139" t="str">
            <v>lac</v>
          </cell>
          <cell r="I139">
            <v>1</v>
          </cell>
          <cell r="J139" t="str">
            <v>low and middle</v>
          </cell>
          <cell r="K139" t="str">
            <v>both sexes</v>
          </cell>
          <cell r="L139" t="str">
            <v>1995-2000</v>
          </cell>
          <cell r="M139">
            <v>152.911</v>
          </cell>
          <cell r="N139">
            <v>4.5759999999999996</v>
          </cell>
          <cell r="O139">
            <v>0.59799999999999998</v>
          </cell>
          <cell r="P139">
            <v>7.242</v>
          </cell>
          <cell r="Q139">
            <v>13.768000000000001</v>
          </cell>
          <cell r="R139">
            <v>20.43</v>
          </cell>
          <cell r="S139">
            <v>21.893999999999998</v>
          </cell>
          <cell r="T139">
            <v>84.402999999999992</v>
          </cell>
        </row>
        <row r="140">
          <cell r="A140">
            <v>113</v>
          </cell>
          <cell r="B140">
            <v>634</v>
          </cell>
          <cell r="C140" t="str">
            <v>Qatar</v>
          </cell>
          <cell r="D140">
            <v>0</v>
          </cell>
          <cell r="E140">
            <v>3</v>
          </cell>
          <cell r="F140" t="str">
            <v>Emro</v>
          </cell>
          <cell r="G140">
            <v>8</v>
          </cell>
          <cell r="H140" t="str">
            <v>mec</v>
          </cell>
          <cell r="I140">
            <v>4</v>
          </cell>
          <cell r="J140" t="str">
            <v>high</v>
          </cell>
          <cell r="K140" t="str">
            <v>both sexes</v>
          </cell>
          <cell r="L140" t="str">
            <v>1995-2000</v>
          </cell>
          <cell r="M140">
            <v>10.592000000000001</v>
          </cell>
          <cell r="N140">
            <v>1.216</v>
          </cell>
          <cell r="O140">
            <v>0.17</v>
          </cell>
          <cell r="P140">
            <v>0.38100000000000001</v>
          </cell>
          <cell r="Q140">
            <v>1.45</v>
          </cell>
          <cell r="R140">
            <v>3.4350000000000001</v>
          </cell>
          <cell r="S140">
            <v>2.2360000000000002</v>
          </cell>
          <cell r="T140">
            <v>1.704</v>
          </cell>
        </row>
        <row r="141">
          <cell r="A141">
            <v>17</v>
          </cell>
          <cell r="B141">
            <v>638</v>
          </cell>
          <cell r="C141" t="str">
            <v>Reunion</v>
          </cell>
          <cell r="G141">
            <v>5</v>
          </cell>
          <cell r="H141" t="str">
            <v>oai</v>
          </cell>
          <cell r="I141">
            <v>4</v>
          </cell>
          <cell r="J141" t="str">
            <v>high</v>
          </cell>
          <cell r="K141" t="str">
            <v>both sexes</v>
          </cell>
          <cell r="L141" t="str">
            <v>1995-2000</v>
          </cell>
          <cell r="M141">
            <v>17.302</v>
          </cell>
          <cell r="N141">
            <v>0.64600000000000002</v>
          </cell>
          <cell r="O141">
            <v>9.7000000000000003E-2</v>
          </cell>
          <cell r="P141">
            <v>0.57499999999999996</v>
          </cell>
          <cell r="Q141">
            <v>1.419</v>
          </cell>
          <cell r="R141">
            <v>2.7930000000000001</v>
          </cell>
          <cell r="S141">
            <v>3.4409999999999998</v>
          </cell>
          <cell r="T141">
            <v>8.3309999999999995</v>
          </cell>
        </row>
        <row r="142">
          <cell r="A142">
            <v>127</v>
          </cell>
          <cell r="B142">
            <v>642</v>
          </cell>
          <cell r="C142" t="str">
            <v>Romania</v>
          </cell>
          <cell r="D142">
            <v>0</v>
          </cell>
          <cell r="E142">
            <v>4</v>
          </cell>
          <cell r="F142" t="str">
            <v>Euro</v>
          </cell>
          <cell r="G142">
            <v>2</v>
          </cell>
          <cell r="H142" t="str">
            <v>fse</v>
          </cell>
          <cell r="I142">
            <v>1</v>
          </cell>
          <cell r="J142" t="str">
            <v>low and middle</v>
          </cell>
          <cell r="K142" t="str">
            <v>both sexes</v>
          </cell>
          <cell r="L142" t="str">
            <v>1995-2000</v>
          </cell>
          <cell r="M142">
            <v>1290.3900000000001</v>
          </cell>
          <cell r="N142">
            <v>35.481999999999999</v>
          </cell>
          <cell r="O142">
            <v>7.827</v>
          </cell>
          <cell r="P142">
            <v>27.876000000000001</v>
          </cell>
          <cell r="Q142">
            <v>65.611000000000004</v>
          </cell>
          <cell r="R142">
            <v>172.66800000000001</v>
          </cell>
          <cell r="S142">
            <v>264.56600000000003</v>
          </cell>
          <cell r="T142">
            <v>716.36</v>
          </cell>
        </row>
        <row r="143">
          <cell r="A143">
            <v>128</v>
          </cell>
          <cell r="B143">
            <v>643</v>
          </cell>
          <cell r="C143" t="str">
            <v>Russian Federation</v>
          </cell>
          <cell r="D143">
            <v>0</v>
          </cell>
          <cell r="E143">
            <v>4</v>
          </cell>
          <cell r="F143" t="str">
            <v>Euro</v>
          </cell>
          <cell r="G143">
            <v>2</v>
          </cell>
          <cell r="H143" t="str">
            <v>fse</v>
          </cell>
          <cell r="I143">
            <v>1</v>
          </cell>
          <cell r="J143" t="str">
            <v>low and middle</v>
          </cell>
          <cell r="K143" t="str">
            <v>both sexes</v>
          </cell>
          <cell r="L143" t="str">
            <v>1995-2000</v>
          </cell>
          <cell r="M143">
            <v>10238.894</v>
          </cell>
          <cell r="N143">
            <v>163.43</v>
          </cell>
          <cell r="O143">
            <v>57.83</v>
          </cell>
          <cell r="P143">
            <v>326.90199999999999</v>
          </cell>
          <cell r="Q143">
            <v>949.90800000000013</v>
          </cell>
          <cell r="R143">
            <v>1757.04</v>
          </cell>
          <cell r="S143">
            <v>2239.864</v>
          </cell>
          <cell r="T143">
            <v>4743.92</v>
          </cell>
        </row>
        <row r="144">
          <cell r="A144">
            <v>18</v>
          </cell>
          <cell r="B144">
            <v>646</v>
          </cell>
          <cell r="C144" t="str">
            <v>Rwanda</v>
          </cell>
          <cell r="D144">
            <v>0</v>
          </cell>
          <cell r="E144">
            <v>1</v>
          </cell>
          <cell r="F144" t="str">
            <v>Afro</v>
          </cell>
          <cell r="G144">
            <v>6</v>
          </cell>
          <cell r="H144" t="str">
            <v>ssa</v>
          </cell>
          <cell r="I144">
            <v>1</v>
          </cell>
          <cell r="J144" t="str">
            <v>low and middle</v>
          </cell>
          <cell r="K144" t="str">
            <v>both sexes</v>
          </cell>
          <cell r="L144" t="str">
            <v>1995-2000</v>
          </cell>
          <cell r="M144">
            <v>680.86</v>
          </cell>
          <cell r="N144">
            <v>299.16500000000002</v>
          </cell>
          <cell r="O144">
            <v>71.260999999999996</v>
          </cell>
          <cell r="P144">
            <v>68.152999999999992</v>
          </cell>
          <cell r="Q144">
            <v>90.292000000000002</v>
          </cell>
          <cell r="R144">
            <v>73.265000000000001</v>
          </cell>
          <cell r="S144">
            <v>37.225999999999999</v>
          </cell>
          <cell r="T144">
            <v>41.498000000000012</v>
          </cell>
        </row>
        <row r="145">
          <cell r="A145">
            <v>114</v>
          </cell>
          <cell r="B145">
            <v>682</v>
          </cell>
          <cell r="C145" t="str">
            <v>Saudi Arabia</v>
          </cell>
          <cell r="D145">
            <v>0</v>
          </cell>
          <cell r="E145">
            <v>3</v>
          </cell>
          <cell r="F145" t="str">
            <v>Emro</v>
          </cell>
          <cell r="G145">
            <v>8</v>
          </cell>
          <cell r="H145" t="str">
            <v>mec</v>
          </cell>
          <cell r="I145">
            <v>1</v>
          </cell>
          <cell r="J145" t="str">
            <v>low and middle</v>
          </cell>
          <cell r="K145" t="str">
            <v>both sexes</v>
          </cell>
          <cell r="L145" t="str">
            <v>1995-2000</v>
          </cell>
          <cell r="M145">
            <v>412.18400000000003</v>
          </cell>
          <cell r="N145">
            <v>92.486999999999995</v>
          </cell>
          <cell r="O145">
            <v>9.9130000000000003</v>
          </cell>
          <cell r="P145">
            <v>22.387999999999998</v>
          </cell>
          <cell r="Q145">
            <v>34.871000000000002</v>
          </cell>
          <cell r="R145">
            <v>66.158000000000001</v>
          </cell>
          <cell r="S145">
            <v>62.271000000000001</v>
          </cell>
          <cell r="T145">
            <v>124.09599999999999</v>
          </cell>
        </row>
        <row r="146">
          <cell r="A146">
            <v>61</v>
          </cell>
          <cell r="B146">
            <v>686</v>
          </cell>
          <cell r="C146" t="str">
            <v>Senegal</v>
          </cell>
          <cell r="D146">
            <v>0</v>
          </cell>
          <cell r="E146">
            <v>1</v>
          </cell>
          <cell r="F146" t="str">
            <v>Afro</v>
          </cell>
          <cell r="G146">
            <v>6</v>
          </cell>
          <cell r="H146" t="str">
            <v>ssa</v>
          </cell>
          <cell r="I146">
            <v>1</v>
          </cell>
          <cell r="J146" t="str">
            <v>low and middle</v>
          </cell>
          <cell r="K146" t="str">
            <v>both sexes</v>
          </cell>
          <cell r="L146" t="str">
            <v>1995-2000</v>
          </cell>
          <cell r="M146">
            <v>580.04499999999996</v>
          </cell>
          <cell r="N146">
            <v>208.04400000000001</v>
          </cell>
          <cell r="O146">
            <v>58.747999999999998</v>
          </cell>
          <cell r="P146">
            <v>65.616</v>
          </cell>
          <cell r="Q146">
            <v>56.725999999999999</v>
          </cell>
          <cell r="R146">
            <v>58.641000000000005</v>
          </cell>
          <cell r="S146">
            <v>52.89</v>
          </cell>
          <cell r="T146">
            <v>79.38</v>
          </cell>
        </row>
        <row r="147">
          <cell r="A147">
            <v>62</v>
          </cell>
          <cell r="B147">
            <v>694</v>
          </cell>
          <cell r="C147" t="str">
            <v>Sierra Leone</v>
          </cell>
          <cell r="D147">
            <v>0</v>
          </cell>
          <cell r="E147">
            <v>1</v>
          </cell>
          <cell r="F147" t="str">
            <v>Afro</v>
          </cell>
          <cell r="G147">
            <v>6</v>
          </cell>
          <cell r="H147" t="str">
            <v>ssa</v>
          </cell>
          <cell r="I147">
            <v>1</v>
          </cell>
          <cell r="J147" t="str">
            <v>low and middle</v>
          </cell>
          <cell r="K147" t="str">
            <v>both sexes</v>
          </cell>
          <cell r="L147" t="str">
            <v>1995-2000</v>
          </cell>
          <cell r="M147">
            <v>586.19100000000003</v>
          </cell>
          <cell r="N147">
            <v>286.76299999999998</v>
          </cell>
          <cell r="O147">
            <v>65.450999999999993</v>
          </cell>
          <cell r="P147">
            <v>51.793999999999997</v>
          </cell>
          <cell r="Q147">
            <v>55.142000000000003</v>
          </cell>
          <cell r="R147">
            <v>49.686</v>
          </cell>
          <cell r="S147">
            <v>35.255000000000003</v>
          </cell>
          <cell r="T147">
            <v>42.1</v>
          </cell>
        </row>
        <row r="148">
          <cell r="A148">
            <v>97</v>
          </cell>
          <cell r="B148">
            <v>702</v>
          </cell>
          <cell r="C148" t="str">
            <v>Singapore</v>
          </cell>
          <cell r="D148">
            <v>0</v>
          </cell>
          <cell r="E148">
            <v>6</v>
          </cell>
          <cell r="F148" t="str">
            <v>Wpro</v>
          </cell>
          <cell r="G148">
            <v>5</v>
          </cell>
          <cell r="H148" t="str">
            <v>oai</v>
          </cell>
          <cell r="I148">
            <v>4</v>
          </cell>
          <cell r="J148" t="str">
            <v>high</v>
          </cell>
          <cell r="K148" t="str">
            <v>both sexes</v>
          </cell>
          <cell r="L148" t="str">
            <v>1995-2000</v>
          </cell>
          <cell r="M148">
            <v>84.608999999999995</v>
          </cell>
          <cell r="N148">
            <v>1.6259999999999999</v>
          </cell>
          <cell r="O148">
            <v>0.46300000000000002</v>
          </cell>
          <cell r="P148">
            <v>1.8190000000000002</v>
          </cell>
          <cell r="Q148">
            <v>5.0440000000000005</v>
          </cell>
          <cell r="R148">
            <v>13.353999999999999</v>
          </cell>
          <cell r="S148">
            <v>17.97</v>
          </cell>
          <cell r="T148">
            <v>44.333000000000006</v>
          </cell>
        </row>
        <row r="149">
          <cell r="A149">
            <v>129</v>
          </cell>
          <cell r="B149">
            <v>703</v>
          </cell>
          <cell r="C149" t="str">
            <v>Slovakia</v>
          </cell>
          <cell r="D149">
            <v>0</v>
          </cell>
          <cell r="E149">
            <v>4</v>
          </cell>
          <cell r="F149" t="str">
            <v>Euro</v>
          </cell>
          <cell r="G149">
            <v>2</v>
          </cell>
          <cell r="H149" t="str">
            <v>fse</v>
          </cell>
          <cell r="I149">
            <v>1</v>
          </cell>
          <cell r="J149" t="str">
            <v>low and middle</v>
          </cell>
          <cell r="K149" t="str">
            <v>both sexes</v>
          </cell>
          <cell r="L149" t="str">
            <v>1995-2000</v>
          </cell>
          <cell r="M149">
            <v>258.512</v>
          </cell>
          <cell r="N149">
            <v>3.851</v>
          </cell>
          <cell r="O149">
            <v>0.81600000000000006</v>
          </cell>
          <cell r="P149">
            <v>3.8940000000000001</v>
          </cell>
          <cell r="Q149">
            <v>11.628</v>
          </cell>
          <cell r="R149">
            <v>35.926000000000002</v>
          </cell>
          <cell r="S149">
            <v>49.733999999999995</v>
          </cell>
          <cell r="T149">
            <v>152.66300000000001</v>
          </cell>
        </row>
        <row r="150">
          <cell r="A150">
            <v>99</v>
          </cell>
          <cell r="B150">
            <v>704</v>
          </cell>
          <cell r="C150" t="str">
            <v>Viet Nam</v>
          </cell>
          <cell r="D150">
            <v>0</v>
          </cell>
          <cell r="E150">
            <v>6</v>
          </cell>
          <cell r="F150" t="str">
            <v>Wpro</v>
          </cell>
          <cell r="G150">
            <v>5</v>
          </cell>
          <cell r="H150" t="str">
            <v>oai</v>
          </cell>
          <cell r="I150">
            <v>1</v>
          </cell>
          <cell r="J150" t="str">
            <v>low and middle</v>
          </cell>
          <cell r="K150" t="str">
            <v>both sexes</v>
          </cell>
          <cell r="L150" t="str">
            <v>1995-2000</v>
          </cell>
          <cell r="M150">
            <v>2623.8319999999999</v>
          </cell>
          <cell r="N150">
            <v>503.67899999999997</v>
          </cell>
          <cell r="O150">
            <v>132.95400000000001</v>
          </cell>
          <cell r="P150">
            <v>194.27600000000001</v>
          </cell>
          <cell r="Q150">
            <v>208.773</v>
          </cell>
          <cell r="R150">
            <v>267.30200000000002</v>
          </cell>
          <cell r="S150">
            <v>380.46</v>
          </cell>
          <cell r="T150">
            <v>936.38799999999992</v>
          </cell>
        </row>
        <row r="151">
          <cell r="A151">
            <v>150</v>
          </cell>
          <cell r="B151">
            <v>705</v>
          </cell>
          <cell r="C151" t="str">
            <v>Slovenia</v>
          </cell>
          <cell r="D151">
            <v>0</v>
          </cell>
          <cell r="E151">
            <v>4</v>
          </cell>
          <cell r="F151" t="str">
            <v>Euro</v>
          </cell>
          <cell r="G151">
            <v>2</v>
          </cell>
          <cell r="H151" t="str">
            <v>fse</v>
          </cell>
          <cell r="I151">
            <v>1</v>
          </cell>
          <cell r="J151" t="str">
            <v>low and middle</v>
          </cell>
          <cell r="K151" t="str">
            <v>both sexes</v>
          </cell>
          <cell r="L151" t="str">
            <v>1995-2000</v>
          </cell>
          <cell r="M151">
            <v>101.30200000000001</v>
          </cell>
          <cell r="N151">
            <v>0.81299999999999994</v>
          </cell>
          <cell r="O151">
            <v>0.22</v>
          </cell>
          <cell r="P151">
            <v>1.907</v>
          </cell>
          <cell r="Q151">
            <v>4.4320000000000004</v>
          </cell>
          <cell r="R151">
            <v>12.744</v>
          </cell>
          <cell r="S151">
            <v>19.204999999999998</v>
          </cell>
          <cell r="T151">
            <v>61.981000000000009</v>
          </cell>
        </row>
        <row r="152">
          <cell r="A152">
            <v>19</v>
          </cell>
          <cell r="B152">
            <v>706</v>
          </cell>
          <cell r="C152" t="str">
            <v>Somalia</v>
          </cell>
          <cell r="D152">
            <v>0</v>
          </cell>
          <cell r="E152">
            <v>3</v>
          </cell>
          <cell r="F152" t="str">
            <v>Emro</v>
          </cell>
          <cell r="G152">
            <v>6</v>
          </cell>
          <cell r="H152" t="str">
            <v>ssa</v>
          </cell>
          <cell r="I152">
            <v>1</v>
          </cell>
          <cell r="J152" t="str">
            <v>low and middle</v>
          </cell>
          <cell r="K152" t="str">
            <v>both sexes</v>
          </cell>
          <cell r="L152" t="str">
            <v>1995-2000</v>
          </cell>
          <cell r="M152">
            <v>843.74400000000003</v>
          </cell>
          <cell r="N152">
            <v>476.06799999999998</v>
          </cell>
          <cell r="O152">
            <v>76.62</v>
          </cell>
          <cell r="P152">
            <v>73.040000000000006</v>
          </cell>
          <cell r="Q152">
            <v>59.521000000000001</v>
          </cell>
          <cell r="R152">
            <v>52.421999999999997</v>
          </cell>
          <cell r="S152">
            <v>42.48</v>
          </cell>
          <cell r="T152">
            <v>63.592999999999989</v>
          </cell>
        </row>
        <row r="153">
          <cell r="A153">
            <v>45</v>
          </cell>
          <cell r="B153">
            <v>710</v>
          </cell>
          <cell r="C153" t="str">
            <v>South Africa</v>
          </cell>
          <cell r="D153">
            <v>0</v>
          </cell>
          <cell r="E153">
            <v>1</v>
          </cell>
          <cell r="F153" t="str">
            <v>Afro</v>
          </cell>
          <cell r="G153">
            <v>6</v>
          </cell>
          <cell r="H153" t="str">
            <v>ssa</v>
          </cell>
          <cell r="I153">
            <v>1</v>
          </cell>
          <cell r="J153" t="str">
            <v>low and middle</v>
          </cell>
          <cell r="K153" t="str">
            <v>both sexes</v>
          </cell>
          <cell r="L153" t="str">
            <v>1995-2000</v>
          </cell>
          <cell r="M153">
            <v>2381.1280000000002</v>
          </cell>
          <cell r="N153">
            <v>459.94200000000001</v>
          </cell>
          <cell r="O153">
            <v>72.849000000000004</v>
          </cell>
          <cell r="P153">
            <v>204.62900000000002</v>
          </cell>
          <cell r="Q153">
            <v>436.14</v>
          </cell>
          <cell r="R153">
            <v>492.108</v>
          </cell>
          <cell r="S153">
            <v>321.01499999999999</v>
          </cell>
          <cell r="T153">
            <v>394.44499999999999</v>
          </cell>
        </row>
        <row r="154">
          <cell r="A154">
            <v>23</v>
          </cell>
          <cell r="B154">
            <v>716</v>
          </cell>
          <cell r="C154" t="str">
            <v>Zimbabwe</v>
          </cell>
          <cell r="D154">
            <v>0</v>
          </cell>
          <cell r="E154">
            <v>1</v>
          </cell>
          <cell r="F154" t="str">
            <v>Afro</v>
          </cell>
          <cell r="G154">
            <v>6</v>
          </cell>
          <cell r="H154" t="str">
            <v>ssa</v>
          </cell>
          <cell r="I154">
            <v>1</v>
          </cell>
          <cell r="J154" t="str">
            <v>low and middle</v>
          </cell>
          <cell r="K154" t="str">
            <v>both sexes</v>
          </cell>
          <cell r="L154" t="str">
            <v>1995-2000</v>
          </cell>
          <cell r="M154">
            <v>978.39599999999996</v>
          </cell>
          <cell r="N154">
            <v>212.02500000000001</v>
          </cell>
          <cell r="O154">
            <v>51.164000000000001</v>
          </cell>
          <cell r="P154">
            <v>118.902</v>
          </cell>
          <cell r="Q154">
            <v>243.44399999999999</v>
          </cell>
          <cell r="R154">
            <v>177.92399999999998</v>
          </cell>
          <cell r="S154">
            <v>74.700999999999993</v>
          </cell>
          <cell r="T154">
            <v>100.236</v>
          </cell>
        </row>
        <row r="155">
          <cell r="A155">
            <v>151</v>
          </cell>
          <cell r="B155">
            <v>724</v>
          </cell>
          <cell r="C155" t="str">
            <v>Spain</v>
          </cell>
          <cell r="D155">
            <v>0</v>
          </cell>
          <cell r="E155">
            <v>4</v>
          </cell>
          <cell r="F155" t="str">
            <v>Euro</v>
          </cell>
          <cell r="G155">
            <v>1</v>
          </cell>
          <cell r="H155" t="str">
            <v>eme</v>
          </cell>
          <cell r="I155">
            <v>4</v>
          </cell>
          <cell r="J155" t="str">
            <v>high</v>
          </cell>
          <cell r="K155" t="str">
            <v>both sexes</v>
          </cell>
          <cell r="L155" t="str">
            <v>1995-2000</v>
          </cell>
          <cell r="M155">
            <v>1850.0250000000001</v>
          </cell>
          <cell r="N155">
            <v>14.78</v>
          </cell>
          <cell r="O155">
            <v>4.109</v>
          </cell>
          <cell r="P155">
            <v>37.197000000000003</v>
          </cell>
          <cell r="Q155">
            <v>55.689</v>
          </cell>
          <cell r="R155">
            <v>144.095</v>
          </cell>
          <cell r="S155">
            <v>265.91300000000001</v>
          </cell>
          <cell r="T155">
            <v>1328.242</v>
          </cell>
        </row>
        <row r="156">
          <cell r="A156">
            <v>40</v>
          </cell>
          <cell r="B156">
            <v>732</v>
          </cell>
          <cell r="C156" t="str">
            <v>Western Sahara</v>
          </cell>
          <cell r="G156">
            <v>8</v>
          </cell>
          <cell r="H156" t="str">
            <v>mec</v>
          </cell>
          <cell r="K156" t="str">
            <v>both sexes</v>
          </cell>
          <cell r="L156" t="str">
            <v>1995-2000</v>
          </cell>
          <cell r="M156">
            <v>11.622999999999999</v>
          </cell>
          <cell r="N156">
            <v>3.7669999999999999</v>
          </cell>
          <cell r="O156">
            <v>0.49399999999999999</v>
          </cell>
          <cell r="P156">
            <v>1.0620000000000001</v>
          </cell>
          <cell r="Q156">
            <v>1.0569999999999999</v>
          </cell>
          <cell r="R156">
            <v>1.4450000000000001</v>
          </cell>
          <cell r="S156">
            <v>1.41</v>
          </cell>
          <cell r="T156">
            <v>2.3880000000000003</v>
          </cell>
        </row>
        <row r="157">
          <cell r="A157">
            <v>38</v>
          </cell>
          <cell r="B157">
            <v>736</v>
          </cell>
          <cell r="C157" t="str">
            <v>Sudan</v>
          </cell>
          <cell r="D157">
            <v>0</v>
          </cell>
          <cell r="E157">
            <v>3</v>
          </cell>
          <cell r="F157" t="str">
            <v>Emro</v>
          </cell>
          <cell r="G157">
            <v>6</v>
          </cell>
          <cell r="H157" t="str">
            <v>ssa</v>
          </cell>
          <cell r="I157">
            <v>1</v>
          </cell>
          <cell r="J157" t="str">
            <v>low and middle</v>
          </cell>
          <cell r="K157" t="str">
            <v>both sexes</v>
          </cell>
          <cell r="L157" t="str">
            <v>1995-2000</v>
          </cell>
          <cell r="M157">
            <v>1619.8150000000001</v>
          </cell>
          <cell r="N157">
            <v>541.65300000000002</v>
          </cell>
          <cell r="O157">
            <v>157.33500000000001</v>
          </cell>
          <cell r="P157">
            <v>194.18700000000001</v>
          </cell>
          <cell r="Q157">
            <v>176.709</v>
          </cell>
          <cell r="R157">
            <v>180.00200000000001</v>
          </cell>
          <cell r="S157">
            <v>150.172</v>
          </cell>
          <cell r="T157">
            <v>219.75700000000001</v>
          </cell>
        </row>
        <row r="158">
          <cell r="A158">
            <v>194</v>
          </cell>
          <cell r="B158">
            <v>740</v>
          </cell>
          <cell r="C158" t="str">
            <v>Suriname</v>
          </cell>
          <cell r="D158">
            <v>0</v>
          </cell>
          <cell r="E158">
            <v>2</v>
          </cell>
          <cell r="F158" t="str">
            <v>Amro</v>
          </cell>
          <cell r="G158">
            <v>7</v>
          </cell>
          <cell r="H158" t="str">
            <v>lac</v>
          </cell>
          <cell r="I158">
            <v>1</v>
          </cell>
          <cell r="J158" t="str">
            <v>low and middle</v>
          </cell>
          <cell r="K158" t="str">
            <v>both sexes</v>
          </cell>
          <cell r="L158" t="str">
            <v>1995-2000</v>
          </cell>
          <cell r="M158">
            <v>12.397</v>
          </cell>
          <cell r="N158">
            <v>1.4079999999999999</v>
          </cell>
          <cell r="O158">
            <v>0.17499999999999999</v>
          </cell>
          <cell r="P158">
            <v>0.67900000000000005</v>
          </cell>
          <cell r="Q158">
            <v>1.0090000000000001</v>
          </cell>
          <cell r="R158">
            <v>1.516</v>
          </cell>
          <cell r="S158">
            <v>2.4950000000000001</v>
          </cell>
          <cell r="T158">
            <v>5.1150000000000002</v>
          </cell>
        </row>
        <row r="159">
          <cell r="A159">
            <v>46</v>
          </cell>
          <cell r="B159">
            <v>748</v>
          </cell>
          <cell r="C159" t="str">
            <v>Swaziland</v>
          </cell>
          <cell r="D159">
            <v>0</v>
          </cell>
          <cell r="E159">
            <v>1</v>
          </cell>
          <cell r="F159" t="str">
            <v>Afro</v>
          </cell>
          <cell r="G159">
            <v>6</v>
          </cell>
          <cell r="H159" t="str">
            <v>ssa</v>
          </cell>
          <cell r="I159">
            <v>1</v>
          </cell>
          <cell r="J159" t="str">
            <v>low and middle</v>
          </cell>
          <cell r="K159" t="str">
            <v>both sexes</v>
          </cell>
          <cell r="L159" t="str">
            <v>1995-2000</v>
          </cell>
          <cell r="M159">
            <v>43.313000000000002</v>
          </cell>
          <cell r="N159">
            <v>17.966999999999999</v>
          </cell>
          <cell r="O159">
            <v>3.29</v>
          </cell>
          <cell r="P159">
            <v>4.6399999999999997</v>
          </cell>
          <cell r="Q159">
            <v>3.6139999999999999</v>
          </cell>
          <cell r="R159">
            <v>3.7040000000000002</v>
          </cell>
          <cell r="S159">
            <v>3.278</v>
          </cell>
          <cell r="T159">
            <v>6.82</v>
          </cell>
        </row>
        <row r="160">
          <cell r="A160">
            <v>140</v>
          </cell>
          <cell r="B160">
            <v>752</v>
          </cell>
          <cell r="C160" t="str">
            <v>Sweden</v>
          </cell>
          <cell r="D160">
            <v>0</v>
          </cell>
          <cell r="E160">
            <v>4</v>
          </cell>
          <cell r="F160" t="str">
            <v>Euro</v>
          </cell>
          <cell r="G160">
            <v>1</v>
          </cell>
          <cell r="H160" t="str">
            <v>eme</v>
          </cell>
          <cell r="I160">
            <v>4</v>
          </cell>
          <cell r="J160" t="str">
            <v>high</v>
          </cell>
          <cell r="K160" t="str">
            <v>both sexes</v>
          </cell>
          <cell r="L160" t="str">
            <v>1995-2000</v>
          </cell>
          <cell r="M160">
            <v>493.37099999999998</v>
          </cell>
          <cell r="N160">
            <v>3.0019999999999998</v>
          </cell>
          <cell r="O160">
            <v>0.67399999999999993</v>
          </cell>
          <cell r="P160">
            <v>3.919</v>
          </cell>
          <cell r="Q160">
            <v>9.6059999999999999</v>
          </cell>
          <cell r="R160">
            <v>34.765000000000001</v>
          </cell>
          <cell r="S160">
            <v>54.628</v>
          </cell>
          <cell r="T160">
            <v>386.77699999999999</v>
          </cell>
        </row>
        <row r="161">
          <cell r="A161">
            <v>161</v>
          </cell>
          <cell r="B161">
            <v>756</v>
          </cell>
          <cell r="C161" t="str">
            <v>Switzerland</v>
          </cell>
          <cell r="D161">
            <v>0</v>
          </cell>
          <cell r="E161">
            <v>4</v>
          </cell>
          <cell r="F161" t="str">
            <v>Euro</v>
          </cell>
          <cell r="G161">
            <v>1</v>
          </cell>
          <cell r="H161" t="str">
            <v>eme</v>
          </cell>
          <cell r="I161">
            <v>4</v>
          </cell>
          <cell r="J161" t="str">
            <v>high</v>
          </cell>
          <cell r="K161" t="str">
            <v>both sexes</v>
          </cell>
          <cell r="L161" t="str">
            <v>1995-2000</v>
          </cell>
          <cell r="M161">
            <v>318.22899999999998</v>
          </cell>
          <cell r="N161">
            <v>3.5590000000000002</v>
          </cell>
          <cell r="O161">
            <v>0.998</v>
          </cell>
          <cell r="P161">
            <v>5.6790000000000003</v>
          </cell>
          <cell r="Q161">
            <v>11.849</v>
          </cell>
          <cell r="R161">
            <v>26.677</v>
          </cell>
          <cell r="S161">
            <v>38.661000000000001</v>
          </cell>
          <cell r="T161">
            <v>230.80599999999998</v>
          </cell>
        </row>
        <row r="162">
          <cell r="A162">
            <v>115</v>
          </cell>
          <cell r="B162">
            <v>760</v>
          </cell>
          <cell r="C162" t="str">
            <v>Syrian Arab Republic</v>
          </cell>
          <cell r="D162">
            <v>0</v>
          </cell>
          <cell r="E162">
            <v>3</v>
          </cell>
          <cell r="F162" t="str">
            <v>Emro</v>
          </cell>
          <cell r="G162">
            <v>8</v>
          </cell>
          <cell r="H162" t="str">
            <v>mec</v>
          </cell>
          <cell r="I162">
            <v>1</v>
          </cell>
          <cell r="J162" t="str">
            <v>low and middle</v>
          </cell>
          <cell r="K162" t="str">
            <v>both sexes</v>
          </cell>
          <cell r="L162" t="str">
            <v>1995-2000</v>
          </cell>
          <cell r="M162">
            <v>368.70400000000001</v>
          </cell>
          <cell r="N162">
            <v>93.822000000000003</v>
          </cell>
          <cell r="O162">
            <v>13.189</v>
          </cell>
          <cell r="P162">
            <v>28.991999999999997</v>
          </cell>
          <cell r="Q162">
            <v>28.731000000000002</v>
          </cell>
          <cell r="R162">
            <v>41.563000000000002</v>
          </cell>
          <cell r="S162">
            <v>54.094000000000001</v>
          </cell>
          <cell r="T162">
            <v>108.313</v>
          </cell>
        </row>
        <row r="163">
          <cell r="A163">
            <v>85</v>
          </cell>
          <cell r="B163">
            <v>762</v>
          </cell>
          <cell r="C163" t="str">
            <v>Tajikistan</v>
          </cell>
          <cell r="D163">
            <v>0</v>
          </cell>
          <cell r="E163">
            <v>4</v>
          </cell>
          <cell r="F163" t="str">
            <v>Euro</v>
          </cell>
          <cell r="G163">
            <v>8</v>
          </cell>
          <cell r="H163" t="str">
            <v>mec</v>
          </cell>
          <cell r="I163">
            <v>1</v>
          </cell>
          <cell r="J163" t="str">
            <v>low and middle</v>
          </cell>
          <cell r="K163" t="str">
            <v>both sexes</v>
          </cell>
          <cell r="L163" t="str">
            <v>1995-2000</v>
          </cell>
          <cell r="M163">
            <v>205.32499999999999</v>
          </cell>
          <cell r="N163">
            <v>74.105999999999995</v>
          </cell>
          <cell r="O163">
            <v>6.5340000000000007</v>
          </cell>
          <cell r="P163">
            <v>9.4039999999999999</v>
          </cell>
          <cell r="Q163">
            <v>15.305999999999999</v>
          </cell>
          <cell r="R163">
            <v>19.27</v>
          </cell>
          <cell r="S163">
            <v>26.887</v>
          </cell>
          <cell r="T163">
            <v>53.817999999999998</v>
          </cell>
        </row>
        <row r="164">
          <cell r="A164">
            <v>98</v>
          </cell>
          <cell r="B164">
            <v>764</v>
          </cell>
          <cell r="C164" t="str">
            <v>Thailand</v>
          </cell>
          <cell r="D164">
            <v>0</v>
          </cell>
          <cell r="E164">
            <v>5</v>
          </cell>
          <cell r="F164" t="str">
            <v>Searo</v>
          </cell>
          <cell r="G164">
            <v>5</v>
          </cell>
          <cell r="H164" t="str">
            <v>oai</v>
          </cell>
          <cell r="I164">
            <v>1</v>
          </cell>
          <cell r="J164" t="str">
            <v>low and middle</v>
          </cell>
          <cell r="K164" t="str">
            <v>both sexes</v>
          </cell>
          <cell r="L164" t="str">
            <v>1995-2000</v>
          </cell>
          <cell r="M164">
            <v>2007.7270000000001</v>
          </cell>
          <cell r="N164">
            <v>181.24</v>
          </cell>
          <cell r="O164">
            <v>50.99</v>
          </cell>
          <cell r="P164">
            <v>156.41399999999999</v>
          </cell>
          <cell r="Q164">
            <v>307.09799999999996</v>
          </cell>
          <cell r="R164">
            <v>369.65600000000001</v>
          </cell>
          <cell r="S164">
            <v>292.84699999999998</v>
          </cell>
          <cell r="T164">
            <v>649.48200000000008</v>
          </cell>
        </row>
        <row r="165">
          <cell r="A165">
            <v>63</v>
          </cell>
          <cell r="B165">
            <v>768</v>
          </cell>
          <cell r="C165" t="str">
            <v>Togo</v>
          </cell>
          <cell r="D165">
            <v>0</v>
          </cell>
          <cell r="E165">
            <v>1</v>
          </cell>
          <cell r="F165" t="str">
            <v>Afro</v>
          </cell>
          <cell r="G165">
            <v>6</v>
          </cell>
          <cell r="H165" t="str">
            <v>ssa</v>
          </cell>
          <cell r="I165">
            <v>1</v>
          </cell>
          <cell r="J165" t="str">
            <v>low and middle</v>
          </cell>
          <cell r="K165" t="str">
            <v>both sexes</v>
          </cell>
          <cell r="L165" t="str">
            <v>1995-2000</v>
          </cell>
          <cell r="M165">
            <v>334.83499999999998</v>
          </cell>
          <cell r="N165">
            <v>119.37</v>
          </cell>
          <cell r="O165">
            <v>28.497</v>
          </cell>
          <cell r="P165">
            <v>32.887</v>
          </cell>
          <cell r="Q165">
            <v>49.075000000000003</v>
          </cell>
          <cell r="R165">
            <v>42.24</v>
          </cell>
          <cell r="S165">
            <v>24.735999999999997</v>
          </cell>
          <cell r="T165">
            <v>38.03</v>
          </cell>
        </row>
        <row r="166">
          <cell r="A166">
            <v>174</v>
          </cell>
          <cell r="B166">
            <v>780</v>
          </cell>
          <cell r="C166" t="str">
            <v>Trinidad and Tobago</v>
          </cell>
          <cell r="D166">
            <v>0</v>
          </cell>
          <cell r="E166">
            <v>2</v>
          </cell>
          <cell r="F166" t="str">
            <v>Amro</v>
          </cell>
          <cell r="G166">
            <v>7</v>
          </cell>
          <cell r="H166" t="str">
            <v>lac</v>
          </cell>
          <cell r="I166">
            <v>1</v>
          </cell>
          <cell r="J166" t="str">
            <v>low and middle</v>
          </cell>
          <cell r="K166" t="str">
            <v>both sexes</v>
          </cell>
          <cell r="L166" t="str">
            <v>1995-2000</v>
          </cell>
          <cell r="M166">
            <v>37.737000000000002</v>
          </cell>
          <cell r="N166">
            <v>1.482</v>
          </cell>
          <cell r="O166">
            <v>0.26400000000000001</v>
          </cell>
          <cell r="P166">
            <v>1.2530000000000001</v>
          </cell>
          <cell r="Q166">
            <v>2.1920000000000002</v>
          </cell>
          <cell r="R166">
            <v>5.6839999999999993</v>
          </cell>
          <cell r="S166">
            <v>6.4559999999999995</v>
          </cell>
          <cell r="T166">
            <v>20.405999999999999</v>
          </cell>
        </row>
        <row r="167">
          <cell r="A167">
            <v>117</v>
          </cell>
          <cell r="B167">
            <v>784</v>
          </cell>
          <cell r="C167" t="str">
            <v>United Arab Emirates</v>
          </cell>
          <cell r="D167">
            <v>0</v>
          </cell>
          <cell r="E167">
            <v>3</v>
          </cell>
          <cell r="F167" t="str">
            <v>Emro</v>
          </cell>
          <cell r="G167">
            <v>8</v>
          </cell>
          <cell r="H167" t="str">
            <v>mec</v>
          </cell>
          <cell r="I167">
            <v>4</v>
          </cell>
          <cell r="J167" t="str">
            <v>high</v>
          </cell>
          <cell r="K167" t="str">
            <v>both sexes</v>
          </cell>
          <cell r="L167" t="str">
            <v>1995-2000</v>
          </cell>
          <cell r="M167">
            <v>33.463999999999999</v>
          </cell>
          <cell r="N167">
            <v>4.29</v>
          </cell>
          <cell r="O167">
            <v>0.41199999999999998</v>
          </cell>
          <cell r="P167">
            <v>0.63700000000000001</v>
          </cell>
          <cell r="Q167">
            <v>2.8380000000000001</v>
          </cell>
          <cell r="R167">
            <v>9.1300000000000008</v>
          </cell>
          <cell r="S167">
            <v>7.0049999999999999</v>
          </cell>
          <cell r="T167">
            <v>9.152000000000001</v>
          </cell>
        </row>
        <row r="168">
          <cell r="A168">
            <v>39</v>
          </cell>
          <cell r="B168">
            <v>788</v>
          </cell>
          <cell r="C168" t="str">
            <v>Tunisia</v>
          </cell>
          <cell r="D168">
            <v>0</v>
          </cell>
          <cell r="E168">
            <v>3</v>
          </cell>
          <cell r="F168" t="str">
            <v>Emro</v>
          </cell>
          <cell r="G168">
            <v>8</v>
          </cell>
          <cell r="H168" t="str">
            <v>mec</v>
          </cell>
          <cell r="I168">
            <v>1</v>
          </cell>
          <cell r="J168" t="str">
            <v>low and middle</v>
          </cell>
          <cell r="K168" t="str">
            <v>both sexes</v>
          </cell>
          <cell r="L168" t="str">
            <v>1995-2000</v>
          </cell>
          <cell r="M168">
            <v>311.714</v>
          </cell>
          <cell r="N168">
            <v>35.834000000000003</v>
          </cell>
          <cell r="O168">
            <v>5.6749999999999998</v>
          </cell>
          <cell r="P168">
            <v>16.355</v>
          </cell>
          <cell r="Q168">
            <v>21.042000000000002</v>
          </cell>
          <cell r="R168">
            <v>35.826000000000001</v>
          </cell>
          <cell r="S168">
            <v>54.537000000000006</v>
          </cell>
          <cell r="T168">
            <v>142.44499999999999</v>
          </cell>
        </row>
        <row r="169">
          <cell r="A169">
            <v>116</v>
          </cell>
          <cell r="B169">
            <v>792</v>
          </cell>
          <cell r="C169" t="str">
            <v>Turkey</v>
          </cell>
          <cell r="D169">
            <v>0</v>
          </cell>
          <cell r="E169">
            <v>4</v>
          </cell>
          <cell r="F169" t="str">
            <v>Euro</v>
          </cell>
          <cell r="G169">
            <v>8</v>
          </cell>
          <cell r="H169" t="str">
            <v>mec</v>
          </cell>
          <cell r="I169">
            <v>1</v>
          </cell>
          <cell r="J169" t="str">
            <v>low and middle</v>
          </cell>
          <cell r="K169" t="str">
            <v>both sexes</v>
          </cell>
          <cell r="L169" t="str">
            <v>1995-2000</v>
          </cell>
          <cell r="M169">
            <v>2057.3339999999998</v>
          </cell>
          <cell r="N169">
            <v>428.96600000000001</v>
          </cell>
          <cell r="O169">
            <v>44.274000000000001</v>
          </cell>
          <cell r="P169">
            <v>94.192999999999998</v>
          </cell>
          <cell r="Q169">
            <v>123.83700000000002</v>
          </cell>
          <cell r="R169">
            <v>254.62099999999998</v>
          </cell>
          <cell r="S169">
            <v>357.24</v>
          </cell>
          <cell r="T169">
            <v>754.20299999999997</v>
          </cell>
        </row>
        <row r="170">
          <cell r="A170">
            <v>86</v>
          </cell>
          <cell r="B170">
            <v>795</v>
          </cell>
          <cell r="C170" t="str">
            <v>Turkmenistan</v>
          </cell>
          <cell r="D170">
            <v>0</v>
          </cell>
          <cell r="E170">
            <v>4</v>
          </cell>
          <cell r="F170" t="str">
            <v>Euro</v>
          </cell>
          <cell r="G170">
            <v>8</v>
          </cell>
          <cell r="H170" t="str">
            <v>mec</v>
          </cell>
          <cell r="I170">
            <v>1</v>
          </cell>
          <cell r="J170" t="str">
            <v>low and middle</v>
          </cell>
          <cell r="K170" t="str">
            <v>both sexes</v>
          </cell>
          <cell r="L170" t="str">
            <v>1995-2000</v>
          </cell>
          <cell r="M170">
            <v>154.65700000000001</v>
          </cell>
          <cell r="N170">
            <v>46.19</v>
          </cell>
          <cell r="O170">
            <v>4.0830000000000002</v>
          </cell>
          <cell r="P170">
            <v>7.8109999999999999</v>
          </cell>
          <cell r="Q170">
            <v>12.757</v>
          </cell>
          <cell r="R170">
            <v>18.364000000000001</v>
          </cell>
          <cell r="S170">
            <v>23.832000000000001</v>
          </cell>
          <cell r="T170">
            <v>41.62</v>
          </cell>
        </row>
        <row r="171">
          <cell r="A171">
            <v>20</v>
          </cell>
          <cell r="B171">
            <v>800</v>
          </cell>
          <cell r="C171" t="str">
            <v>Uganda</v>
          </cell>
          <cell r="D171">
            <v>0</v>
          </cell>
          <cell r="E171">
            <v>1</v>
          </cell>
          <cell r="F171" t="str">
            <v>Afro</v>
          </cell>
          <cell r="G171">
            <v>6</v>
          </cell>
          <cell r="H171" t="str">
            <v>ssa</v>
          </cell>
          <cell r="I171">
            <v>1</v>
          </cell>
          <cell r="J171" t="str">
            <v>low and middle</v>
          </cell>
          <cell r="K171" t="str">
            <v>both sexes</v>
          </cell>
          <cell r="L171" t="str">
            <v>1995-2000</v>
          </cell>
          <cell r="M171">
            <v>2203.6799999999998</v>
          </cell>
          <cell r="N171">
            <v>901.87400000000002</v>
          </cell>
          <cell r="O171">
            <v>202.14699999999999</v>
          </cell>
          <cell r="P171">
            <v>235.869</v>
          </cell>
          <cell r="Q171">
            <v>356.97800000000001</v>
          </cell>
          <cell r="R171">
            <v>250.98099999999999</v>
          </cell>
          <cell r="S171">
            <v>114.06899999999999</v>
          </cell>
          <cell r="T171">
            <v>141.76199999999997</v>
          </cell>
        </row>
        <row r="172">
          <cell r="A172">
            <v>130</v>
          </cell>
          <cell r="B172">
            <v>804</v>
          </cell>
          <cell r="C172" t="str">
            <v>Ukraine</v>
          </cell>
          <cell r="D172">
            <v>0</v>
          </cell>
          <cell r="E172">
            <v>4</v>
          </cell>
          <cell r="F172" t="str">
            <v>Euro</v>
          </cell>
          <cell r="G172">
            <v>2</v>
          </cell>
          <cell r="H172" t="str">
            <v>fse</v>
          </cell>
          <cell r="I172">
            <v>1</v>
          </cell>
          <cell r="J172" t="str">
            <v>low and middle</v>
          </cell>
          <cell r="K172" t="str">
            <v>both sexes</v>
          </cell>
          <cell r="L172" t="str">
            <v>1995-2000</v>
          </cell>
          <cell r="M172">
            <v>3562.884</v>
          </cell>
          <cell r="N172">
            <v>63.966000000000001</v>
          </cell>
          <cell r="O172">
            <v>17.818000000000001</v>
          </cell>
          <cell r="P172">
            <v>81.652000000000001</v>
          </cell>
          <cell r="Q172">
            <v>202.40199999999999</v>
          </cell>
          <cell r="R172">
            <v>512.851</v>
          </cell>
          <cell r="S172">
            <v>734.36799999999994</v>
          </cell>
          <cell r="T172">
            <v>1949.8269999999998</v>
          </cell>
        </row>
        <row r="173">
          <cell r="A173">
            <v>152</v>
          </cell>
          <cell r="B173">
            <v>807</v>
          </cell>
          <cell r="C173" t="str">
            <v>TFYR Macedonia</v>
          </cell>
          <cell r="D173">
            <v>0</v>
          </cell>
          <cell r="E173">
            <v>4</v>
          </cell>
          <cell r="F173" t="str">
            <v>Euro</v>
          </cell>
          <cell r="G173">
            <v>2</v>
          </cell>
          <cell r="H173" t="str">
            <v>fse</v>
          </cell>
          <cell r="I173">
            <v>1</v>
          </cell>
          <cell r="J173" t="str">
            <v>low and middle</v>
          </cell>
          <cell r="K173" t="str">
            <v>both sexes</v>
          </cell>
          <cell r="L173" t="str">
            <v>1995-2000</v>
          </cell>
          <cell r="M173">
            <v>77.055000000000007</v>
          </cell>
          <cell r="N173">
            <v>4.1289999999999996</v>
          </cell>
          <cell r="O173">
            <v>0.46299999999999997</v>
          </cell>
          <cell r="P173">
            <v>1.46</v>
          </cell>
          <cell r="Q173">
            <v>3.0640000000000001</v>
          </cell>
          <cell r="R173">
            <v>9.4110000000000014</v>
          </cell>
          <cell r="S173">
            <v>16.021000000000001</v>
          </cell>
          <cell r="T173">
            <v>42.506999999999998</v>
          </cell>
        </row>
        <row r="174">
          <cell r="A174">
            <v>35</v>
          </cell>
          <cell r="B174">
            <v>818</v>
          </cell>
          <cell r="C174" t="str">
            <v>Egypt</v>
          </cell>
          <cell r="D174">
            <v>0</v>
          </cell>
          <cell r="E174">
            <v>3</v>
          </cell>
          <cell r="F174" t="str">
            <v>Emro</v>
          </cell>
          <cell r="G174">
            <v>8</v>
          </cell>
          <cell r="H174" t="str">
            <v>mec</v>
          </cell>
          <cell r="I174">
            <v>1</v>
          </cell>
          <cell r="J174" t="str">
            <v>low and middle</v>
          </cell>
          <cell r="K174" t="str">
            <v>both sexes</v>
          </cell>
          <cell r="L174" t="str">
            <v>1995-2000</v>
          </cell>
          <cell r="M174">
            <v>2219.3470000000002</v>
          </cell>
          <cell r="N174">
            <v>555.51700000000005</v>
          </cell>
          <cell r="O174">
            <v>59.58</v>
          </cell>
          <cell r="P174">
            <v>88.504999999999995</v>
          </cell>
          <cell r="Q174">
            <v>143.06299999999999</v>
          </cell>
          <cell r="R174">
            <v>281.60599999999999</v>
          </cell>
          <cell r="S174">
            <v>386.80500000000001</v>
          </cell>
          <cell r="T174">
            <v>704.27099999999996</v>
          </cell>
        </row>
        <row r="175">
          <cell r="A175">
            <v>141</v>
          </cell>
          <cell r="B175">
            <v>826</v>
          </cell>
          <cell r="C175" t="str">
            <v>United Kingdom</v>
          </cell>
          <cell r="D175">
            <v>0</v>
          </cell>
          <cell r="E175">
            <v>4</v>
          </cell>
          <cell r="F175" t="str">
            <v>Euro</v>
          </cell>
          <cell r="G175">
            <v>1</v>
          </cell>
          <cell r="H175" t="str">
            <v>eme</v>
          </cell>
          <cell r="I175">
            <v>4</v>
          </cell>
          <cell r="J175" t="str">
            <v>high</v>
          </cell>
          <cell r="K175" t="str">
            <v>both sexes</v>
          </cell>
          <cell r="L175" t="str">
            <v>1995-2000</v>
          </cell>
          <cell r="M175">
            <v>3160.9960000000001</v>
          </cell>
          <cell r="N175">
            <v>29.122</v>
          </cell>
          <cell r="O175">
            <v>5.5659999999999998</v>
          </cell>
          <cell r="P175">
            <v>28.831000000000003</v>
          </cell>
          <cell r="Q175">
            <v>65.11</v>
          </cell>
          <cell r="R175">
            <v>246.745</v>
          </cell>
          <cell r="S175">
            <v>473.654</v>
          </cell>
          <cell r="T175">
            <v>2311.9680000000003</v>
          </cell>
        </row>
        <row r="176">
          <cell r="A176">
            <v>21</v>
          </cell>
          <cell r="B176">
            <v>834</v>
          </cell>
          <cell r="C176" t="str">
            <v>United Rep. of Tanzania</v>
          </cell>
          <cell r="D176">
            <v>0</v>
          </cell>
          <cell r="E176">
            <v>1</v>
          </cell>
          <cell r="F176" t="str">
            <v>Afro</v>
          </cell>
          <cell r="G176">
            <v>6</v>
          </cell>
          <cell r="H176" t="str">
            <v>ssa</v>
          </cell>
          <cell r="I176">
            <v>1</v>
          </cell>
          <cell r="J176" t="str">
            <v>low and middle</v>
          </cell>
          <cell r="K176" t="str">
            <v>both sexes</v>
          </cell>
          <cell r="L176" t="str">
            <v>1995-2000</v>
          </cell>
          <cell r="M176">
            <v>2426.6309999999999</v>
          </cell>
          <cell r="N176">
            <v>864.12099999999998</v>
          </cell>
          <cell r="O176">
            <v>214.03399999999999</v>
          </cell>
          <cell r="P176">
            <v>259.92899999999997</v>
          </cell>
          <cell r="Q176">
            <v>382.82799999999997</v>
          </cell>
          <cell r="R176">
            <v>318.61500000000001</v>
          </cell>
          <cell r="S176">
            <v>165.81200000000001</v>
          </cell>
          <cell r="T176">
            <v>221.29200000000003</v>
          </cell>
        </row>
        <row r="177">
          <cell r="A177">
            <v>199</v>
          </cell>
          <cell r="B177">
            <v>840</v>
          </cell>
          <cell r="C177" t="str">
            <v>United States of America</v>
          </cell>
          <cell r="D177">
            <v>0</v>
          </cell>
          <cell r="E177">
            <v>2</v>
          </cell>
          <cell r="F177" t="str">
            <v>Amro</v>
          </cell>
          <cell r="G177">
            <v>1</v>
          </cell>
          <cell r="H177" t="str">
            <v>eme</v>
          </cell>
          <cell r="I177">
            <v>4</v>
          </cell>
          <cell r="J177" t="str">
            <v>high</v>
          </cell>
          <cell r="K177" t="str">
            <v>both sexes</v>
          </cell>
          <cell r="L177" t="str">
            <v>1995-2000</v>
          </cell>
          <cell r="M177">
            <v>11562.737999999999</v>
          </cell>
          <cell r="N177">
            <v>166.53800000000001</v>
          </cell>
          <cell r="O177">
            <v>39.142000000000003</v>
          </cell>
          <cell r="P177">
            <v>245.99200000000002</v>
          </cell>
          <cell r="Q177">
            <v>602.13800000000003</v>
          </cell>
          <cell r="R177">
            <v>1230.6320000000001</v>
          </cell>
          <cell r="S177">
            <v>1629.5430000000001</v>
          </cell>
          <cell r="T177">
            <v>7648.7529999999997</v>
          </cell>
        </row>
        <row r="178">
          <cell r="A178">
            <v>49</v>
          </cell>
          <cell r="B178">
            <v>854</v>
          </cell>
          <cell r="C178" t="str">
            <v>Burkina Faso</v>
          </cell>
          <cell r="D178">
            <v>0</v>
          </cell>
          <cell r="E178">
            <v>1</v>
          </cell>
          <cell r="F178" t="str">
            <v>Afro</v>
          </cell>
          <cell r="G178">
            <v>6</v>
          </cell>
          <cell r="H178" t="str">
            <v>ssa</v>
          </cell>
          <cell r="I178">
            <v>1</v>
          </cell>
          <cell r="J178" t="str">
            <v>low and middle</v>
          </cell>
          <cell r="K178" t="str">
            <v>both sexes</v>
          </cell>
          <cell r="L178" t="str">
            <v>1995-2000</v>
          </cell>
          <cell r="M178">
            <v>1038.6969999999999</v>
          </cell>
          <cell r="N178">
            <v>445.12599999999998</v>
          </cell>
          <cell r="O178">
            <v>101.96</v>
          </cell>
          <cell r="P178">
            <v>100.96799999999999</v>
          </cell>
          <cell r="Q178">
            <v>128.19900000000001</v>
          </cell>
          <cell r="R178">
            <v>110.178</v>
          </cell>
          <cell r="S178">
            <v>65.117999999999995</v>
          </cell>
          <cell r="T178">
            <v>87.147999999999996</v>
          </cell>
        </row>
        <row r="179">
          <cell r="A179">
            <v>195</v>
          </cell>
          <cell r="B179">
            <v>858</v>
          </cell>
          <cell r="C179" t="str">
            <v>Uruguay</v>
          </cell>
          <cell r="D179">
            <v>0</v>
          </cell>
          <cell r="E179">
            <v>2</v>
          </cell>
          <cell r="F179" t="str">
            <v>Amro</v>
          </cell>
          <cell r="G179">
            <v>7</v>
          </cell>
          <cell r="H179" t="str">
            <v>lac</v>
          </cell>
          <cell r="I179">
            <v>1</v>
          </cell>
          <cell r="J179" t="str">
            <v>low and middle</v>
          </cell>
          <cell r="K179" t="str">
            <v>both sexes</v>
          </cell>
          <cell r="L179" t="str">
            <v>1995-2000</v>
          </cell>
          <cell r="M179">
            <v>154.345</v>
          </cell>
          <cell r="N179">
            <v>5.851</v>
          </cell>
          <cell r="O179">
            <v>0.80400000000000005</v>
          </cell>
          <cell r="P179">
            <v>3.4530000000000003</v>
          </cell>
          <cell r="Q179">
            <v>5.758</v>
          </cell>
          <cell r="R179">
            <v>16.876000000000001</v>
          </cell>
          <cell r="S179">
            <v>27.457999999999998</v>
          </cell>
          <cell r="T179">
            <v>94.144999999999996</v>
          </cell>
        </row>
        <row r="180">
          <cell r="A180">
            <v>87</v>
          </cell>
          <cell r="B180">
            <v>860</v>
          </cell>
          <cell r="C180" t="str">
            <v>Uzbekistan</v>
          </cell>
          <cell r="D180">
            <v>0</v>
          </cell>
          <cell r="E180">
            <v>4</v>
          </cell>
          <cell r="F180" t="str">
            <v>Euro</v>
          </cell>
          <cell r="G180">
            <v>8</v>
          </cell>
          <cell r="H180" t="str">
            <v>mec</v>
          </cell>
          <cell r="I180">
            <v>1</v>
          </cell>
          <cell r="J180" t="str">
            <v>low and middle</v>
          </cell>
          <cell r="K180" t="str">
            <v>both sexes</v>
          </cell>
          <cell r="L180" t="str">
            <v>1995-2000</v>
          </cell>
          <cell r="M180">
            <v>773.66600000000005</v>
          </cell>
          <cell r="N180">
            <v>203.01599999999999</v>
          </cell>
          <cell r="O180">
            <v>20.398000000000003</v>
          </cell>
          <cell r="P180">
            <v>40.006</v>
          </cell>
          <cell r="Q180">
            <v>66.962999999999994</v>
          </cell>
          <cell r="R180">
            <v>91.19</v>
          </cell>
          <cell r="S180">
            <v>117.092</v>
          </cell>
          <cell r="T180">
            <v>235.00100000000003</v>
          </cell>
        </row>
        <row r="181">
          <cell r="A181">
            <v>196</v>
          </cell>
          <cell r="B181">
            <v>862</v>
          </cell>
          <cell r="C181" t="str">
            <v>Venezuela</v>
          </cell>
          <cell r="D181">
            <v>0</v>
          </cell>
          <cell r="E181">
            <v>2</v>
          </cell>
          <cell r="F181" t="str">
            <v>Amro</v>
          </cell>
          <cell r="G181">
            <v>7</v>
          </cell>
          <cell r="H181" t="str">
            <v>lac</v>
          </cell>
          <cell r="I181">
            <v>1</v>
          </cell>
          <cell r="J181" t="str">
            <v>low and middle</v>
          </cell>
          <cell r="K181" t="str">
            <v>both sexes</v>
          </cell>
          <cell r="L181" t="str">
            <v>1995-2000</v>
          </cell>
          <cell r="M181">
            <v>535.66099999999994</v>
          </cell>
          <cell r="N181">
            <v>71.962000000000003</v>
          </cell>
          <cell r="O181">
            <v>11.492999999999999</v>
          </cell>
          <cell r="P181">
            <v>38.381</v>
          </cell>
          <cell r="Q181">
            <v>49.116</v>
          </cell>
          <cell r="R181">
            <v>81.652000000000001</v>
          </cell>
          <cell r="S181">
            <v>82.097000000000008</v>
          </cell>
          <cell r="T181">
            <v>200.96</v>
          </cell>
        </row>
        <row r="182">
          <cell r="A182">
            <v>214</v>
          </cell>
          <cell r="B182">
            <v>882</v>
          </cell>
          <cell r="C182" t="str">
            <v>Samoa</v>
          </cell>
          <cell r="D182">
            <v>0</v>
          </cell>
          <cell r="E182">
            <v>6</v>
          </cell>
          <cell r="F182" t="str">
            <v>Wpro</v>
          </cell>
          <cell r="G182">
            <v>5</v>
          </cell>
          <cell r="H182" t="str">
            <v>oai</v>
          </cell>
          <cell r="I182">
            <v>1</v>
          </cell>
          <cell r="J182" t="str">
            <v>low and middle</v>
          </cell>
          <cell r="K182" t="str">
            <v>both sexes</v>
          </cell>
          <cell r="L182" t="str">
            <v>1995-2000</v>
          </cell>
          <cell r="M182">
            <v>4.3120000000000003</v>
          </cell>
          <cell r="N182">
            <v>0.66500000000000004</v>
          </cell>
          <cell r="O182">
            <v>6.8000000000000005E-2</v>
          </cell>
          <cell r="P182">
            <v>0.193</v>
          </cell>
          <cell r="Q182">
            <v>0.24700000000000003</v>
          </cell>
          <cell r="R182">
            <v>0.57499999999999996</v>
          </cell>
          <cell r="S182">
            <v>0.85199999999999998</v>
          </cell>
          <cell r="T182">
            <v>1.712</v>
          </cell>
        </row>
        <row r="183">
          <cell r="A183">
            <v>118</v>
          </cell>
          <cell r="B183">
            <v>887</v>
          </cell>
          <cell r="C183" t="str">
            <v>Yemen</v>
          </cell>
          <cell r="D183">
            <v>0</v>
          </cell>
          <cell r="E183">
            <v>3</v>
          </cell>
          <cell r="F183" t="str">
            <v>Emro</v>
          </cell>
          <cell r="G183">
            <v>8</v>
          </cell>
          <cell r="H183" t="str">
            <v>mec</v>
          </cell>
          <cell r="I183">
            <v>1</v>
          </cell>
          <cell r="J183" t="str">
            <v>low and middle</v>
          </cell>
          <cell r="K183" t="str">
            <v>both sexes</v>
          </cell>
          <cell r="L183" t="str">
            <v>1995-2000</v>
          </cell>
          <cell r="M183">
            <v>864.005</v>
          </cell>
          <cell r="N183">
            <v>435.839</v>
          </cell>
          <cell r="O183">
            <v>46.686</v>
          </cell>
          <cell r="P183">
            <v>78.207999999999998</v>
          </cell>
          <cell r="Q183">
            <v>65.153999999999996</v>
          </cell>
          <cell r="R183">
            <v>67.046999999999997</v>
          </cell>
          <cell r="S183">
            <v>67.156000000000006</v>
          </cell>
          <cell r="T183">
            <v>103.91500000000001</v>
          </cell>
        </row>
        <row r="184">
          <cell r="A184">
            <v>153</v>
          </cell>
          <cell r="B184">
            <v>891</v>
          </cell>
          <cell r="C184" t="str">
            <v>Yugoslavia</v>
          </cell>
          <cell r="D184">
            <v>0</v>
          </cell>
          <cell r="E184">
            <v>4</v>
          </cell>
          <cell r="F184" t="str">
            <v>Euro</v>
          </cell>
          <cell r="G184">
            <v>2</v>
          </cell>
          <cell r="H184" t="str">
            <v>fse</v>
          </cell>
          <cell r="I184">
            <v>1</v>
          </cell>
          <cell r="J184" t="str">
            <v>low and middle</v>
          </cell>
          <cell r="K184" t="str">
            <v>both sexes</v>
          </cell>
          <cell r="L184" t="str">
            <v>1995-2000</v>
          </cell>
          <cell r="M184">
            <v>510.36500000000001</v>
          </cell>
          <cell r="N184">
            <v>17.783000000000001</v>
          </cell>
          <cell r="O184">
            <v>1.865</v>
          </cell>
          <cell r="P184">
            <v>6.7729999999999997</v>
          </cell>
          <cell r="Q184">
            <v>16.542000000000002</v>
          </cell>
          <cell r="R184">
            <v>56.697000000000003</v>
          </cell>
          <cell r="S184">
            <v>112.197</v>
          </cell>
          <cell r="T184">
            <v>298.50799999999998</v>
          </cell>
        </row>
        <row r="185">
          <cell r="A185">
            <v>22</v>
          </cell>
          <cell r="B185">
            <v>894</v>
          </cell>
          <cell r="C185" t="str">
            <v>Zambia</v>
          </cell>
          <cell r="D185">
            <v>0</v>
          </cell>
          <cell r="E185">
            <v>1</v>
          </cell>
          <cell r="F185" t="str">
            <v>Afro</v>
          </cell>
          <cell r="G185">
            <v>6</v>
          </cell>
          <cell r="H185" t="str">
            <v>ssa</v>
          </cell>
          <cell r="I185">
            <v>1</v>
          </cell>
          <cell r="J185" t="str">
            <v>low and middle</v>
          </cell>
          <cell r="K185" t="str">
            <v>both sexes</v>
          </cell>
          <cell r="L185" t="str">
            <v>1995-2000</v>
          </cell>
          <cell r="M185">
            <v>870.50400000000002</v>
          </cell>
          <cell r="N185">
            <v>271.416</v>
          </cell>
          <cell r="O185">
            <v>64.881</v>
          </cell>
          <cell r="P185">
            <v>102.86</v>
          </cell>
          <cell r="Q185">
            <v>180.619</v>
          </cell>
          <cell r="R185">
            <v>130.13399999999999</v>
          </cell>
          <cell r="S185">
            <v>54.843000000000004</v>
          </cell>
          <cell r="T185">
            <v>65.751000000000005</v>
          </cell>
        </row>
        <row r="186">
          <cell r="A186">
            <v>1</v>
          </cell>
          <cell r="B186">
            <v>900</v>
          </cell>
          <cell r="C186" t="str">
            <v>World total</v>
          </cell>
          <cell r="K186" t="str">
            <v>both sexes</v>
          </cell>
          <cell r="L186" t="str">
            <v>1995-2000</v>
          </cell>
          <cell r="M186">
            <v>260361.421</v>
          </cell>
          <cell r="N186">
            <v>52610.093999999997</v>
          </cell>
          <cell r="O186">
            <v>9678.2209999999995</v>
          </cell>
          <cell r="P186">
            <v>14133.927</v>
          </cell>
          <cell r="Q186">
            <v>20121.925999999999</v>
          </cell>
          <cell r="R186">
            <v>31908.811000000002</v>
          </cell>
          <cell r="S186">
            <v>38227.51</v>
          </cell>
          <cell r="T186">
            <v>93680.932000000001</v>
          </cell>
        </row>
        <row r="187">
          <cell r="A187">
            <v>2</v>
          </cell>
          <cell r="B187">
            <v>901</v>
          </cell>
          <cell r="C187" t="str">
            <v>More developed regions (*)</v>
          </cell>
          <cell r="K187" t="str">
            <v>both sexes</v>
          </cell>
          <cell r="L187" t="str">
            <v>1995-2000</v>
          </cell>
          <cell r="M187">
            <v>59757.167999999998</v>
          </cell>
          <cell r="N187">
            <v>786.005</v>
          </cell>
          <cell r="O187">
            <v>203.32</v>
          </cell>
          <cell r="P187">
            <v>1141.577</v>
          </cell>
          <cell r="Q187">
            <v>2877.2</v>
          </cell>
          <cell r="R187">
            <v>6919.1540000000005</v>
          </cell>
          <cell r="S187">
            <v>10161.875</v>
          </cell>
          <cell r="T187">
            <v>37668.036999999997</v>
          </cell>
        </row>
        <row r="188">
          <cell r="A188">
            <v>3</v>
          </cell>
          <cell r="B188">
            <v>902</v>
          </cell>
          <cell r="C188" t="str">
            <v>Less developed regions (+)</v>
          </cell>
          <cell r="K188" t="str">
            <v>both sexes</v>
          </cell>
          <cell r="L188" t="str">
            <v>1995-2000</v>
          </cell>
          <cell r="M188">
            <v>200604.25200000001</v>
          </cell>
          <cell r="N188">
            <v>51824.088000000003</v>
          </cell>
          <cell r="O188">
            <v>9474.9009999999998</v>
          </cell>
          <cell r="P188">
            <v>12992.35</v>
          </cell>
          <cell r="Q188">
            <v>17244.726000000002</v>
          </cell>
          <cell r="R188">
            <v>24989.656999999999</v>
          </cell>
          <cell r="S188">
            <v>28065.634999999998</v>
          </cell>
          <cell r="T188">
            <v>56012.894999999997</v>
          </cell>
        </row>
        <row r="189">
          <cell r="A189">
            <v>5</v>
          </cell>
          <cell r="B189">
            <v>903</v>
          </cell>
          <cell r="C189" t="str">
            <v>Africa</v>
          </cell>
          <cell r="K189" t="str">
            <v>both sexes</v>
          </cell>
          <cell r="L189" t="str">
            <v>1995-2000</v>
          </cell>
          <cell r="M189">
            <v>51657.258999999998</v>
          </cell>
          <cell r="N189">
            <v>19946.133000000002</v>
          </cell>
          <cell r="O189">
            <v>4352.866</v>
          </cell>
          <cell r="P189">
            <v>4831.7219999999998</v>
          </cell>
          <cell r="Q189">
            <v>6242.7549999999992</v>
          </cell>
          <cell r="R189">
            <v>5804.8239999999996</v>
          </cell>
          <cell r="S189">
            <v>4096.9340000000002</v>
          </cell>
          <cell r="T189">
            <v>6382.0250000000005</v>
          </cell>
        </row>
        <row r="190">
          <cell r="A190">
            <v>162</v>
          </cell>
          <cell r="B190">
            <v>904</v>
          </cell>
          <cell r="C190" t="str">
            <v>Latin America and the Caribbean</v>
          </cell>
          <cell r="K190" t="str">
            <v>both sexes</v>
          </cell>
          <cell r="L190" t="str">
            <v>1995-2000</v>
          </cell>
          <cell r="M190">
            <v>16225.326999999999</v>
          </cell>
          <cell r="N190">
            <v>2580.3270000000002</v>
          </cell>
          <cell r="O190">
            <v>370.517</v>
          </cell>
          <cell r="P190">
            <v>1133.5730000000001</v>
          </cell>
          <cell r="Q190">
            <v>1633.9849999999999</v>
          </cell>
          <cell r="R190">
            <v>2330.875</v>
          </cell>
          <cell r="S190">
            <v>2306.2930000000001</v>
          </cell>
          <cell r="T190">
            <v>5869.7569999999987</v>
          </cell>
        </row>
        <row r="191">
          <cell r="A191">
            <v>197</v>
          </cell>
          <cell r="B191">
            <v>905</v>
          </cell>
          <cell r="C191" t="str">
            <v>Northern America (12)</v>
          </cell>
          <cell r="K191" t="str">
            <v>both sexes</v>
          </cell>
          <cell r="L191" t="str">
            <v>1995-2000</v>
          </cell>
          <cell r="M191">
            <v>12641.482</v>
          </cell>
          <cell r="N191">
            <v>179.577</v>
          </cell>
          <cell r="O191">
            <v>42.548999999999999</v>
          </cell>
          <cell r="P191">
            <v>264.452</v>
          </cell>
          <cell r="Q191">
            <v>647.29600000000005</v>
          </cell>
          <cell r="R191">
            <v>1336.6990000000001</v>
          </cell>
          <cell r="S191">
            <v>1790.4880000000001</v>
          </cell>
          <cell r="T191">
            <v>8380.4210000000003</v>
          </cell>
        </row>
        <row r="192">
          <cell r="A192">
            <v>65</v>
          </cell>
          <cell r="B192">
            <v>906</v>
          </cell>
          <cell r="C192" t="str">
            <v>Eastern Asia</v>
          </cell>
          <cell r="K192" t="str">
            <v>both sexes</v>
          </cell>
          <cell r="L192" t="str">
            <v>1995-2000</v>
          </cell>
          <cell r="M192">
            <v>50744.387999999999</v>
          </cell>
          <cell r="N192">
            <v>5065.54</v>
          </cell>
          <cell r="O192">
            <v>574.08000000000004</v>
          </cell>
          <cell r="P192">
            <v>1671.991</v>
          </cell>
          <cell r="Q192">
            <v>2830.1530000000002</v>
          </cell>
          <cell r="R192">
            <v>6506.8970000000008</v>
          </cell>
          <cell r="S192">
            <v>9915.7210000000014</v>
          </cell>
          <cell r="T192">
            <v>24180.006000000001</v>
          </cell>
        </row>
        <row r="193">
          <cell r="A193">
            <v>119</v>
          </cell>
          <cell r="B193">
            <v>908</v>
          </cell>
          <cell r="C193" t="str">
            <v>Europe</v>
          </cell>
          <cell r="K193" t="str">
            <v>both sexes</v>
          </cell>
          <cell r="L193" t="str">
            <v>1995-2000</v>
          </cell>
          <cell r="M193">
            <v>41241.917000000001</v>
          </cell>
          <cell r="N193">
            <v>558.077</v>
          </cell>
          <cell r="O193">
            <v>148.203</v>
          </cell>
          <cell r="P193">
            <v>799.97700000000009</v>
          </cell>
          <cell r="Q193">
            <v>2081.46</v>
          </cell>
          <cell r="R193">
            <v>4993.2849999999999</v>
          </cell>
          <cell r="S193">
            <v>7452.0319999999992</v>
          </cell>
          <cell r="T193">
            <v>25208.882999999998</v>
          </cell>
        </row>
        <row r="194">
          <cell r="A194">
            <v>200</v>
          </cell>
          <cell r="B194">
            <v>909</v>
          </cell>
          <cell r="C194" t="str">
            <v>Oceania</v>
          </cell>
          <cell r="K194" t="str">
            <v>both sexes</v>
          </cell>
          <cell r="L194" t="str">
            <v>1995-2000</v>
          </cell>
          <cell r="M194">
            <v>1135.0999999999999</v>
          </cell>
          <cell r="N194">
            <v>82.593999999999994</v>
          </cell>
          <cell r="O194">
            <v>12.382999999999999</v>
          </cell>
          <cell r="P194">
            <v>41.585000000000001</v>
          </cell>
          <cell r="Q194">
            <v>59.412999999999997</v>
          </cell>
          <cell r="R194">
            <v>123.191</v>
          </cell>
          <cell r="S194">
            <v>160.97300000000001</v>
          </cell>
          <cell r="T194">
            <v>654.9609999999999</v>
          </cell>
        </row>
        <row r="195">
          <cell r="A195">
            <v>6</v>
          </cell>
          <cell r="B195">
            <v>910</v>
          </cell>
          <cell r="C195" t="str">
            <v>Eastern Africa (1)</v>
          </cell>
          <cell r="K195" t="str">
            <v>both sexes</v>
          </cell>
          <cell r="L195" t="str">
            <v>1995-2000</v>
          </cell>
          <cell r="M195">
            <v>20355.901999999998</v>
          </cell>
          <cell r="N195">
            <v>8059.3209999999999</v>
          </cell>
          <cell r="O195">
            <v>1775.337</v>
          </cell>
          <cell r="P195">
            <v>2022.9270000000001</v>
          </cell>
          <cell r="Q195">
            <v>2945.0329999999999</v>
          </cell>
          <cell r="R195">
            <v>2384.6880000000001</v>
          </cell>
          <cell r="S195">
            <v>1307.9390000000001</v>
          </cell>
          <cell r="T195">
            <v>1860.6569999999999</v>
          </cell>
        </row>
        <row r="196">
          <cell r="A196">
            <v>24</v>
          </cell>
          <cell r="B196">
            <v>911</v>
          </cell>
          <cell r="C196" t="str">
            <v>Middle Africa (3)</v>
          </cell>
          <cell r="K196" t="str">
            <v>both sexes</v>
          </cell>
          <cell r="L196" t="str">
            <v>1995-2000</v>
          </cell>
          <cell r="M196">
            <v>6878.3429999999998</v>
          </cell>
          <cell r="N196">
            <v>3027.0569999999998</v>
          </cell>
          <cell r="O196">
            <v>628.4670000000001</v>
          </cell>
          <cell r="P196">
            <v>617.24200000000008</v>
          </cell>
          <cell r="Q196">
            <v>712.44200000000001</v>
          </cell>
          <cell r="R196">
            <v>663.26800000000003</v>
          </cell>
          <cell r="S196">
            <v>475.57799999999997</v>
          </cell>
          <cell r="T196">
            <v>754.28899999999999</v>
          </cell>
        </row>
        <row r="197">
          <cell r="A197">
            <v>33</v>
          </cell>
          <cell r="B197">
            <v>912</v>
          </cell>
          <cell r="C197" t="str">
            <v>Northern Africa</v>
          </cell>
          <cell r="K197" t="str">
            <v>both sexes</v>
          </cell>
          <cell r="L197" t="str">
            <v>1995-2000</v>
          </cell>
          <cell r="M197">
            <v>6030.1570000000002</v>
          </cell>
          <cell r="N197">
            <v>1616.626</v>
          </cell>
          <cell r="O197">
            <v>281.74400000000003</v>
          </cell>
          <cell r="P197">
            <v>418.03899999999999</v>
          </cell>
          <cell r="Q197">
            <v>472.524</v>
          </cell>
          <cell r="R197">
            <v>692.22700000000009</v>
          </cell>
          <cell r="S197">
            <v>859.65200000000004</v>
          </cell>
          <cell r="T197">
            <v>1689.345</v>
          </cell>
        </row>
        <row r="198">
          <cell r="A198">
            <v>41</v>
          </cell>
          <cell r="B198">
            <v>913</v>
          </cell>
          <cell r="C198" t="str">
            <v>Southern Africa</v>
          </cell>
          <cell r="K198" t="str">
            <v>both sexes</v>
          </cell>
          <cell r="L198" t="str">
            <v>1995-2000</v>
          </cell>
          <cell r="M198">
            <v>2773.4870000000001</v>
          </cell>
          <cell r="N198">
            <v>587.47199999999998</v>
          </cell>
          <cell r="O198">
            <v>93.855000000000004</v>
          </cell>
          <cell r="P198">
            <v>241.23399999999998</v>
          </cell>
          <cell r="Q198">
            <v>498.54200000000003</v>
          </cell>
          <cell r="R198">
            <v>547.78399999999999</v>
          </cell>
          <cell r="S198">
            <v>354.13800000000003</v>
          </cell>
          <cell r="T198">
            <v>450.46199999999999</v>
          </cell>
        </row>
        <row r="199">
          <cell r="A199">
            <v>47</v>
          </cell>
          <cell r="B199">
            <v>914</v>
          </cell>
          <cell r="C199" t="str">
            <v>Western Africa (4)</v>
          </cell>
          <cell r="K199" t="str">
            <v>both sexes</v>
          </cell>
          <cell r="L199" t="str">
            <v>1995-2000</v>
          </cell>
          <cell r="M199">
            <v>15619.37</v>
          </cell>
          <cell r="N199">
            <v>6655.6570000000002</v>
          </cell>
          <cell r="O199">
            <v>1573.4630000000002</v>
          </cell>
          <cell r="P199">
            <v>1532.28</v>
          </cell>
          <cell r="Q199">
            <v>1614.2139999999999</v>
          </cell>
          <cell r="R199">
            <v>1516.857</v>
          </cell>
          <cell r="S199">
            <v>1099.627</v>
          </cell>
          <cell r="T199">
            <v>1627.2720000000004</v>
          </cell>
        </row>
        <row r="200">
          <cell r="A200">
            <v>163</v>
          </cell>
          <cell r="B200">
            <v>915</v>
          </cell>
          <cell r="C200" t="str">
            <v>Caribbean (10)</v>
          </cell>
          <cell r="K200" t="str">
            <v>both sexes</v>
          </cell>
          <cell r="L200" t="str">
            <v>1995-2000</v>
          </cell>
          <cell r="M200">
            <v>1443.394</v>
          </cell>
          <cell r="N200">
            <v>209.40799999999999</v>
          </cell>
          <cell r="O200">
            <v>45.861999999999995</v>
          </cell>
          <cell r="P200">
            <v>91.718999999999994</v>
          </cell>
          <cell r="Q200">
            <v>134.422</v>
          </cell>
          <cell r="R200">
            <v>188.87700000000001</v>
          </cell>
          <cell r="S200">
            <v>188.45800000000003</v>
          </cell>
          <cell r="T200">
            <v>584.64800000000002</v>
          </cell>
        </row>
        <row r="201">
          <cell r="A201">
            <v>175</v>
          </cell>
          <cell r="B201">
            <v>916</v>
          </cell>
          <cell r="C201" t="str">
            <v>Central America</v>
          </cell>
          <cell r="K201" t="str">
            <v>both sexes</v>
          </cell>
          <cell r="L201" t="str">
            <v>1995-2000</v>
          </cell>
          <cell r="M201">
            <v>3432.47</v>
          </cell>
          <cell r="N201">
            <v>715.923</v>
          </cell>
          <cell r="O201">
            <v>91.167000000000002</v>
          </cell>
          <cell r="P201">
            <v>276.303</v>
          </cell>
          <cell r="Q201">
            <v>333.15100000000001</v>
          </cell>
          <cell r="R201">
            <v>443.91200000000003</v>
          </cell>
          <cell r="S201">
            <v>438.69100000000003</v>
          </cell>
          <cell r="T201">
            <v>1133.3229999999999</v>
          </cell>
        </row>
        <row r="202">
          <cell r="A202">
            <v>88</v>
          </cell>
          <cell r="B202">
            <v>920</v>
          </cell>
          <cell r="C202" t="str">
            <v>South-eastern Asia</v>
          </cell>
          <cell r="K202" t="str">
            <v>both sexes</v>
          </cell>
          <cell r="L202" t="str">
            <v>1995-2000</v>
          </cell>
          <cell r="M202">
            <v>18193.169999999998</v>
          </cell>
          <cell r="N202">
            <v>3621.018</v>
          </cell>
          <cell r="O202">
            <v>637.78199999999993</v>
          </cell>
          <cell r="P202">
            <v>1351.3220000000001</v>
          </cell>
          <cell r="Q202">
            <v>1744.9470000000001</v>
          </cell>
          <cell r="R202">
            <v>2545.2629999999999</v>
          </cell>
          <cell r="S202">
            <v>2817.2350000000001</v>
          </cell>
          <cell r="T202">
            <v>5475.6030000000001</v>
          </cell>
        </row>
        <row r="203">
          <cell r="A203">
            <v>73</v>
          </cell>
          <cell r="B203">
            <v>921</v>
          </cell>
          <cell r="C203" t="str">
            <v>South-central Asia</v>
          </cell>
          <cell r="K203" t="str">
            <v>both sexes</v>
          </cell>
          <cell r="L203" t="str">
            <v>1995-2000</v>
          </cell>
          <cell r="M203">
            <v>62671.523000000001</v>
          </cell>
          <cell r="N203">
            <v>18947.281999999999</v>
          </cell>
          <cell r="O203">
            <v>3376.8789999999999</v>
          </cell>
          <cell r="P203">
            <v>3718.2119999999995</v>
          </cell>
          <cell r="Q203">
            <v>4484.1489999999994</v>
          </cell>
          <cell r="R203">
            <v>7581.3689999999988</v>
          </cell>
          <cell r="S203">
            <v>8821.3019999999997</v>
          </cell>
          <cell r="T203">
            <v>15742.33</v>
          </cell>
        </row>
        <row r="204">
          <cell r="A204">
            <v>100</v>
          </cell>
          <cell r="B204">
            <v>922</v>
          </cell>
          <cell r="C204" t="str">
            <v>Western Asia</v>
          </cell>
          <cell r="K204" t="str">
            <v>both sexes</v>
          </cell>
          <cell r="L204" t="str">
            <v>1995-2000</v>
          </cell>
          <cell r="M204">
            <v>5849.4319999999998</v>
          </cell>
          <cell r="N204">
            <v>1627.11</v>
          </cell>
          <cell r="O204">
            <v>162.815</v>
          </cell>
          <cell r="P204">
            <v>321.32400000000001</v>
          </cell>
          <cell r="Q204">
            <v>397.96899999999999</v>
          </cell>
          <cell r="R204">
            <v>685.61699999999996</v>
          </cell>
          <cell r="S204">
            <v>864.49199999999996</v>
          </cell>
          <cell r="T204">
            <v>1790.105</v>
          </cell>
        </row>
        <row r="205">
          <cell r="A205">
            <v>120</v>
          </cell>
          <cell r="B205">
            <v>923</v>
          </cell>
          <cell r="C205" t="str">
            <v>Eastern Europe</v>
          </cell>
          <cell r="K205" t="str">
            <v>both sexes</v>
          </cell>
          <cell r="L205" t="str">
            <v>1995-2000</v>
          </cell>
          <cell r="M205">
            <v>19999.495999999999</v>
          </cell>
          <cell r="N205">
            <v>345.84399999999999</v>
          </cell>
          <cell r="O205">
            <v>102.30199999999999</v>
          </cell>
          <cell r="P205">
            <v>523.904</v>
          </cell>
          <cell r="Q205">
            <v>1464.069</v>
          </cell>
          <cell r="R205">
            <v>3127.0909999999999</v>
          </cell>
          <cell r="S205">
            <v>4213.6170000000002</v>
          </cell>
          <cell r="T205">
            <v>10222.669</v>
          </cell>
        </row>
        <row r="206">
          <cell r="A206">
            <v>131</v>
          </cell>
          <cell r="B206">
            <v>924</v>
          </cell>
          <cell r="C206" t="str">
            <v>Northern Europe (7)</v>
          </cell>
          <cell r="K206" t="str">
            <v>both sexes</v>
          </cell>
          <cell r="L206" t="str">
            <v>1995-2000</v>
          </cell>
          <cell r="M206">
            <v>5104.143</v>
          </cell>
          <cell r="N206">
            <v>50.484999999999999</v>
          </cell>
          <cell r="O206">
            <v>11.341999999999999</v>
          </cell>
          <cell r="P206">
            <v>56.588999999999999</v>
          </cell>
          <cell r="Q206">
            <v>134</v>
          </cell>
          <cell r="R206">
            <v>444.96899999999999</v>
          </cell>
          <cell r="S206">
            <v>763.06700000000001</v>
          </cell>
          <cell r="T206">
            <v>3643.6910000000003</v>
          </cell>
        </row>
        <row r="207">
          <cell r="A207">
            <v>142</v>
          </cell>
          <cell r="B207">
            <v>925</v>
          </cell>
          <cell r="C207" t="str">
            <v>Southern Europe (8)</v>
          </cell>
          <cell r="K207" t="str">
            <v>both sexes</v>
          </cell>
          <cell r="L207" t="str">
            <v>1995-2000</v>
          </cell>
          <cell r="M207">
            <v>7052.6</v>
          </cell>
          <cell r="N207">
            <v>90.927999999999997</v>
          </cell>
          <cell r="O207">
            <v>17.86</v>
          </cell>
          <cell r="P207">
            <v>106.74</v>
          </cell>
          <cell r="Q207">
            <v>193.33100000000002</v>
          </cell>
          <cell r="R207">
            <v>593.50700000000006</v>
          </cell>
          <cell r="S207">
            <v>1130.212</v>
          </cell>
          <cell r="T207">
            <v>4920.0219999999999</v>
          </cell>
        </row>
        <row r="208">
          <cell r="A208">
            <v>154</v>
          </cell>
          <cell r="B208">
            <v>926</v>
          </cell>
          <cell r="C208" t="str">
            <v>Western Europe (9)</v>
          </cell>
          <cell r="K208" t="str">
            <v>both sexes</v>
          </cell>
          <cell r="L208" t="str">
            <v>1995-2000</v>
          </cell>
          <cell r="M208">
            <v>9085.6779999999999</v>
          </cell>
          <cell r="N208">
            <v>70.819999999999993</v>
          </cell>
          <cell r="O208">
            <v>16.698999999999998</v>
          </cell>
          <cell r="P208">
            <v>112.744</v>
          </cell>
          <cell r="Q208">
            <v>290.06</v>
          </cell>
          <cell r="R208">
            <v>827.71800000000007</v>
          </cell>
          <cell r="S208">
            <v>1345.136</v>
          </cell>
          <cell r="T208">
            <v>6422.5009999999993</v>
          </cell>
        </row>
        <row r="209">
          <cell r="A209">
            <v>201</v>
          </cell>
          <cell r="B209">
            <v>927</v>
          </cell>
          <cell r="C209" t="str">
            <v>Australia/New Zealand</v>
          </cell>
          <cell r="K209" t="str">
            <v>both sexes</v>
          </cell>
          <cell r="L209" t="str">
            <v>1995-2000</v>
          </cell>
          <cell r="M209">
            <v>846.45500000000004</v>
          </cell>
          <cell r="N209">
            <v>11.263999999999999</v>
          </cell>
          <cell r="O209">
            <v>2.681</v>
          </cell>
          <cell r="P209">
            <v>16.561</v>
          </cell>
          <cell r="Q209">
            <v>29.234000000000002</v>
          </cell>
          <cell r="R209">
            <v>74.491</v>
          </cell>
          <cell r="S209">
            <v>114.824</v>
          </cell>
          <cell r="T209">
            <v>597.4</v>
          </cell>
        </row>
        <row r="210">
          <cell r="A210">
            <v>204</v>
          </cell>
          <cell r="B210">
            <v>928</v>
          </cell>
          <cell r="C210" t="str">
            <v>Melanesia</v>
          </cell>
          <cell r="K210" t="str">
            <v>both sexes</v>
          </cell>
          <cell r="L210" t="str">
            <v>1995-2000</v>
          </cell>
          <cell r="M210">
            <v>260.77999999999997</v>
          </cell>
          <cell r="N210">
            <v>66.289000000000001</v>
          </cell>
          <cell r="O210">
            <v>9.0090000000000003</v>
          </cell>
          <cell r="P210">
            <v>23.048999999999999</v>
          </cell>
          <cell r="Q210">
            <v>27.957000000000001</v>
          </cell>
          <cell r="R210">
            <v>44.618000000000002</v>
          </cell>
          <cell r="S210">
            <v>41.302999999999997</v>
          </cell>
          <cell r="T210">
            <v>48.555</v>
          </cell>
        </row>
        <row r="211">
          <cell r="A211">
            <v>184</v>
          </cell>
          <cell r="B211">
            <v>931</v>
          </cell>
          <cell r="C211" t="str">
            <v>South America (11)</v>
          </cell>
          <cell r="K211" t="str">
            <v>both sexes</v>
          </cell>
          <cell r="L211" t="str">
            <v>1995-2000</v>
          </cell>
          <cell r="M211">
            <v>11349.463</v>
          </cell>
          <cell r="N211">
            <v>1654.9960000000001</v>
          </cell>
          <cell r="O211">
            <v>233.488</v>
          </cell>
          <cell r="P211">
            <v>765.55099999999993</v>
          </cell>
          <cell r="Q211">
            <v>1166.4119999999998</v>
          </cell>
          <cell r="R211">
            <v>1698.0860000000002</v>
          </cell>
          <cell r="S211">
            <v>1679.144</v>
          </cell>
          <cell r="T211">
            <v>4151.7860000000001</v>
          </cell>
        </row>
        <row r="212">
          <cell r="A212">
            <v>64</v>
          </cell>
          <cell r="B212">
            <v>935</v>
          </cell>
          <cell r="C212" t="str">
            <v>Asia</v>
          </cell>
          <cell r="K212" t="str">
            <v>both sexes</v>
          </cell>
          <cell r="L212" t="str">
            <v>1995-2000</v>
          </cell>
          <cell r="M212">
            <v>137458.51300000001</v>
          </cell>
          <cell r="N212">
            <v>29260.95</v>
          </cell>
          <cell r="O212">
            <v>4751.5559999999996</v>
          </cell>
          <cell r="P212">
            <v>7062.8490000000002</v>
          </cell>
          <cell r="Q212">
            <v>9457.2180000000008</v>
          </cell>
          <cell r="R212">
            <v>17319.146000000001</v>
          </cell>
          <cell r="S212">
            <v>22418.75</v>
          </cell>
          <cell r="T212">
            <v>47188.044000000002</v>
          </cell>
        </row>
        <row r="213">
          <cell r="A213">
            <v>4</v>
          </cell>
          <cell r="B213">
            <v>941</v>
          </cell>
          <cell r="C213" t="str">
            <v>Least developed countries (#)</v>
          </cell>
          <cell r="K213" t="str">
            <v>both sexes</v>
          </cell>
          <cell r="L213" t="str">
            <v>1995-2000</v>
          </cell>
          <cell r="M213">
            <v>44190.324999999997</v>
          </cell>
          <cell r="N213">
            <v>18343.772000000001</v>
          </cell>
          <cell r="O213">
            <v>3500.8850000000002</v>
          </cell>
          <cell r="P213">
            <v>4152.4520000000002</v>
          </cell>
          <cell r="Q213">
            <v>4870.4619999999995</v>
          </cell>
          <cell r="R213">
            <v>4670.491</v>
          </cell>
          <cell r="S213">
            <v>3429.8440000000001</v>
          </cell>
          <cell r="T213">
            <v>5222.4190000000008</v>
          </cell>
        </row>
        <row r="214">
          <cell r="A214">
            <v>210</v>
          </cell>
          <cell r="B214">
            <v>954</v>
          </cell>
          <cell r="C214" t="str">
            <v>Micronesia (14)</v>
          </cell>
          <cell r="K214" t="str">
            <v>both sexes</v>
          </cell>
          <cell r="L214" t="str">
            <v>1995-2000</v>
          </cell>
          <cell r="M214">
            <v>13.191000000000001</v>
          </cell>
          <cell r="N214">
            <v>3.4380000000000002</v>
          </cell>
          <cell r="O214">
            <v>0.45400000000000001</v>
          </cell>
          <cell r="P214">
            <v>1.161</v>
          </cell>
          <cell r="Q214">
            <v>1.21</v>
          </cell>
          <cell r="R214">
            <v>1.6859999999999999</v>
          </cell>
          <cell r="S214">
            <v>1.7490000000000001</v>
          </cell>
          <cell r="T214">
            <v>3.4929999999999999</v>
          </cell>
        </row>
        <row r="215">
          <cell r="A215">
            <v>212</v>
          </cell>
          <cell r="B215">
            <v>957</v>
          </cell>
          <cell r="C215" t="str">
            <v>Polynesia (15)</v>
          </cell>
          <cell r="K215" t="str">
            <v>both sexes</v>
          </cell>
          <cell r="L215" t="str">
            <v>1995-2000</v>
          </cell>
          <cell r="M215">
            <v>14.673999999999999</v>
          </cell>
          <cell r="N215">
            <v>1.603</v>
          </cell>
          <cell r="O215">
            <v>0.23899999999999999</v>
          </cell>
          <cell r="P215">
            <v>0.81400000000000006</v>
          </cell>
          <cell r="Q215">
            <v>1.012</v>
          </cell>
          <cell r="R215">
            <v>2.3959999999999999</v>
          </cell>
          <cell r="S215">
            <v>3.097</v>
          </cell>
          <cell r="T215">
            <v>5.5129999999999999</v>
          </cell>
        </row>
        <row r="216">
          <cell r="A216">
            <v>74</v>
          </cell>
          <cell r="B216">
            <v>4</v>
          </cell>
          <cell r="C216" t="str">
            <v>Afghanistan</v>
          </cell>
          <cell r="D216">
            <v>0</v>
          </cell>
          <cell r="E216">
            <v>3</v>
          </cell>
          <cell r="F216" t="str">
            <v>Emro</v>
          </cell>
          <cell r="G216">
            <v>8</v>
          </cell>
          <cell r="H216" t="str">
            <v>mec</v>
          </cell>
          <cell r="I216">
            <v>1</v>
          </cell>
          <cell r="J216" t="str">
            <v>low and middle</v>
          </cell>
          <cell r="K216" t="str">
            <v>females</v>
          </cell>
          <cell r="L216" t="str">
            <v>1995-2000</v>
          </cell>
          <cell r="M216">
            <v>1047.1890000000001</v>
          </cell>
          <cell r="N216">
            <v>633.95399999999995</v>
          </cell>
          <cell r="O216">
            <v>58.926000000000002</v>
          </cell>
          <cell r="P216">
            <v>78.078000000000003</v>
          </cell>
          <cell r="Q216">
            <v>61.811000000000007</v>
          </cell>
          <cell r="R216">
            <v>61.242000000000004</v>
          </cell>
          <cell r="S216">
            <v>62.536999999999999</v>
          </cell>
          <cell r="T216">
            <v>90.641000000000005</v>
          </cell>
        </row>
        <row r="217">
          <cell r="A217">
            <v>143</v>
          </cell>
          <cell r="B217">
            <v>8</v>
          </cell>
          <cell r="C217" t="str">
            <v>Albania</v>
          </cell>
          <cell r="D217">
            <v>0</v>
          </cell>
          <cell r="E217">
            <v>4</v>
          </cell>
          <cell r="F217" t="str">
            <v>Euro</v>
          </cell>
          <cell r="G217">
            <v>2</v>
          </cell>
          <cell r="H217" t="str">
            <v>fse</v>
          </cell>
          <cell r="I217">
            <v>1</v>
          </cell>
          <cell r="J217" t="str">
            <v>low and middle</v>
          </cell>
          <cell r="K217" t="str">
            <v>females</v>
          </cell>
          <cell r="L217" t="str">
            <v>1995-2000</v>
          </cell>
          <cell r="M217">
            <v>38.027000000000001</v>
          </cell>
          <cell r="N217">
            <v>6.0140000000000002</v>
          </cell>
          <cell r="O217">
            <v>0.71100000000000008</v>
          </cell>
          <cell r="P217">
            <v>0.93300000000000005</v>
          </cell>
          <cell r="Q217">
            <v>1.542</v>
          </cell>
          <cell r="R217">
            <v>2.7359999999999998</v>
          </cell>
          <cell r="S217">
            <v>4.5139999999999993</v>
          </cell>
          <cell r="T217">
            <v>21.576999999999998</v>
          </cell>
        </row>
        <row r="218">
          <cell r="A218">
            <v>34</v>
          </cell>
          <cell r="B218">
            <v>12</v>
          </cell>
          <cell r="C218" t="str">
            <v>Algeria</v>
          </cell>
          <cell r="D218">
            <v>0</v>
          </cell>
          <cell r="E218">
            <v>1</v>
          </cell>
          <cell r="F218" t="str">
            <v>Afro</v>
          </cell>
          <cell r="G218">
            <v>8</v>
          </cell>
          <cell r="H218" t="str">
            <v>mec</v>
          </cell>
          <cell r="I218">
            <v>1</v>
          </cell>
          <cell r="J218" t="str">
            <v>low and middle</v>
          </cell>
          <cell r="K218" t="str">
            <v>females</v>
          </cell>
          <cell r="L218" t="str">
            <v>1995-2000</v>
          </cell>
          <cell r="M218">
            <v>385.00900000000001</v>
          </cell>
          <cell r="N218">
            <v>96.694999999999993</v>
          </cell>
          <cell r="O218">
            <v>11.288</v>
          </cell>
          <cell r="P218">
            <v>19.491</v>
          </cell>
          <cell r="Q218">
            <v>24.192</v>
          </cell>
          <cell r="R218">
            <v>33.774999999999999</v>
          </cell>
          <cell r="S218">
            <v>51.712000000000003</v>
          </cell>
          <cell r="T218">
            <v>147.85599999999999</v>
          </cell>
        </row>
        <row r="219">
          <cell r="A219">
            <v>25</v>
          </cell>
          <cell r="B219">
            <v>24</v>
          </cell>
          <cell r="C219" t="str">
            <v>Angola</v>
          </cell>
          <cell r="D219">
            <v>0</v>
          </cell>
          <cell r="E219">
            <v>1</v>
          </cell>
          <cell r="F219" t="str">
            <v>Afro</v>
          </cell>
          <cell r="G219">
            <v>6</v>
          </cell>
          <cell r="H219" t="str">
            <v>ssa</v>
          </cell>
          <cell r="I219">
            <v>1</v>
          </cell>
          <cell r="J219" t="str">
            <v>low and middle</v>
          </cell>
          <cell r="K219" t="str">
            <v>females</v>
          </cell>
          <cell r="L219" t="str">
            <v>1995-2000</v>
          </cell>
          <cell r="M219">
            <v>534.51499999999999</v>
          </cell>
          <cell r="N219">
            <v>281.101</v>
          </cell>
          <cell r="O219">
            <v>51.77</v>
          </cell>
          <cell r="P219">
            <v>43.082000000000001</v>
          </cell>
          <cell r="Q219">
            <v>37.558</v>
          </cell>
          <cell r="R219">
            <v>35.257000000000005</v>
          </cell>
          <cell r="S219">
            <v>32.622</v>
          </cell>
          <cell r="T219">
            <v>53.125</v>
          </cell>
        </row>
        <row r="220">
          <cell r="A220">
            <v>102</v>
          </cell>
          <cell r="B220">
            <v>31</v>
          </cell>
          <cell r="C220" t="str">
            <v>Azerbaijan</v>
          </cell>
          <cell r="D220">
            <v>0</v>
          </cell>
          <cell r="E220">
            <v>4</v>
          </cell>
          <cell r="F220" t="str">
            <v>Euro</v>
          </cell>
          <cell r="G220">
            <v>8</v>
          </cell>
          <cell r="H220" t="str">
            <v>mec</v>
          </cell>
          <cell r="I220">
            <v>1</v>
          </cell>
          <cell r="J220" t="str">
            <v>low and middle</v>
          </cell>
          <cell r="K220" t="str">
            <v>females</v>
          </cell>
          <cell r="L220" t="str">
            <v>1995-2000</v>
          </cell>
          <cell r="M220">
            <v>116.29</v>
          </cell>
          <cell r="N220">
            <v>13.992000000000001</v>
          </cell>
          <cell r="O220">
            <v>2.0609999999999999</v>
          </cell>
          <cell r="P220">
            <v>2.9480000000000004</v>
          </cell>
          <cell r="Q220">
            <v>6.5679999999999996</v>
          </cell>
          <cell r="R220">
            <v>11.564</v>
          </cell>
          <cell r="S220">
            <v>21.798000000000002</v>
          </cell>
          <cell r="T220">
            <v>57.358999999999995</v>
          </cell>
        </row>
        <row r="221">
          <cell r="A221">
            <v>185</v>
          </cell>
          <cell r="B221">
            <v>32</v>
          </cell>
          <cell r="C221" t="str">
            <v>Argentina</v>
          </cell>
          <cell r="D221">
            <v>0</v>
          </cell>
          <cell r="E221">
            <v>2</v>
          </cell>
          <cell r="F221" t="str">
            <v>Amro</v>
          </cell>
          <cell r="G221">
            <v>7</v>
          </cell>
          <cell r="H221" t="str">
            <v>lac</v>
          </cell>
          <cell r="I221">
            <v>1</v>
          </cell>
          <cell r="J221" t="str">
            <v>low and middle</v>
          </cell>
          <cell r="K221" t="str">
            <v>females</v>
          </cell>
          <cell r="L221" t="str">
            <v>1995-2000</v>
          </cell>
          <cell r="M221">
            <v>657.01099999999997</v>
          </cell>
          <cell r="N221">
            <v>39.414999999999999</v>
          </cell>
          <cell r="O221">
            <v>3.964</v>
          </cell>
          <cell r="P221">
            <v>12.241999999999999</v>
          </cell>
          <cell r="Q221">
            <v>24.704000000000001</v>
          </cell>
          <cell r="R221">
            <v>58.838999999999999</v>
          </cell>
          <cell r="S221">
            <v>83.915000000000006</v>
          </cell>
          <cell r="T221">
            <v>433.93200000000002</v>
          </cell>
        </row>
        <row r="222">
          <cell r="A222">
            <v>202</v>
          </cell>
          <cell r="B222">
            <v>36</v>
          </cell>
          <cell r="C222" t="str">
            <v>Australia (13)</v>
          </cell>
          <cell r="D222">
            <v>0</v>
          </cell>
          <cell r="E222">
            <v>6</v>
          </cell>
          <cell r="F222" t="str">
            <v>Wpro</v>
          </cell>
          <cell r="G222">
            <v>1</v>
          </cell>
          <cell r="H222" t="str">
            <v>eme</v>
          </cell>
          <cell r="I222">
            <v>4</v>
          </cell>
          <cell r="J222" t="str">
            <v>high</v>
          </cell>
          <cell r="K222" t="str">
            <v>females</v>
          </cell>
          <cell r="L222" t="str">
            <v>1995-2000</v>
          </cell>
          <cell r="M222">
            <v>333.61700000000002</v>
          </cell>
          <cell r="N222">
            <v>3.7240000000000002</v>
          </cell>
          <cell r="O222">
            <v>0.80600000000000005</v>
          </cell>
          <cell r="P222">
            <v>3.222</v>
          </cell>
          <cell r="Q222">
            <v>7.7420000000000009</v>
          </cell>
          <cell r="R222">
            <v>21.591999999999999</v>
          </cell>
          <cell r="S222">
            <v>32.203000000000003</v>
          </cell>
          <cell r="T222">
            <v>264.32800000000003</v>
          </cell>
        </row>
        <row r="223">
          <cell r="A223">
            <v>155</v>
          </cell>
          <cell r="B223">
            <v>40</v>
          </cell>
          <cell r="C223" t="str">
            <v>Austria</v>
          </cell>
          <cell r="D223">
            <v>0</v>
          </cell>
          <cell r="E223">
            <v>4</v>
          </cell>
          <cell r="F223" t="str">
            <v>Euro</v>
          </cell>
          <cell r="G223">
            <v>1</v>
          </cell>
          <cell r="H223" t="str">
            <v>eme</v>
          </cell>
          <cell r="I223">
            <v>4</v>
          </cell>
          <cell r="J223" t="str">
            <v>high</v>
          </cell>
          <cell r="K223" t="str">
            <v>females</v>
          </cell>
          <cell r="L223" t="str">
            <v>1995-2000</v>
          </cell>
          <cell r="M223">
            <v>214.83199999999999</v>
          </cell>
          <cell r="N223">
            <v>1.3640000000000001</v>
          </cell>
          <cell r="O223">
            <v>0.22700000000000001</v>
          </cell>
          <cell r="P223">
            <v>1.2030000000000001</v>
          </cell>
          <cell r="Q223">
            <v>3.843</v>
          </cell>
          <cell r="R223">
            <v>11.786999999999999</v>
          </cell>
          <cell r="S223">
            <v>18.786000000000001</v>
          </cell>
          <cell r="T223">
            <v>177.62200000000004</v>
          </cell>
        </row>
        <row r="224">
          <cell r="A224">
            <v>164</v>
          </cell>
          <cell r="B224">
            <v>44</v>
          </cell>
          <cell r="C224" t="str">
            <v>Bahamas</v>
          </cell>
          <cell r="D224">
            <v>0</v>
          </cell>
          <cell r="E224">
            <v>2</v>
          </cell>
          <cell r="F224" t="str">
            <v>Amro</v>
          </cell>
          <cell r="G224">
            <v>7</v>
          </cell>
          <cell r="H224" t="str">
            <v>lac</v>
          </cell>
          <cell r="I224">
            <v>4</v>
          </cell>
          <cell r="J224" t="str">
            <v>high</v>
          </cell>
          <cell r="K224" t="str">
            <v>females</v>
          </cell>
          <cell r="L224" t="str">
            <v>1995-2000</v>
          </cell>
          <cell r="M224">
            <v>3.1309999999999998</v>
          </cell>
          <cell r="N224">
            <v>0.25</v>
          </cell>
          <cell r="O224">
            <v>2.3E-2</v>
          </cell>
          <cell r="P224">
            <v>0.121</v>
          </cell>
          <cell r="Q224">
            <v>0.32100000000000001</v>
          </cell>
          <cell r="R224">
            <v>0.45900000000000002</v>
          </cell>
          <cell r="S224">
            <v>0.45299999999999996</v>
          </cell>
          <cell r="T224">
            <v>1.5039999999999998</v>
          </cell>
        </row>
        <row r="225">
          <cell r="A225">
            <v>103</v>
          </cell>
          <cell r="B225">
            <v>48</v>
          </cell>
          <cell r="C225" t="str">
            <v>Bahrain</v>
          </cell>
          <cell r="D225">
            <v>0</v>
          </cell>
          <cell r="E225">
            <v>3</v>
          </cell>
          <cell r="F225" t="str">
            <v>Emro</v>
          </cell>
          <cell r="G225">
            <v>8</v>
          </cell>
          <cell r="H225" t="str">
            <v>mec</v>
          </cell>
          <cell r="I225">
            <v>1</v>
          </cell>
          <cell r="J225" t="str">
            <v>low and middle</v>
          </cell>
          <cell r="K225" t="str">
            <v>females</v>
          </cell>
          <cell r="L225" t="str">
            <v>1995-2000</v>
          </cell>
          <cell r="M225">
            <v>3.6789999999999998</v>
          </cell>
          <cell r="N225">
            <v>0.505</v>
          </cell>
          <cell r="O225">
            <v>5.5E-2</v>
          </cell>
          <cell r="P225">
            <v>0.14699999999999999</v>
          </cell>
          <cell r="Q225">
            <v>0.373</v>
          </cell>
          <cell r="R225">
            <v>0.51600000000000001</v>
          </cell>
          <cell r="S225">
            <v>0.60499999999999998</v>
          </cell>
          <cell r="T225">
            <v>1.4780000000000002</v>
          </cell>
        </row>
        <row r="226">
          <cell r="A226">
            <v>75</v>
          </cell>
          <cell r="B226">
            <v>50</v>
          </cell>
          <cell r="C226" t="str">
            <v>Bangladesh</v>
          </cell>
          <cell r="D226">
            <v>0</v>
          </cell>
          <cell r="E226">
            <v>5</v>
          </cell>
          <cell r="F226" t="str">
            <v>Searo</v>
          </cell>
          <cell r="G226">
            <v>5</v>
          </cell>
          <cell r="H226" t="str">
            <v>oai</v>
          </cell>
          <cell r="I226">
            <v>1</v>
          </cell>
          <cell r="J226" t="str">
            <v>low and middle</v>
          </cell>
          <cell r="K226" t="str">
            <v>females</v>
          </cell>
          <cell r="L226" t="str">
            <v>1995-2000</v>
          </cell>
          <cell r="M226">
            <v>2909.57</v>
          </cell>
          <cell r="N226">
            <v>954.59</v>
          </cell>
          <cell r="O226">
            <v>166.54400000000001</v>
          </cell>
          <cell r="P226">
            <v>335.584</v>
          </cell>
          <cell r="Q226">
            <v>298.22500000000002</v>
          </cell>
          <cell r="R226">
            <v>310.57399999999996</v>
          </cell>
          <cell r="S226">
            <v>278.98899999999998</v>
          </cell>
          <cell r="T226">
            <v>565.06399999999996</v>
          </cell>
        </row>
        <row r="227">
          <cell r="A227">
            <v>101</v>
          </cell>
          <cell r="B227">
            <v>51</v>
          </cell>
          <cell r="C227" t="str">
            <v>Armenia</v>
          </cell>
          <cell r="D227">
            <v>0</v>
          </cell>
          <cell r="E227">
            <v>4</v>
          </cell>
          <cell r="F227" t="str">
            <v>Euro</v>
          </cell>
          <cell r="G227">
            <v>8</v>
          </cell>
          <cell r="H227" t="str">
            <v>mec</v>
          </cell>
          <cell r="I227">
            <v>1</v>
          </cell>
          <cell r="J227" t="str">
            <v>low and middle</v>
          </cell>
          <cell r="K227" t="str">
            <v>females</v>
          </cell>
          <cell r="L227" t="str">
            <v>1995-2000</v>
          </cell>
          <cell r="M227">
            <v>63.762</v>
          </cell>
          <cell r="N227">
            <v>3.556</v>
          </cell>
          <cell r="O227">
            <v>0.52600000000000002</v>
          </cell>
          <cell r="P227">
            <v>1.2949999999999999</v>
          </cell>
          <cell r="Q227">
            <v>3.8970000000000002</v>
          </cell>
          <cell r="R227">
            <v>6.649</v>
          </cell>
          <cell r="S227">
            <v>13.208</v>
          </cell>
          <cell r="T227">
            <v>34.631</v>
          </cell>
        </row>
        <row r="228">
          <cell r="A228">
            <v>165</v>
          </cell>
          <cell r="B228">
            <v>52</v>
          </cell>
          <cell r="C228" t="str">
            <v>Barbados</v>
          </cell>
          <cell r="D228">
            <v>0</v>
          </cell>
          <cell r="E228">
            <v>2</v>
          </cell>
          <cell r="F228" t="str">
            <v>Amro</v>
          </cell>
          <cell r="G228">
            <v>7</v>
          </cell>
          <cell r="H228" t="str">
            <v>lac</v>
          </cell>
          <cell r="I228">
            <v>1</v>
          </cell>
          <cell r="J228" t="str">
            <v>low and middle</v>
          </cell>
          <cell r="K228" t="str">
            <v>females</v>
          </cell>
          <cell r="L228" t="str">
            <v>1995-2000</v>
          </cell>
          <cell r="M228">
            <v>5.8360000000000003</v>
          </cell>
          <cell r="N228">
            <v>0.124</v>
          </cell>
          <cell r="O228">
            <v>1.4E-2</v>
          </cell>
          <cell r="P228">
            <v>5.5E-2</v>
          </cell>
          <cell r="Q228">
            <v>0.184</v>
          </cell>
          <cell r="R228">
            <v>0.36099999999999999</v>
          </cell>
          <cell r="S228">
            <v>0.57199999999999995</v>
          </cell>
          <cell r="T228">
            <v>4.5259999999999998</v>
          </cell>
        </row>
        <row r="229">
          <cell r="A229">
            <v>156</v>
          </cell>
          <cell r="B229">
            <v>56</v>
          </cell>
          <cell r="C229" t="str">
            <v>Belgium</v>
          </cell>
          <cell r="D229">
            <v>0</v>
          </cell>
          <cell r="E229">
            <v>4</v>
          </cell>
          <cell r="F229" t="str">
            <v>Euro</v>
          </cell>
          <cell r="G229">
            <v>1</v>
          </cell>
          <cell r="H229" t="str">
            <v>eme</v>
          </cell>
          <cell r="I229">
            <v>4</v>
          </cell>
          <cell r="J229" t="str">
            <v>high</v>
          </cell>
          <cell r="K229" t="str">
            <v>females</v>
          </cell>
          <cell r="L229" t="str">
            <v>1995-2000</v>
          </cell>
          <cell r="M229">
            <v>258.84899999999999</v>
          </cell>
          <cell r="N229">
            <v>2.0379999999999998</v>
          </cell>
          <cell r="O229">
            <v>0.38600000000000001</v>
          </cell>
          <cell r="P229">
            <v>1.6559999999999999</v>
          </cell>
          <cell r="Q229">
            <v>5.181</v>
          </cell>
          <cell r="R229">
            <v>14.11</v>
          </cell>
          <cell r="S229">
            <v>26.440999999999999</v>
          </cell>
          <cell r="T229">
            <v>209.03699999999995</v>
          </cell>
        </row>
        <row r="230">
          <cell r="A230">
            <v>76</v>
          </cell>
          <cell r="B230">
            <v>64</v>
          </cell>
          <cell r="C230" t="str">
            <v>Bhutan</v>
          </cell>
          <cell r="D230">
            <v>0</v>
          </cell>
          <cell r="E230">
            <v>5</v>
          </cell>
          <cell r="F230" t="str">
            <v>Searo</v>
          </cell>
          <cell r="G230">
            <v>5</v>
          </cell>
          <cell r="H230" t="str">
            <v>oai</v>
          </cell>
          <cell r="I230">
            <v>1</v>
          </cell>
          <cell r="J230" t="str">
            <v>low and middle</v>
          </cell>
          <cell r="K230" t="str">
            <v>females</v>
          </cell>
          <cell r="L230" t="str">
            <v>1995-2000</v>
          </cell>
          <cell r="M230">
            <v>46.281999999999996</v>
          </cell>
          <cell r="N230">
            <v>17.006</v>
          </cell>
          <cell r="O230">
            <v>3.129</v>
          </cell>
          <cell r="P230">
            <v>3.621</v>
          </cell>
          <cell r="Q230">
            <v>3.6289999999999996</v>
          </cell>
          <cell r="R230">
            <v>4.3010000000000002</v>
          </cell>
          <cell r="S230">
            <v>4.6660000000000004</v>
          </cell>
          <cell r="T230">
            <v>9.93</v>
          </cell>
        </row>
        <row r="231">
          <cell r="A231">
            <v>186</v>
          </cell>
          <cell r="B231">
            <v>68</v>
          </cell>
          <cell r="C231" t="str">
            <v>Bolivia</v>
          </cell>
          <cell r="D231">
            <v>0</v>
          </cell>
          <cell r="E231">
            <v>2</v>
          </cell>
          <cell r="F231" t="str">
            <v>Amro</v>
          </cell>
          <cell r="G231">
            <v>7</v>
          </cell>
          <cell r="H231" t="str">
            <v>lac</v>
          </cell>
          <cell r="I231">
            <v>1</v>
          </cell>
          <cell r="J231" t="str">
            <v>low and middle</v>
          </cell>
          <cell r="K231" t="str">
            <v>females</v>
          </cell>
          <cell r="L231" t="str">
            <v>1995-2000</v>
          </cell>
          <cell r="M231">
            <v>170.453</v>
          </cell>
          <cell r="N231">
            <v>53.981000000000002</v>
          </cell>
          <cell r="O231">
            <v>10.217000000000001</v>
          </cell>
          <cell r="P231">
            <v>14.181000000000001</v>
          </cell>
          <cell r="Q231">
            <v>13.941000000000001</v>
          </cell>
          <cell r="R231">
            <v>18.221</v>
          </cell>
          <cell r="S231">
            <v>18.875</v>
          </cell>
          <cell r="T231">
            <v>41.036999999999992</v>
          </cell>
        </row>
        <row r="232">
          <cell r="A232">
            <v>144</v>
          </cell>
          <cell r="B232">
            <v>70</v>
          </cell>
          <cell r="C232" t="str">
            <v>Bosnia and Herzegovina</v>
          </cell>
          <cell r="D232">
            <v>0</v>
          </cell>
          <cell r="E232">
            <v>4</v>
          </cell>
          <cell r="F232" t="str">
            <v>Euro</v>
          </cell>
          <cell r="G232">
            <v>2</v>
          </cell>
          <cell r="H232" t="str">
            <v>fse</v>
          </cell>
          <cell r="I232">
            <v>1</v>
          </cell>
          <cell r="J232" t="str">
            <v>low and middle</v>
          </cell>
          <cell r="K232" t="str">
            <v>females</v>
          </cell>
          <cell r="L232" t="str">
            <v>1995-2000</v>
          </cell>
          <cell r="M232">
            <v>65.045000000000002</v>
          </cell>
          <cell r="N232">
            <v>1.4990000000000001</v>
          </cell>
          <cell r="O232">
            <v>0.26600000000000001</v>
          </cell>
          <cell r="P232">
            <v>0.82</v>
          </cell>
          <cell r="Q232">
            <v>2.4130000000000003</v>
          </cell>
          <cell r="R232">
            <v>7.2319999999999993</v>
          </cell>
          <cell r="S232">
            <v>14.698</v>
          </cell>
          <cell r="T232">
            <v>38.117000000000004</v>
          </cell>
        </row>
        <row r="233">
          <cell r="A233">
            <v>42</v>
          </cell>
          <cell r="B233">
            <v>72</v>
          </cell>
          <cell r="C233" t="str">
            <v>Botswana</v>
          </cell>
          <cell r="D233">
            <v>0</v>
          </cell>
          <cell r="E233">
            <v>1</v>
          </cell>
          <cell r="F233" t="str">
            <v>Afro</v>
          </cell>
          <cell r="G233">
            <v>6</v>
          </cell>
          <cell r="H233" t="str">
            <v>ssa</v>
          </cell>
          <cell r="I233">
            <v>1</v>
          </cell>
          <cell r="J233" t="str">
            <v>low and middle</v>
          </cell>
          <cell r="K233" t="str">
            <v>females</v>
          </cell>
          <cell r="L233" t="str">
            <v>1995-2000</v>
          </cell>
          <cell r="M233">
            <v>58.597000000000001</v>
          </cell>
          <cell r="N233">
            <v>12.802</v>
          </cell>
          <cell r="O233">
            <v>2.1559999999999997</v>
          </cell>
          <cell r="P233">
            <v>7.0590000000000002</v>
          </cell>
          <cell r="Q233">
            <v>14.411999999999999</v>
          </cell>
          <cell r="R233">
            <v>10.816000000000001</v>
          </cell>
          <cell r="S233">
            <v>4.66</v>
          </cell>
          <cell r="T233">
            <v>6.6920000000000002</v>
          </cell>
        </row>
        <row r="234">
          <cell r="A234">
            <v>187</v>
          </cell>
          <cell r="B234">
            <v>76</v>
          </cell>
          <cell r="C234" t="str">
            <v>Brazil</v>
          </cell>
          <cell r="D234">
            <v>0</v>
          </cell>
          <cell r="E234">
            <v>2</v>
          </cell>
          <cell r="F234" t="str">
            <v>Amro</v>
          </cell>
          <cell r="G234">
            <v>7</v>
          </cell>
          <cell r="H234" t="str">
            <v>lac</v>
          </cell>
          <cell r="I234">
            <v>1</v>
          </cell>
          <cell r="J234" t="str">
            <v>low and middle</v>
          </cell>
          <cell r="K234" t="str">
            <v>females</v>
          </cell>
          <cell r="L234" t="str">
            <v>1995-2000</v>
          </cell>
          <cell r="M234">
            <v>2485.038</v>
          </cell>
          <cell r="N234">
            <v>339.50900000000001</v>
          </cell>
          <cell r="O234">
            <v>43.043999999999997</v>
          </cell>
          <cell r="P234">
            <v>113.251</v>
          </cell>
          <cell r="Q234">
            <v>233.58600000000001</v>
          </cell>
          <cell r="R234">
            <v>375.85199999999998</v>
          </cell>
          <cell r="S234">
            <v>377.47300000000001</v>
          </cell>
          <cell r="T234">
            <v>1002.3230000000001</v>
          </cell>
        </row>
        <row r="235">
          <cell r="A235">
            <v>176</v>
          </cell>
          <cell r="B235">
            <v>84</v>
          </cell>
          <cell r="C235" t="str">
            <v>Belize</v>
          </cell>
          <cell r="D235">
            <v>0</v>
          </cell>
          <cell r="E235">
            <v>2</v>
          </cell>
          <cell r="F235" t="str">
            <v>Amro</v>
          </cell>
          <cell r="G235">
            <v>7</v>
          </cell>
          <cell r="H235" t="str">
            <v>lac</v>
          </cell>
          <cell r="I235">
            <v>1</v>
          </cell>
          <cell r="J235" t="str">
            <v>low and middle</v>
          </cell>
          <cell r="K235" t="str">
            <v>females</v>
          </cell>
          <cell r="L235" t="str">
            <v>1995-2000</v>
          </cell>
          <cell r="M235">
            <v>2.238</v>
          </cell>
          <cell r="N235">
            <v>0.63500000000000001</v>
          </cell>
          <cell r="O235">
            <v>5.2000000000000005E-2</v>
          </cell>
          <cell r="P235">
            <v>7.4999999999999997E-2</v>
          </cell>
          <cell r="Q235">
            <v>0.10600000000000001</v>
          </cell>
          <cell r="R235">
            <v>0.14699999999999999</v>
          </cell>
          <cell r="S235">
            <v>0.25</v>
          </cell>
          <cell r="T235">
            <v>0.97299999999999998</v>
          </cell>
        </row>
        <row r="236">
          <cell r="A236">
            <v>208</v>
          </cell>
          <cell r="B236">
            <v>90</v>
          </cell>
          <cell r="C236" t="str">
            <v>Solomon Islands</v>
          </cell>
          <cell r="D236">
            <v>0</v>
          </cell>
          <cell r="E236">
            <v>6</v>
          </cell>
          <cell r="F236" t="str">
            <v>Wpro</v>
          </cell>
          <cell r="G236">
            <v>5</v>
          </cell>
          <cell r="H236" t="str">
            <v>oai</v>
          </cell>
          <cell r="I236">
            <v>1</v>
          </cell>
          <cell r="J236" t="str">
            <v>low and middle</v>
          </cell>
          <cell r="K236" t="str">
            <v>females</v>
          </cell>
          <cell r="L236" t="str">
            <v>1995-2000</v>
          </cell>
          <cell r="M236">
            <v>3.359</v>
          </cell>
          <cell r="N236">
            <v>0.77</v>
          </cell>
          <cell r="O236">
            <v>7.5999999999999998E-2</v>
          </cell>
          <cell r="P236">
            <v>0.17099999999999999</v>
          </cell>
          <cell r="Q236">
            <v>0.221</v>
          </cell>
          <cell r="R236">
            <v>0.42</v>
          </cell>
          <cell r="S236">
            <v>0.51200000000000001</v>
          </cell>
          <cell r="T236">
            <v>1.1889999999999998</v>
          </cell>
        </row>
        <row r="237">
          <cell r="A237">
            <v>89</v>
          </cell>
          <cell r="B237">
            <v>96</v>
          </cell>
          <cell r="C237" t="str">
            <v>Brunei Darussalam</v>
          </cell>
          <cell r="D237">
            <v>0</v>
          </cell>
          <cell r="E237">
            <v>6</v>
          </cell>
          <cell r="F237" t="str">
            <v>Wpro</v>
          </cell>
          <cell r="G237">
            <v>5</v>
          </cell>
          <cell r="H237" t="str">
            <v>oai</v>
          </cell>
          <cell r="I237">
            <v>4</v>
          </cell>
          <cell r="J237" t="str">
            <v>high</v>
          </cell>
          <cell r="K237" t="str">
            <v>females</v>
          </cell>
          <cell r="L237" t="str">
            <v>1995-2000</v>
          </cell>
          <cell r="M237">
            <v>1.8260000000000001</v>
          </cell>
          <cell r="N237">
            <v>0.19</v>
          </cell>
          <cell r="O237">
            <v>3.1E-2</v>
          </cell>
          <cell r="P237">
            <v>4.1000000000000002E-2</v>
          </cell>
          <cell r="Q237">
            <v>0.11699999999999999</v>
          </cell>
          <cell r="R237">
            <v>0.24200000000000002</v>
          </cell>
          <cell r="S237">
            <v>0.30900000000000005</v>
          </cell>
          <cell r="T237">
            <v>0.89600000000000002</v>
          </cell>
        </row>
        <row r="238">
          <cell r="A238">
            <v>122</v>
          </cell>
          <cell r="B238">
            <v>100</v>
          </cell>
          <cell r="C238" t="str">
            <v>Bulgaria</v>
          </cell>
          <cell r="D238">
            <v>0</v>
          </cell>
          <cell r="E238">
            <v>4</v>
          </cell>
          <cell r="F238" t="str">
            <v>Euro</v>
          </cell>
          <cell r="G238">
            <v>2</v>
          </cell>
          <cell r="H238" t="str">
            <v>fse</v>
          </cell>
          <cell r="I238">
            <v>1</v>
          </cell>
          <cell r="J238" t="str">
            <v>low and middle</v>
          </cell>
          <cell r="K238" t="str">
            <v>females</v>
          </cell>
          <cell r="L238" t="str">
            <v>1995-2000</v>
          </cell>
          <cell r="M238">
            <v>259.28800000000001</v>
          </cell>
          <cell r="N238">
            <v>3.03</v>
          </cell>
          <cell r="O238">
            <v>0.81699999999999995</v>
          </cell>
          <cell r="P238">
            <v>2.4489999999999998</v>
          </cell>
          <cell r="Q238">
            <v>5.9889999999999999</v>
          </cell>
          <cell r="R238">
            <v>20.375</v>
          </cell>
          <cell r="S238">
            <v>42.655000000000001</v>
          </cell>
          <cell r="T238">
            <v>183.97300000000001</v>
          </cell>
        </row>
        <row r="239">
          <cell r="A239">
            <v>95</v>
          </cell>
          <cell r="B239">
            <v>104</v>
          </cell>
          <cell r="C239" t="str">
            <v>Myanmar</v>
          </cell>
          <cell r="D239">
            <v>0</v>
          </cell>
          <cell r="E239">
            <v>5</v>
          </cell>
          <cell r="F239" t="str">
            <v>Searo</v>
          </cell>
          <cell r="G239">
            <v>5</v>
          </cell>
          <cell r="H239" t="str">
            <v>oai</v>
          </cell>
          <cell r="I239">
            <v>1</v>
          </cell>
          <cell r="J239" t="str">
            <v>low and middle</v>
          </cell>
          <cell r="K239" t="str">
            <v>females</v>
          </cell>
          <cell r="L239" t="str">
            <v>1995-2000</v>
          </cell>
          <cell r="M239">
            <v>982.90599999999995</v>
          </cell>
          <cell r="N239">
            <v>238.858</v>
          </cell>
          <cell r="O239">
            <v>38.843000000000004</v>
          </cell>
          <cell r="P239">
            <v>61.346000000000004</v>
          </cell>
          <cell r="Q239">
            <v>77.228999999999999</v>
          </cell>
          <cell r="R239">
            <v>120.99199999999999</v>
          </cell>
          <cell r="S239">
            <v>165.26300000000001</v>
          </cell>
          <cell r="T239">
            <v>280.375</v>
          </cell>
        </row>
        <row r="240">
          <cell r="A240">
            <v>7</v>
          </cell>
          <cell r="B240">
            <v>108</v>
          </cell>
          <cell r="C240" t="str">
            <v>Burundi</v>
          </cell>
          <cell r="D240">
            <v>0</v>
          </cell>
          <cell r="E240">
            <v>1</v>
          </cell>
          <cell r="F240" t="str">
            <v>Afro</v>
          </cell>
          <cell r="G240">
            <v>6</v>
          </cell>
          <cell r="H240" t="str">
            <v>ssa</v>
          </cell>
          <cell r="I240">
            <v>1</v>
          </cell>
          <cell r="J240" t="str">
            <v>low and middle</v>
          </cell>
          <cell r="K240" t="str">
            <v>females</v>
          </cell>
          <cell r="L240" t="str">
            <v>1995-2000</v>
          </cell>
          <cell r="M240">
            <v>316.65100000000001</v>
          </cell>
          <cell r="N240">
            <v>118.354</v>
          </cell>
          <cell r="O240">
            <v>32.872</v>
          </cell>
          <cell r="P240">
            <v>32.295999999999999</v>
          </cell>
          <cell r="Q240">
            <v>45.658000000000001</v>
          </cell>
          <cell r="R240">
            <v>33.037999999999997</v>
          </cell>
          <cell r="S240">
            <v>19.688000000000002</v>
          </cell>
          <cell r="T240">
            <v>34.744999999999997</v>
          </cell>
        </row>
        <row r="241">
          <cell r="A241">
            <v>121</v>
          </cell>
          <cell r="B241">
            <v>112</v>
          </cell>
          <cell r="C241" t="str">
            <v>Belarus</v>
          </cell>
          <cell r="D241">
            <v>0</v>
          </cell>
          <cell r="E241">
            <v>4</v>
          </cell>
          <cell r="F241" t="str">
            <v>Euro</v>
          </cell>
          <cell r="G241">
            <v>2</v>
          </cell>
          <cell r="H241" t="str">
            <v>fse</v>
          </cell>
          <cell r="I241">
            <v>1</v>
          </cell>
          <cell r="J241" t="str">
            <v>low and middle</v>
          </cell>
          <cell r="K241" t="str">
            <v>females</v>
          </cell>
          <cell r="L241" t="str">
            <v>1995-2000</v>
          </cell>
          <cell r="M241">
            <v>332.26499999999999</v>
          </cell>
          <cell r="N241">
            <v>5.0830000000000002</v>
          </cell>
          <cell r="O241">
            <v>1.2629999999999999</v>
          </cell>
          <cell r="P241">
            <v>3.7489999999999997</v>
          </cell>
          <cell r="Q241">
            <v>10.676</v>
          </cell>
          <cell r="R241">
            <v>28.933999999999997</v>
          </cell>
          <cell r="S241">
            <v>57.82</v>
          </cell>
          <cell r="T241">
            <v>224.74</v>
          </cell>
        </row>
        <row r="242">
          <cell r="A242">
            <v>90</v>
          </cell>
          <cell r="B242">
            <v>116</v>
          </cell>
          <cell r="C242" t="str">
            <v>Cambodia</v>
          </cell>
          <cell r="D242">
            <v>0</v>
          </cell>
          <cell r="E242">
            <v>6</v>
          </cell>
          <cell r="F242" t="str">
            <v>Wpro</v>
          </cell>
          <cell r="G242">
            <v>5</v>
          </cell>
          <cell r="H242" t="str">
            <v>oai</v>
          </cell>
          <cell r="I242">
            <v>1</v>
          </cell>
          <cell r="J242" t="str">
            <v>low and middle</v>
          </cell>
          <cell r="K242" t="str">
            <v>females</v>
          </cell>
          <cell r="L242" t="str">
            <v>1995-2000</v>
          </cell>
          <cell r="M242">
            <v>334.1</v>
          </cell>
          <cell r="N242">
            <v>116.86199999999999</v>
          </cell>
          <cell r="O242">
            <v>23.844999999999999</v>
          </cell>
          <cell r="P242">
            <v>28.951000000000001</v>
          </cell>
          <cell r="Q242">
            <v>39.085999999999999</v>
          </cell>
          <cell r="R242">
            <v>39.647000000000006</v>
          </cell>
          <cell r="S242">
            <v>34.067</v>
          </cell>
          <cell r="T242">
            <v>51.642000000000003</v>
          </cell>
        </row>
        <row r="243">
          <cell r="A243">
            <v>26</v>
          </cell>
          <cell r="B243">
            <v>120</v>
          </cell>
          <cell r="C243" t="str">
            <v>Cameroon</v>
          </cell>
          <cell r="D243">
            <v>0</v>
          </cell>
          <cell r="E243">
            <v>1</v>
          </cell>
          <cell r="F243" t="str">
            <v>Afro</v>
          </cell>
          <cell r="G243">
            <v>6</v>
          </cell>
          <cell r="H243" t="str">
            <v>ssa</v>
          </cell>
          <cell r="I243">
            <v>1</v>
          </cell>
          <cell r="J243" t="str">
            <v>low and middle</v>
          </cell>
          <cell r="K243" t="str">
            <v>females</v>
          </cell>
          <cell r="L243" t="str">
            <v>1995-2000</v>
          </cell>
          <cell r="M243">
            <v>424.48599999999999</v>
          </cell>
          <cell r="N243">
            <v>151.011</v>
          </cell>
          <cell r="O243">
            <v>33.51</v>
          </cell>
          <cell r="P243">
            <v>38.631999999999998</v>
          </cell>
          <cell r="Q243">
            <v>48.277000000000001</v>
          </cell>
          <cell r="R243">
            <v>45.282000000000004</v>
          </cell>
          <cell r="S243">
            <v>36.204999999999998</v>
          </cell>
          <cell r="T243">
            <v>71.569000000000017</v>
          </cell>
        </row>
        <row r="244">
          <cell r="A244">
            <v>198</v>
          </cell>
          <cell r="B244">
            <v>124</v>
          </cell>
          <cell r="C244" t="str">
            <v>Canada</v>
          </cell>
          <cell r="D244">
            <v>0</v>
          </cell>
          <cell r="E244">
            <v>2</v>
          </cell>
          <cell r="F244" t="str">
            <v>Amro</v>
          </cell>
          <cell r="G244">
            <v>1</v>
          </cell>
          <cell r="H244" t="str">
            <v>eme</v>
          </cell>
          <cell r="I244">
            <v>4</v>
          </cell>
          <cell r="J244" t="str">
            <v>high</v>
          </cell>
          <cell r="K244" t="str">
            <v>females</v>
          </cell>
          <cell r="L244" t="str">
            <v>1995-2000</v>
          </cell>
          <cell r="M244">
            <v>509</v>
          </cell>
          <cell r="N244">
            <v>5.66</v>
          </cell>
          <cell r="O244">
            <v>1.234</v>
          </cell>
          <cell r="P244">
            <v>4.9619999999999997</v>
          </cell>
          <cell r="Q244">
            <v>14.423999999999999</v>
          </cell>
          <cell r="R244">
            <v>39.758000000000003</v>
          </cell>
          <cell r="S244">
            <v>59.83</v>
          </cell>
          <cell r="T244">
            <v>383.13200000000001</v>
          </cell>
        </row>
        <row r="245">
          <cell r="A245">
            <v>50</v>
          </cell>
          <cell r="B245">
            <v>132</v>
          </cell>
          <cell r="C245" t="str">
            <v>Cape Verde</v>
          </cell>
          <cell r="D245">
            <v>0</v>
          </cell>
          <cell r="E245">
            <v>1</v>
          </cell>
          <cell r="F245" t="str">
            <v>Afro</v>
          </cell>
          <cell r="G245">
            <v>6</v>
          </cell>
          <cell r="H245" t="str">
            <v>ssa</v>
          </cell>
          <cell r="I245">
            <v>1</v>
          </cell>
          <cell r="J245" t="str">
            <v>low and middle</v>
          </cell>
          <cell r="K245" t="str">
            <v>females</v>
          </cell>
          <cell r="L245" t="str">
            <v>1995-2000</v>
          </cell>
          <cell r="M245">
            <v>6.556</v>
          </cell>
          <cell r="N245">
            <v>1.905</v>
          </cell>
          <cell r="O245">
            <v>0.10199999999999999</v>
          </cell>
          <cell r="P245">
            <v>0.23499999999999999</v>
          </cell>
          <cell r="Q245">
            <v>0.374</v>
          </cell>
          <cell r="R245">
            <v>0.42400000000000004</v>
          </cell>
          <cell r="S245">
            <v>0.91400000000000003</v>
          </cell>
          <cell r="T245">
            <v>2.6019999999999999</v>
          </cell>
        </row>
        <row r="246">
          <cell r="A246">
            <v>27</v>
          </cell>
          <cell r="B246">
            <v>140</v>
          </cell>
          <cell r="C246" t="str">
            <v>Central African Republic</v>
          </cell>
          <cell r="D246">
            <v>0</v>
          </cell>
          <cell r="E246">
            <v>1</v>
          </cell>
          <cell r="F246" t="str">
            <v>Afro</v>
          </cell>
          <cell r="G246">
            <v>6</v>
          </cell>
          <cell r="H246" t="str">
            <v>ssa</v>
          </cell>
          <cell r="I246">
            <v>1</v>
          </cell>
          <cell r="J246" t="str">
            <v>low and middle</v>
          </cell>
          <cell r="K246" t="str">
            <v>females</v>
          </cell>
          <cell r="L246" t="str">
            <v>1995-2000</v>
          </cell>
          <cell r="M246">
            <v>155.322</v>
          </cell>
          <cell r="N246">
            <v>46.704000000000001</v>
          </cell>
          <cell r="O246">
            <v>13.109</v>
          </cell>
          <cell r="P246">
            <v>15.963000000000001</v>
          </cell>
          <cell r="Q246">
            <v>24.152000000000001</v>
          </cell>
          <cell r="R246">
            <v>19.811</v>
          </cell>
          <cell r="S246">
            <v>12.875</v>
          </cell>
          <cell r="T246">
            <v>22.707999999999995</v>
          </cell>
        </row>
        <row r="247">
          <cell r="A247">
            <v>84</v>
          </cell>
          <cell r="B247">
            <v>144</v>
          </cell>
          <cell r="C247" t="str">
            <v>Sri Lanka</v>
          </cell>
          <cell r="D247">
            <v>0</v>
          </cell>
          <cell r="E247">
            <v>5</v>
          </cell>
          <cell r="F247" t="str">
            <v>Searo</v>
          </cell>
          <cell r="G247">
            <v>5</v>
          </cell>
          <cell r="H247" t="str">
            <v>oai</v>
          </cell>
          <cell r="I247">
            <v>1</v>
          </cell>
          <cell r="J247" t="str">
            <v>low and middle</v>
          </cell>
          <cell r="K247" t="str">
            <v>females</v>
          </cell>
          <cell r="L247" t="str">
            <v>1995-2000</v>
          </cell>
          <cell r="M247">
            <v>226.41399999999999</v>
          </cell>
          <cell r="N247">
            <v>16.010999999999999</v>
          </cell>
          <cell r="O247">
            <v>2.7760000000000002</v>
          </cell>
          <cell r="P247">
            <v>8.6280000000000001</v>
          </cell>
          <cell r="Q247">
            <v>13.286</v>
          </cell>
          <cell r="R247">
            <v>26.95</v>
          </cell>
          <cell r="S247">
            <v>38.685000000000002</v>
          </cell>
          <cell r="T247">
            <v>120.078</v>
          </cell>
        </row>
        <row r="248">
          <cell r="A248">
            <v>28</v>
          </cell>
          <cell r="B248">
            <v>148</v>
          </cell>
          <cell r="C248" t="str">
            <v>Chad</v>
          </cell>
          <cell r="D248">
            <v>0</v>
          </cell>
          <cell r="E248">
            <v>1</v>
          </cell>
          <cell r="F248" t="str">
            <v>Afro</v>
          </cell>
          <cell r="G248">
            <v>6</v>
          </cell>
          <cell r="H248" t="str">
            <v>ssa</v>
          </cell>
          <cell r="I248">
            <v>1</v>
          </cell>
          <cell r="J248" t="str">
            <v>low and middle</v>
          </cell>
          <cell r="K248" t="str">
            <v>females</v>
          </cell>
          <cell r="L248" t="str">
            <v>1995-2000</v>
          </cell>
          <cell r="M248">
            <v>305.51299999999998</v>
          </cell>
          <cell r="N248">
            <v>131.55199999999999</v>
          </cell>
          <cell r="O248">
            <v>31.872</v>
          </cell>
          <cell r="P248">
            <v>26.148000000000003</v>
          </cell>
          <cell r="Q248">
            <v>29.548999999999999</v>
          </cell>
          <cell r="R248">
            <v>26.463000000000001</v>
          </cell>
          <cell r="S248">
            <v>22.045000000000002</v>
          </cell>
          <cell r="T248">
            <v>37.884</v>
          </cell>
        </row>
        <row r="249">
          <cell r="A249">
            <v>188</v>
          </cell>
          <cell r="B249">
            <v>152</v>
          </cell>
          <cell r="C249" t="str">
            <v>Chile</v>
          </cell>
          <cell r="D249">
            <v>0</v>
          </cell>
          <cell r="E249">
            <v>2</v>
          </cell>
          <cell r="F249" t="str">
            <v>Amro</v>
          </cell>
          <cell r="G249">
            <v>7</v>
          </cell>
          <cell r="H249" t="str">
            <v>lac</v>
          </cell>
          <cell r="I249">
            <v>1</v>
          </cell>
          <cell r="J249" t="str">
            <v>low and middle</v>
          </cell>
          <cell r="K249" t="str">
            <v>females</v>
          </cell>
          <cell r="L249" t="str">
            <v>1995-2000</v>
          </cell>
          <cell r="M249">
            <v>192.56700000000001</v>
          </cell>
          <cell r="N249">
            <v>9.9380000000000006</v>
          </cell>
          <cell r="O249">
            <v>1.4590000000000001</v>
          </cell>
          <cell r="P249">
            <v>3.7280000000000002</v>
          </cell>
          <cell r="Q249">
            <v>9.1169999999999991</v>
          </cell>
          <cell r="R249">
            <v>21.646000000000001</v>
          </cell>
          <cell r="S249">
            <v>28.902000000000001</v>
          </cell>
          <cell r="T249">
            <v>117.77699999999999</v>
          </cell>
        </row>
        <row r="250">
          <cell r="A250">
            <v>66</v>
          </cell>
          <cell r="B250">
            <v>156</v>
          </cell>
          <cell r="C250" t="str">
            <v>China (5)</v>
          </cell>
          <cell r="D250">
            <v>0</v>
          </cell>
          <cell r="E250">
            <v>6</v>
          </cell>
          <cell r="F250" t="str">
            <v>Wpro</v>
          </cell>
          <cell r="G250">
            <v>4</v>
          </cell>
          <cell r="H250" t="str">
            <v>chn</v>
          </cell>
          <cell r="I250">
            <v>5</v>
          </cell>
          <cell r="J250" t="str">
            <v>chn</v>
          </cell>
          <cell r="K250" t="str">
            <v>females</v>
          </cell>
          <cell r="L250" t="str">
            <v>1995-2000</v>
          </cell>
          <cell r="M250">
            <v>19110.344000000001</v>
          </cell>
          <cell r="N250">
            <v>2598.67</v>
          </cell>
          <cell r="O250">
            <v>186.881</v>
          </cell>
          <cell r="P250">
            <v>547.01300000000003</v>
          </cell>
          <cell r="Q250">
            <v>913.26200000000006</v>
          </cell>
          <cell r="R250">
            <v>1978.7529999999997</v>
          </cell>
          <cell r="S250">
            <v>3115.5910000000003</v>
          </cell>
          <cell r="T250">
            <v>9770.1740000000009</v>
          </cell>
        </row>
        <row r="251">
          <cell r="A251">
            <v>189</v>
          </cell>
          <cell r="B251">
            <v>170</v>
          </cell>
          <cell r="C251" t="str">
            <v>Colombia</v>
          </cell>
          <cell r="D251">
            <v>0</v>
          </cell>
          <cell r="E251">
            <v>2</v>
          </cell>
          <cell r="F251" t="str">
            <v>Amro</v>
          </cell>
          <cell r="G251">
            <v>7</v>
          </cell>
          <cell r="H251" t="str">
            <v>lac</v>
          </cell>
          <cell r="I251">
            <v>1</v>
          </cell>
          <cell r="J251" t="str">
            <v>low and middle</v>
          </cell>
          <cell r="K251" t="str">
            <v>females</v>
          </cell>
          <cell r="L251" t="str">
            <v>1995-2000</v>
          </cell>
          <cell r="M251">
            <v>500.41199999999998</v>
          </cell>
          <cell r="N251">
            <v>85.135999999999996</v>
          </cell>
          <cell r="O251">
            <v>9.6819999999999986</v>
          </cell>
          <cell r="P251">
            <v>24.408999999999999</v>
          </cell>
          <cell r="Q251">
            <v>36.187999999999995</v>
          </cell>
          <cell r="R251">
            <v>60.584000000000003</v>
          </cell>
          <cell r="S251">
            <v>69.135000000000005</v>
          </cell>
          <cell r="T251">
            <v>215.27799999999999</v>
          </cell>
        </row>
        <row r="252">
          <cell r="A252">
            <v>8</v>
          </cell>
          <cell r="B252">
            <v>174</v>
          </cell>
          <cell r="C252" t="str">
            <v>Comoros</v>
          </cell>
          <cell r="D252">
            <v>0</v>
          </cell>
          <cell r="E252">
            <v>1</v>
          </cell>
          <cell r="F252" t="str">
            <v>Afro</v>
          </cell>
          <cell r="G252">
            <v>6</v>
          </cell>
          <cell r="H252" t="str">
            <v>ssa</v>
          </cell>
          <cell r="I252">
            <v>1</v>
          </cell>
          <cell r="J252" t="str">
            <v>low and middle</v>
          </cell>
          <cell r="K252" t="str">
            <v>females</v>
          </cell>
          <cell r="L252" t="str">
            <v>1995-2000</v>
          </cell>
          <cell r="M252">
            <v>14.583</v>
          </cell>
          <cell r="N252">
            <v>5.8040000000000003</v>
          </cell>
          <cell r="O252">
            <v>0.81899999999999995</v>
          </cell>
          <cell r="P252">
            <v>1.4590000000000001</v>
          </cell>
          <cell r="Q252">
            <v>1.256</v>
          </cell>
          <cell r="R252">
            <v>1.4079999999999999</v>
          </cell>
          <cell r="S252">
            <v>1.365</v>
          </cell>
          <cell r="T252">
            <v>2.4720000000000004</v>
          </cell>
        </row>
        <row r="253">
          <cell r="A253">
            <v>29</v>
          </cell>
          <cell r="B253">
            <v>178</v>
          </cell>
          <cell r="C253" t="str">
            <v>Congo</v>
          </cell>
          <cell r="D253">
            <v>0</v>
          </cell>
          <cell r="E253">
            <v>1</v>
          </cell>
          <cell r="F253" t="str">
            <v>Afro</v>
          </cell>
          <cell r="G253">
            <v>6</v>
          </cell>
          <cell r="H253" t="str">
            <v>ssa</v>
          </cell>
          <cell r="I253">
            <v>1</v>
          </cell>
          <cell r="J253" t="str">
            <v>low and middle</v>
          </cell>
          <cell r="K253" t="str">
            <v>females</v>
          </cell>
          <cell r="L253" t="str">
            <v>1995-2000</v>
          </cell>
          <cell r="M253">
            <v>101.95099999999999</v>
          </cell>
          <cell r="N253">
            <v>34.915999999999997</v>
          </cell>
          <cell r="O253">
            <v>7.8380000000000001</v>
          </cell>
          <cell r="P253">
            <v>10.254000000000001</v>
          </cell>
          <cell r="Q253">
            <v>15.122999999999999</v>
          </cell>
          <cell r="R253">
            <v>12.137</v>
          </cell>
          <cell r="S253">
            <v>7.5920000000000005</v>
          </cell>
          <cell r="T253">
            <v>14.091000000000003</v>
          </cell>
        </row>
        <row r="254">
          <cell r="A254">
            <v>30</v>
          </cell>
          <cell r="B254">
            <v>180</v>
          </cell>
          <cell r="C254" t="str">
            <v>Dem. Republic of the Congo</v>
          </cell>
          <cell r="D254">
            <v>0</v>
          </cell>
          <cell r="E254">
            <v>1</v>
          </cell>
          <cell r="F254" t="str">
            <v>Afro</v>
          </cell>
          <cell r="G254">
            <v>6</v>
          </cell>
          <cell r="H254" t="str">
            <v>ssa</v>
          </cell>
          <cell r="I254">
            <v>1</v>
          </cell>
          <cell r="J254" t="str">
            <v>low and middle</v>
          </cell>
          <cell r="K254" t="str">
            <v>females</v>
          </cell>
          <cell r="L254" t="str">
            <v>1995-2000</v>
          </cell>
          <cell r="M254">
            <v>1715.883</v>
          </cell>
          <cell r="N254">
            <v>728.85299999999995</v>
          </cell>
          <cell r="O254">
            <v>157.602</v>
          </cell>
          <cell r="P254">
            <v>151.34899999999999</v>
          </cell>
          <cell r="Q254">
            <v>187.37700000000001</v>
          </cell>
          <cell r="R254">
            <v>164.58500000000001</v>
          </cell>
          <cell r="S254">
            <v>120.265</v>
          </cell>
          <cell r="T254">
            <v>205.852</v>
          </cell>
        </row>
        <row r="255">
          <cell r="A255">
            <v>177</v>
          </cell>
          <cell r="B255">
            <v>188</v>
          </cell>
          <cell r="C255" t="str">
            <v>Costa Rica</v>
          </cell>
          <cell r="D255">
            <v>0</v>
          </cell>
          <cell r="E255">
            <v>2</v>
          </cell>
          <cell r="F255" t="str">
            <v>Amro</v>
          </cell>
          <cell r="G255">
            <v>7</v>
          </cell>
          <cell r="H255" t="str">
            <v>lac</v>
          </cell>
          <cell r="I255">
            <v>1</v>
          </cell>
          <cell r="J255" t="str">
            <v>low and middle</v>
          </cell>
          <cell r="K255" t="str">
            <v>females</v>
          </cell>
          <cell r="L255" t="str">
            <v>1995-2000</v>
          </cell>
          <cell r="M255">
            <v>31.821999999999999</v>
          </cell>
          <cell r="N255">
            <v>2.7839999999999998</v>
          </cell>
          <cell r="O255">
            <v>0.441</v>
          </cell>
          <cell r="P255">
            <v>0.998</v>
          </cell>
          <cell r="Q255">
            <v>1.9780000000000002</v>
          </cell>
          <cell r="R255">
            <v>3.5669999999999997</v>
          </cell>
          <cell r="S255">
            <v>4.4130000000000003</v>
          </cell>
          <cell r="T255">
            <v>17.641000000000002</v>
          </cell>
        </row>
        <row r="256">
          <cell r="A256">
            <v>145</v>
          </cell>
          <cell r="B256">
            <v>191</v>
          </cell>
          <cell r="C256" t="str">
            <v>Croatia</v>
          </cell>
          <cell r="D256">
            <v>0</v>
          </cell>
          <cell r="E256">
            <v>4</v>
          </cell>
          <cell r="F256" t="str">
            <v>Euro</v>
          </cell>
          <cell r="G256">
            <v>2</v>
          </cell>
          <cell r="H256" t="str">
            <v>fse</v>
          </cell>
          <cell r="I256">
            <v>1</v>
          </cell>
          <cell r="J256" t="str">
            <v>low and middle</v>
          </cell>
          <cell r="K256" t="str">
            <v>females</v>
          </cell>
          <cell r="L256" t="str">
            <v>1995-2000</v>
          </cell>
          <cell r="M256">
            <v>125.279</v>
          </cell>
          <cell r="N256">
            <v>1.2949999999999999</v>
          </cell>
          <cell r="O256">
            <v>0.29599999999999999</v>
          </cell>
          <cell r="P256">
            <v>0.88300000000000001</v>
          </cell>
          <cell r="Q256">
            <v>2.706</v>
          </cell>
          <cell r="R256">
            <v>9.6260000000000012</v>
          </cell>
          <cell r="S256">
            <v>20.675000000000001</v>
          </cell>
          <cell r="T256">
            <v>89.798000000000002</v>
          </cell>
        </row>
        <row r="257">
          <cell r="A257">
            <v>166</v>
          </cell>
          <cell r="B257">
            <v>192</v>
          </cell>
          <cell r="C257" t="str">
            <v>Cuba</v>
          </cell>
          <cell r="D257">
            <v>0</v>
          </cell>
          <cell r="E257">
            <v>2</v>
          </cell>
          <cell r="F257" t="str">
            <v>Amro</v>
          </cell>
          <cell r="G257">
            <v>7</v>
          </cell>
          <cell r="H257" t="str">
            <v>lac</v>
          </cell>
          <cell r="I257">
            <v>1</v>
          </cell>
          <cell r="J257" t="str">
            <v>low and middle</v>
          </cell>
          <cell r="K257" t="str">
            <v>females</v>
          </cell>
          <cell r="L257" t="str">
            <v>1995-2000</v>
          </cell>
          <cell r="M257">
            <v>178.393</v>
          </cell>
          <cell r="N257">
            <v>3.5579999999999998</v>
          </cell>
          <cell r="O257">
            <v>1.1989999999999998</v>
          </cell>
          <cell r="P257">
            <v>5.6749999999999998</v>
          </cell>
          <cell r="Q257">
            <v>9.3219999999999992</v>
          </cell>
          <cell r="R257">
            <v>20.957000000000001</v>
          </cell>
          <cell r="S257">
            <v>24.332999999999998</v>
          </cell>
          <cell r="T257">
            <v>113.34899999999999</v>
          </cell>
        </row>
        <row r="258">
          <cell r="A258">
            <v>104</v>
          </cell>
          <cell r="B258">
            <v>196</v>
          </cell>
          <cell r="C258" t="str">
            <v>Cyprus</v>
          </cell>
          <cell r="D258">
            <v>0</v>
          </cell>
          <cell r="E258">
            <v>3</v>
          </cell>
          <cell r="F258" t="str">
            <v>Emro</v>
          </cell>
          <cell r="G258">
            <v>8</v>
          </cell>
          <cell r="H258" t="str">
            <v>mec</v>
          </cell>
          <cell r="I258">
            <v>4</v>
          </cell>
          <cell r="J258" t="str">
            <v>high</v>
          </cell>
          <cell r="K258" t="str">
            <v>females</v>
          </cell>
          <cell r="L258" t="str">
            <v>1995-2000</v>
          </cell>
          <cell r="M258">
            <v>13.247</v>
          </cell>
          <cell r="N258">
            <v>0.24199999999999999</v>
          </cell>
          <cell r="O258">
            <v>3.8000000000000006E-2</v>
          </cell>
          <cell r="P258">
            <v>0.17</v>
          </cell>
          <cell r="Q258">
            <v>0.317</v>
          </cell>
          <cell r="R258">
            <v>1.014</v>
          </cell>
          <cell r="S258">
            <v>1.4830000000000001</v>
          </cell>
          <cell r="T258">
            <v>9.9829999999999988</v>
          </cell>
        </row>
        <row r="259">
          <cell r="A259">
            <v>123</v>
          </cell>
          <cell r="B259">
            <v>203</v>
          </cell>
          <cell r="C259" t="str">
            <v>Czech Republic</v>
          </cell>
          <cell r="D259">
            <v>0</v>
          </cell>
          <cell r="E259">
            <v>4</v>
          </cell>
          <cell r="F259" t="str">
            <v>Euro</v>
          </cell>
          <cell r="G259">
            <v>2</v>
          </cell>
          <cell r="H259" t="str">
            <v>fse</v>
          </cell>
          <cell r="I259">
            <v>1</v>
          </cell>
          <cell r="J259" t="str">
            <v>low and middle</v>
          </cell>
          <cell r="K259" t="str">
            <v>females</v>
          </cell>
          <cell r="L259" t="str">
            <v>1995-2000</v>
          </cell>
          <cell r="M259">
            <v>279.12099999999998</v>
          </cell>
          <cell r="N259">
            <v>1.71</v>
          </cell>
          <cell r="O259">
            <v>0.59099999999999997</v>
          </cell>
          <cell r="P259">
            <v>2.0529999999999999</v>
          </cell>
          <cell r="Q259">
            <v>5.1849999999999996</v>
          </cell>
          <cell r="R259">
            <v>21.611999999999998</v>
          </cell>
          <cell r="S259">
            <v>36.497</v>
          </cell>
          <cell r="T259">
            <v>211.47300000000004</v>
          </cell>
        </row>
        <row r="260">
          <cell r="A260">
            <v>48</v>
          </cell>
          <cell r="B260">
            <v>204</v>
          </cell>
          <cell r="C260" t="str">
            <v>Benin</v>
          </cell>
          <cell r="D260">
            <v>0</v>
          </cell>
          <cell r="E260">
            <v>1</v>
          </cell>
          <cell r="F260" t="str">
            <v>Afro</v>
          </cell>
          <cell r="G260">
            <v>6</v>
          </cell>
          <cell r="H260" t="str">
            <v>ssa</v>
          </cell>
          <cell r="I260">
            <v>1</v>
          </cell>
          <cell r="J260" t="str">
            <v>low and middle</v>
          </cell>
          <cell r="K260" t="str">
            <v>females</v>
          </cell>
          <cell r="L260" t="str">
            <v>1995-2000</v>
          </cell>
          <cell r="M260">
            <v>173.3</v>
          </cell>
          <cell r="N260">
            <v>74.037000000000006</v>
          </cell>
          <cell r="O260">
            <v>18.302</v>
          </cell>
          <cell r="P260">
            <v>15.648</v>
          </cell>
          <cell r="Q260">
            <v>17.394000000000002</v>
          </cell>
          <cell r="R260">
            <v>14.154999999999999</v>
          </cell>
          <cell r="S260">
            <v>11.206</v>
          </cell>
          <cell r="T260">
            <v>22.558</v>
          </cell>
        </row>
        <row r="261">
          <cell r="A261">
            <v>132</v>
          </cell>
          <cell r="B261">
            <v>208</v>
          </cell>
          <cell r="C261" t="str">
            <v>Denmark</v>
          </cell>
          <cell r="D261">
            <v>0</v>
          </cell>
          <cell r="E261">
            <v>4</v>
          </cell>
          <cell r="F261" t="str">
            <v>Euro</v>
          </cell>
          <cell r="G261">
            <v>1</v>
          </cell>
          <cell r="H261" t="str">
            <v>eme</v>
          </cell>
          <cell r="I261">
            <v>4</v>
          </cell>
          <cell r="J261" t="str">
            <v>high</v>
          </cell>
          <cell r="K261" t="str">
            <v>females</v>
          </cell>
          <cell r="L261" t="str">
            <v>1995-2000</v>
          </cell>
          <cell r="M261">
            <v>153.09299999999999</v>
          </cell>
          <cell r="N261">
            <v>1.1830000000000001</v>
          </cell>
          <cell r="O261">
            <v>0.21400000000000002</v>
          </cell>
          <cell r="P261">
            <v>0.84199999999999997</v>
          </cell>
          <cell r="Q261">
            <v>3.06</v>
          </cell>
          <cell r="R261">
            <v>13.71</v>
          </cell>
          <cell r="S261">
            <v>17.995000000000001</v>
          </cell>
          <cell r="T261">
            <v>116.08900000000001</v>
          </cell>
        </row>
        <row r="262">
          <cell r="A262">
            <v>167</v>
          </cell>
          <cell r="B262">
            <v>214</v>
          </cell>
          <cell r="C262" t="str">
            <v>Dominican Republic</v>
          </cell>
          <cell r="D262">
            <v>0</v>
          </cell>
          <cell r="E262">
            <v>2</v>
          </cell>
          <cell r="F262" t="str">
            <v>Amro</v>
          </cell>
          <cell r="G262">
            <v>7</v>
          </cell>
          <cell r="H262" t="str">
            <v>lac</v>
          </cell>
          <cell r="I262">
            <v>1</v>
          </cell>
          <cell r="J262" t="str">
            <v>low and middle</v>
          </cell>
          <cell r="K262" t="str">
            <v>females</v>
          </cell>
          <cell r="L262" t="str">
            <v>1995-2000</v>
          </cell>
          <cell r="M262">
            <v>94.394000000000005</v>
          </cell>
          <cell r="N262">
            <v>19.808</v>
          </cell>
          <cell r="O262">
            <v>2.89</v>
          </cell>
          <cell r="P262">
            <v>5.2359999999999998</v>
          </cell>
          <cell r="Q262">
            <v>8.1639999999999997</v>
          </cell>
          <cell r="R262">
            <v>11.137</v>
          </cell>
          <cell r="S262">
            <v>12.69</v>
          </cell>
          <cell r="T262">
            <v>34.469000000000001</v>
          </cell>
        </row>
        <row r="263">
          <cell r="A263">
            <v>190</v>
          </cell>
          <cell r="B263">
            <v>218</v>
          </cell>
          <cell r="C263" t="str">
            <v>Ecuador</v>
          </cell>
          <cell r="D263">
            <v>0</v>
          </cell>
          <cell r="E263">
            <v>2</v>
          </cell>
          <cell r="F263" t="str">
            <v>Amro</v>
          </cell>
          <cell r="G263">
            <v>7</v>
          </cell>
          <cell r="H263" t="str">
            <v>lac</v>
          </cell>
          <cell r="I263">
            <v>1</v>
          </cell>
          <cell r="J263" t="str">
            <v>low and middle</v>
          </cell>
          <cell r="K263" t="str">
            <v>females</v>
          </cell>
          <cell r="L263" t="str">
            <v>1995-2000</v>
          </cell>
          <cell r="M263">
            <v>160.185</v>
          </cell>
          <cell r="N263">
            <v>40.335999999999999</v>
          </cell>
          <cell r="O263">
            <v>4.7219999999999995</v>
          </cell>
          <cell r="P263">
            <v>9.83</v>
          </cell>
          <cell r="Q263">
            <v>12.409000000000001</v>
          </cell>
          <cell r="R263">
            <v>16.48</v>
          </cell>
          <cell r="S263">
            <v>17.947000000000003</v>
          </cell>
          <cell r="T263">
            <v>58.460999999999999</v>
          </cell>
        </row>
        <row r="264">
          <cell r="A264">
            <v>178</v>
          </cell>
          <cell r="B264">
            <v>222</v>
          </cell>
          <cell r="C264" t="str">
            <v>El Salvador</v>
          </cell>
          <cell r="D264">
            <v>0</v>
          </cell>
          <cell r="E264">
            <v>2</v>
          </cell>
          <cell r="F264" t="str">
            <v>Amro</v>
          </cell>
          <cell r="G264">
            <v>7</v>
          </cell>
          <cell r="H264" t="str">
            <v>lac</v>
          </cell>
          <cell r="I264">
            <v>1</v>
          </cell>
          <cell r="J264" t="str">
            <v>low and middle</v>
          </cell>
          <cell r="K264" t="str">
            <v>females</v>
          </cell>
          <cell r="L264" t="str">
            <v>1995-2000</v>
          </cell>
          <cell r="M264">
            <v>82.933999999999997</v>
          </cell>
          <cell r="N264">
            <v>15.03</v>
          </cell>
          <cell r="O264">
            <v>2.2480000000000002</v>
          </cell>
          <cell r="P264">
            <v>6.2910000000000004</v>
          </cell>
          <cell r="Q264">
            <v>7.4689999999999994</v>
          </cell>
          <cell r="R264">
            <v>9.7810000000000006</v>
          </cell>
          <cell r="S264">
            <v>10.339</v>
          </cell>
          <cell r="T264">
            <v>31.776</v>
          </cell>
        </row>
        <row r="265">
          <cell r="A265">
            <v>31</v>
          </cell>
          <cell r="B265">
            <v>226</v>
          </cell>
          <cell r="C265" t="str">
            <v>Equatorial Guinea</v>
          </cell>
          <cell r="D265">
            <v>0</v>
          </cell>
          <cell r="E265">
            <v>1</v>
          </cell>
          <cell r="F265" t="str">
            <v>Afro</v>
          </cell>
          <cell r="G265">
            <v>6</v>
          </cell>
          <cell r="H265" t="str">
            <v>ssa</v>
          </cell>
          <cell r="I265">
            <v>1</v>
          </cell>
          <cell r="J265" t="str">
            <v>low and middle</v>
          </cell>
          <cell r="K265" t="str">
            <v>females</v>
          </cell>
          <cell r="L265" t="str">
            <v>1995-2000</v>
          </cell>
          <cell r="M265">
            <v>16.690999999999999</v>
          </cell>
          <cell r="N265">
            <v>7.31</v>
          </cell>
          <cell r="O265">
            <v>1.3959999999999999</v>
          </cell>
          <cell r="P265">
            <v>1.347</v>
          </cell>
          <cell r="Q265">
            <v>1.3089999999999999</v>
          </cell>
          <cell r="R265">
            <v>1.327</v>
          </cell>
          <cell r="S265">
            <v>1.3660000000000001</v>
          </cell>
          <cell r="T265">
            <v>2.6359999999999997</v>
          </cell>
        </row>
        <row r="266">
          <cell r="A266">
            <v>11</v>
          </cell>
          <cell r="B266">
            <v>231</v>
          </cell>
          <cell r="C266" t="str">
            <v>Ethiopia</v>
          </cell>
          <cell r="D266">
            <v>0</v>
          </cell>
          <cell r="E266">
            <v>1</v>
          </cell>
          <cell r="F266" t="str">
            <v>Afro</v>
          </cell>
          <cell r="G266">
            <v>6</v>
          </cell>
          <cell r="H266" t="str">
            <v>ssa</v>
          </cell>
          <cell r="I266">
            <v>1</v>
          </cell>
          <cell r="J266" t="str">
            <v>low and middle</v>
          </cell>
          <cell r="K266" t="str">
            <v>females</v>
          </cell>
          <cell r="L266" t="str">
            <v>1995-2000</v>
          </cell>
          <cell r="M266">
            <v>2829.9050000000002</v>
          </cell>
          <cell r="N266">
            <v>1153.8689999999999</v>
          </cell>
          <cell r="O266">
            <v>265.86</v>
          </cell>
          <cell r="P266">
            <v>267.685</v>
          </cell>
          <cell r="Q266">
            <v>375.39</v>
          </cell>
          <cell r="R266">
            <v>298.51800000000003</v>
          </cell>
          <cell r="S266">
            <v>182.53199999999998</v>
          </cell>
          <cell r="T266">
            <v>286.05100000000004</v>
          </cell>
        </row>
        <row r="267">
          <cell r="A267">
            <v>10</v>
          </cell>
          <cell r="B267">
            <v>232</v>
          </cell>
          <cell r="C267" t="str">
            <v>Eritrea</v>
          </cell>
          <cell r="D267">
            <v>0</v>
          </cell>
          <cell r="E267">
            <v>1</v>
          </cell>
          <cell r="F267" t="str">
            <v>Afro</v>
          </cell>
          <cell r="G267">
            <v>6</v>
          </cell>
          <cell r="H267" t="str">
            <v>ssa</v>
          </cell>
          <cell r="I267">
            <v>1</v>
          </cell>
          <cell r="J267" t="str">
            <v>low and middle</v>
          </cell>
          <cell r="K267" t="str">
            <v>females</v>
          </cell>
          <cell r="L267" t="str">
            <v>1995-2000</v>
          </cell>
          <cell r="M267">
            <v>120.968</v>
          </cell>
          <cell r="N267">
            <v>49.423000000000002</v>
          </cell>
          <cell r="O267">
            <v>10.34</v>
          </cell>
          <cell r="P267">
            <v>11.704000000000001</v>
          </cell>
          <cell r="Q267">
            <v>13.27</v>
          </cell>
          <cell r="R267">
            <v>12.462</v>
          </cell>
          <cell r="S267">
            <v>9.3719999999999999</v>
          </cell>
          <cell r="T267">
            <v>14.396999999999998</v>
          </cell>
        </row>
        <row r="268">
          <cell r="A268">
            <v>133</v>
          </cell>
          <cell r="B268">
            <v>233</v>
          </cell>
          <cell r="C268" t="str">
            <v>Estonia</v>
          </cell>
          <cell r="D268">
            <v>0</v>
          </cell>
          <cell r="E268">
            <v>4</v>
          </cell>
          <cell r="F268" t="str">
            <v>Euro</v>
          </cell>
          <cell r="G268">
            <v>2</v>
          </cell>
          <cell r="H268" t="str">
            <v>fse</v>
          </cell>
          <cell r="I268">
            <v>1</v>
          </cell>
          <cell r="J268" t="str">
            <v>low and middle</v>
          </cell>
          <cell r="K268" t="str">
            <v>females</v>
          </cell>
          <cell r="L268" t="str">
            <v>1995-2000</v>
          </cell>
          <cell r="M268">
            <v>48.936999999999998</v>
          </cell>
          <cell r="N268">
            <v>0.56399999999999995</v>
          </cell>
          <cell r="O268">
            <v>0.17</v>
          </cell>
          <cell r="P268">
            <v>0.50900000000000001</v>
          </cell>
          <cell r="Q268">
            <v>1.27</v>
          </cell>
          <cell r="R268">
            <v>3.8409999999999997</v>
          </cell>
          <cell r="S268">
            <v>7.9079999999999995</v>
          </cell>
          <cell r="T268">
            <v>34.674999999999997</v>
          </cell>
        </row>
        <row r="269">
          <cell r="A269">
            <v>205</v>
          </cell>
          <cell r="B269">
            <v>242</v>
          </cell>
          <cell r="C269" t="str">
            <v>Fiji</v>
          </cell>
          <cell r="D269">
            <v>0</v>
          </cell>
          <cell r="E269">
            <v>6</v>
          </cell>
          <cell r="F269" t="str">
            <v>Wpro</v>
          </cell>
          <cell r="G269">
            <v>5</v>
          </cell>
          <cell r="H269" t="str">
            <v>oai</v>
          </cell>
          <cell r="I269">
            <v>1</v>
          </cell>
          <cell r="J269" t="str">
            <v>low and middle</v>
          </cell>
          <cell r="K269" t="str">
            <v>females</v>
          </cell>
          <cell r="L269" t="str">
            <v>1995-2000</v>
          </cell>
          <cell r="M269">
            <v>7.5640000000000001</v>
          </cell>
          <cell r="N269">
            <v>0.76400000000000001</v>
          </cell>
          <cell r="O269">
            <v>9.4E-2</v>
          </cell>
          <cell r="P269">
            <v>0.26600000000000001</v>
          </cell>
          <cell r="Q269">
            <v>0.48299999999999998</v>
          </cell>
          <cell r="R269">
            <v>1.1179999999999999</v>
          </cell>
          <cell r="S269">
            <v>1.421</v>
          </cell>
          <cell r="T269">
            <v>3.4180000000000001</v>
          </cell>
        </row>
        <row r="270">
          <cell r="A270">
            <v>134</v>
          </cell>
          <cell r="B270">
            <v>246</v>
          </cell>
          <cell r="C270" t="str">
            <v>Finland</v>
          </cell>
          <cell r="D270">
            <v>0</v>
          </cell>
          <cell r="E270">
            <v>4</v>
          </cell>
          <cell r="F270" t="str">
            <v>Euro</v>
          </cell>
          <cell r="G270">
            <v>1</v>
          </cell>
          <cell r="H270" t="str">
            <v>eme</v>
          </cell>
          <cell r="I270">
            <v>4</v>
          </cell>
          <cell r="J270" t="str">
            <v>high</v>
          </cell>
          <cell r="K270" t="str">
            <v>females</v>
          </cell>
          <cell r="L270" t="str">
            <v>1995-2000</v>
          </cell>
          <cell r="M270">
            <v>125.008</v>
          </cell>
          <cell r="N270">
            <v>0.92</v>
          </cell>
          <cell r="O270">
            <v>0.16900000000000001</v>
          </cell>
          <cell r="P270">
            <v>0.82099999999999995</v>
          </cell>
          <cell r="Q270">
            <v>2.2039999999999997</v>
          </cell>
          <cell r="R270">
            <v>7.2249999999999996</v>
          </cell>
          <cell r="S270">
            <v>12.461</v>
          </cell>
          <cell r="T270">
            <v>101.208</v>
          </cell>
        </row>
        <row r="271">
          <cell r="A271">
            <v>157</v>
          </cell>
          <cell r="B271">
            <v>250</v>
          </cell>
          <cell r="C271" t="str">
            <v>France</v>
          </cell>
          <cell r="D271">
            <v>0</v>
          </cell>
          <cell r="E271">
            <v>4</v>
          </cell>
          <cell r="F271" t="str">
            <v>Euro</v>
          </cell>
          <cell r="G271">
            <v>1</v>
          </cell>
          <cell r="H271" t="str">
            <v>eme</v>
          </cell>
          <cell r="I271">
            <v>4</v>
          </cell>
          <cell r="J271" t="str">
            <v>high</v>
          </cell>
          <cell r="K271" t="str">
            <v>females</v>
          </cell>
          <cell r="L271" t="str">
            <v>1995-2000</v>
          </cell>
          <cell r="M271">
            <v>1302.8820000000001</v>
          </cell>
          <cell r="N271">
            <v>11.686999999999999</v>
          </cell>
          <cell r="O271">
            <v>2.4870000000000001</v>
          </cell>
          <cell r="P271">
            <v>11.984</v>
          </cell>
          <cell r="Q271">
            <v>31.364999999999998</v>
          </cell>
          <cell r="R271">
            <v>73.590999999999994</v>
          </cell>
          <cell r="S271">
            <v>114.98</v>
          </cell>
          <cell r="T271">
            <v>1056.788</v>
          </cell>
        </row>
        <row r="272">
          <cell r="A272">
            <v>213</v>
          </cell>
          <cell r="B272">
            <v>258</v>
          </cell>
          <cell r="C272" t="str">
            <v>French Polynesia</v>
          </cell>
          <cell r="G272">
            <v>5</v>
          </cell>
          <cell r="H272" t="str">
            <v>oai</v>
          </cell>
          <cell r="I272">
            <v>4</v>
          </cell>
          <cell r="J272" t="str">
            <v>high</v>
          </cell>
          <cell r="K272" t="str">
            <v>females</v>
          </cell>
          <cell r="L272" t="str">
            <v>1995-2000</v>
          </cell>
          <cell r="M272">
            <v>2.1640000000000001</v>
          </cell>
          <cell r="N272">
            <v>0.17899999999999999</v>
          </cell>
          <cell r="O272">
            <v>3.2000000000000001E-2</v>
          </cell>
          <cell r="P272">
            <v>7.3999999999999996E-2</v>
          </cell>
          <cell r="Q272">
            <v>0.15200000000000002</v>
          </cell>
          <cell r="R272">
            <v>0.36</v>
          </cell>
          <cell r="S272">
            <v>0.44</v>
          </cell>
          <cell r="T272">
            <v>0.92700000000000005</v>
          </cell>
        </row>
        <row r="273">
          <cell r="A273">
            <v>9</v>
          </cell>
          <cell r="B273">
            <v>262</v>
          </cell>
          <cell r="C273" t="str">
            <v>Djibouti</v>
          </cell>
          <cell r="D273">
            <v>0</v>
          </cell>
          <cell r="E273">
            <v>3</v>
          </cell>
          <cell r="F273" t="str">
            <v>Emro</v>
          </cell>
          <cell r="G273">
            <v>6</v>
          </cell>
          <cell r="H273" t="str">
            <v>ssa</v>
          </cell>
          <cell r="I273">
            <v>1</v>
          </cell>
          <cell r="J273" t="str">
            <v>low and middle</v>
          </cell>
          <cell r="K273" t="str">
            <v>females</v>
          </cell>
          <cell r="L273" t="str">
            <v>1995-2000</v>
          </cell>
          <cell r="M273">
            <v>21.989000000000001</v>
          </cell>
          <cell r="N273">
            <v>9.4079999999999995</v>
          </cell>
          <cell r="O273">
            <v>1.9430000000000001</v>
          </cell>
          <cell r="P273">
            <v>2.073</v>
          </cell>
          <cell r="Q273">
            <v>1.9729999999999999</v>
          </cell>
          <cell r="R273">
            <v>2.0150000000000001</v>
          </cell>
          <cell r="S273">
            <v>1.7909999999999999</v>
          </cell>
          <cell r="T273">
            <v>2.7859999999999996</v>
          </cell>
        </row>
        <row r="274">
          <cell r="A274">
            <v>32</v>
          </cell>
          <cell r="B274">
            <v>266</v>
          </cell>
          <cell r="C274" t="str">
            <v>Gabon</v>
          </cell>
          <cell r="D274">
            <v>0</v>
          </cell>
          <cell r="E274">
            <v>1</v>
          </cell>
          <cell r="F274" t="str">
            <v>Afro</v>
          </cell>
          <cell r="G274">
            <v>6</v>
          </cell>
          <cell r="H274" t="str">
            <v>ssa</v>
          </cell>
          <cell r="I274">
            <v>1</v>
          </cell>
          <cell r="J274" t="str">
            <v>low and middle</v>
          </cell>
          <cell r="K274" t="str">
            <v>females</v>
          </cell>
          <cell r="L274" t="str">
            <v>1995-2000</v>
          </cell>
          <cell r="M274">
            <v>44.860999999999997</v>
          </cell>
          <cell r="N274">
            <v>13.746</v>
          </cell>
          <cell r="O274">
            <v>2.976</v>
          </cell>
          <cell r="P274">
            <v>3.3220000000000001</v>
          </cell>
          <cell r="Q274">
            <v>4.3309999999999995</v>
          </cell>
          <cell r="R274">
            <v>5.077</v>
          </cell>
          <cell r="S274">
            <v>4.6080000000000005</v>
          </cell>
          <cell r="T274">
            <v>10.801</v>
          </cell>
        </row>
        <row r="275">
          <cell r="A275">
            <v>106</v>
          </cell>
          <cell r="B275">
            <v>268</v>
          </cell>
          <cell r="C275" t="str">
            <v>Georgia</v>
          </cell>
          <cell r="D275">
            <v>0</v>
          </cell>
          <cell r="E275">
            <v>4</v>
          </cell>
          <cell r="F275" t="str">
            <v>Euro</v>
          </cell>
          <cell r="G275">
            <v>8</v>
          </cell>
          <cell r="H275" t="str">
            <v>mec</v>
          </cell>
          <cell r="I275">
            <v>1</v>
          </cell>
          <cell r="J275" t="str">
            <v>low and middle</v>
          </cell>
          <cell r="K275" t="str">
            <v>females</v>
          </cell>
          <cell r="L275" t="str">
            <v>1995-2000</v>
          </cell>
          <cell r="M275">
            <v>116.68300000000001</v>
          </cell>
          <cell r="N275">
            <v>3.391</v>
          </cell>
          <cell r="O275">
            <v>0.42</v>
          </cell>
          <cell r="P275">
            <v>1.3679999999999999</v>
          </cell>
          <cell r="Q275">
            <v>3.2890000000000001</v>
          </cell>
          <cell r="R275">
            <v>9.1639999999999997</v>
          </cell>
          <cell r="S275">
            <v>20.433999999999997</v>
          </cell>
          <cell r="T275">
            <v>78.617000000000004</v>
          </cell>
        </row>
        <row r="276">
          <cell r="A276">
            <v>52</v>
          </cell>
          <cell r="B276">
            <v>270</v>
          </cell>
          <cell r="C276" t="str">
            <v>Gambia</v>
          </cell>
          <cell r="D276">
            <v>0</v>
          </cell>
          <cell r="E276">
            <v>1</v>
          </cell>
          <cell r="F276" t="str">
            <v>Afro</v>
          </cell>
          <cell r="G276">
            <v>6</v>
          </cell>
          <cell r="H276" t="str">
            <v>ssa</v>
          </cell>
          <cell r="I276">
            <v>1</v>
          </cell>
          <cell r="J276" t="str">
            <v>low and middle</v>
          </cell>
          <cell r="K276" t="str">
            <v>females</v>
          </cell>
          <cell r="L276" t="str">
            <v>1995-2000</v>
          </cell>
          <cell r="M276">
            <v>49.911999999999999</v>
          </cell>
          <cell r="N276">
            <v>23.344000000000001</v>
          </cell>
          <cell r="O276">
            <v>4.4000000000000004</v>
          </cell>
          <cell r="P276">
            <v>4.4090000000000007</v>
          </cell>
          <cell r="Q276">
            <v>4.8220000000000001</v>
          </cell>
          <cell r="R276">
            <v>4.3169999999999993</v>
          </cell>
          <cell r="S276">
            <v>3.5469999999999997</v>
          </cell>
          <cell r="T276">
            <v>5.0730000000000004</v>
          </cell>
        </row>
        <row r="277">
          <cell r="A277">
            <v>105</v>
          </cell>
          <cell r="B277">
            <v>274</v>
          </cell>
          <cell r="C277" t="str">
            <v>Gaza Strip</v>
          </cell>
          <cell r="G277">
            <v>8</v>
          </cell>
          <cell r="H277" t="str">
            <v>mec</v>
          </cell>
          <cell r="I277">
            <v>1</v>
          </cell>
          <cell r="J277" t="str">
            <v>low and middle</v>
          </cell>
          <cell r="K277" t="str">
            <v>females</v>
          </cell>
          <cell r="L277" t="str">
            <v>1995-2000</v>
          </cell>
          <cell r="M277">
            <v>9.843</v>
          </cell>
          <cell r="N277">
            <v>2.8039999999999998</v>
          </cell>
          <cell r="O277">
            <v>0.22900000000000001</v>
          </cell>
          <cell r="P277">
            <v>0.43600000000000005</v>
          </cell>
          <cell r="Q277">
            <v>0.48199999999999998</v>
          </cell>
          <cell r="R277">
            <v>0.92199999999999993</v>
          </cell>
          <cell r="S277">
            <v>1.4330000000000001</v>
          </cell>
          <cell r="T277">
            <v>3.5369999999999995</v>
          </cell>
        </row>
        <row r="278">
          <cell r="A278">
            <v>158</v>
          </cell>
          <cell r="B278">
            <v>276</v>
          </cell>
          <cell r="C278" t="str">
            <v>Germany</v>
          </cell>
          <cell r="D278">
            <v>0</v>
          </cell>
          <cell r="E278">
            <v>4</v>
          </cell>
          <cell r="F278" t="str">
            <v>Euro</v>
          </cell>
          <cell r="G278">
            <v>1</v>
          </cell>
          <cell r="H278" t="str">
            <v>eme</v>
          </cell>
          <cell r="I278">
            <v>4</v>
          </cell>
          <cell r="J278" t="str">
            <v>high</v>
          </cell>
          <cell r="K278" t="str">
            <v>females</v>
          </cell>
          <cell r="L278" t="str">
            <v>1995-2000</v>
          </cell>
          <cell r="M278">
            <v>2351.09</v>
          </cell>
          <cell r="N278">
            <v>10.788</v>
          </cell>
          <cell r="O278">
            <v>2.6020000000000003</v>
          </cell>
          <cell r="P278">
            <v>11.689</v>
          </cell>
          <cell r="Q278">
            <v>42.343000000000004</v>
          </cell>
          <cell r="R278">
            <v>132.62099999999998</v>
          </cell>
          <cell r="S278">
            <v>238.483</v>
          </cell>
          <cell r="T278">
            <v>1912.5640000000001</v>
          </cell>
        </row>
        <row r="279">
          <cell r="A279">
            <v>53</v>
          </cell>
          <cell r="B279">
            <v>288</v>
          </cell>
          <cell r="C279" t="str">
            <v>Ghana</v>
          </cell>
          <cell r="D279">
            <v>0</v>
          </cell>
          <cell r="E279">
            <v>1</v>
          </cell>
          <cell r="F279" t="str">
            <v>Afro</v>
          </cell>
          <cell r="G279">
            <v>6</v>
          </cell>
          <cell r="H279" t="str">
            <v>ssa</v>
          </cell>
          <cell r="I279">
            <v>1</v>
          </cell>
          <cell r="J279" t="str">
            <v>low and middle</v>
          </cell>
          <cell r="K279" t="str">
            <v>females</v>
          </cell>
          <cell r="L279" t="str">
            <v>1995-2000</v>
          </cell>
          <cell r="M279">
            <v>419.161</v>
          </cell>
          <cell r="N279">
            <v>166.08799999999999</v>
          </cell>
          <cell r="O279">
            <v>32.448</v>
          </cell>
          <cell r="P279">
            <v>37.353999999999999</v>
          </cell>
          <cell r="Q279">
            <v>35.156999999999996</v>
          </cell>
          <cell r="R279">
            <v>37.402999999999999</v>
          </cell>
          <cell r="S279">
            <v>36.224000000000004</v>
          </cell>
          <cell r="T279">
            <v>74.487000000000009</v>
          </cell>
        </row>
        <row r="280">
          <cell r="A280">
            <v>146</v>
          </cell>
          <cell r="B280">
            <v>300</v>
          </cell>
          <cell r="C280" t="str">
            <v>Greece</v>
          </cell>
          <cell r="D280">
            <v>0</v>
          </cell>
          <cell r="E280">
            <v>4</v>
          </cell>
          <cell r="F280" t="str">
            <v>Euro</v>
          </cell>
          <cell r="G280">
            <v>1</v>
          </cell>
          <cell r="H280" t="str">
            <v>eme</v>
          </cell>
          <cell r="I280">
            <v>4</v>
          </cell>
          <cell r="J280" t="str">
            <v>high</v>
          </cell>
          <cell r="K280" t="str">
            <v>females</v>
          </cell>
          <cell r="L280" t="str">
            <v>1995-2000</v>
          </cell>
          <cell r="M280">
            <v>240.309</v>
          </cell>
          <cell r="N280">
            <v>2.0419999999999998</v>
          </cell>
          <cell r="O280">
            <v>0.26</v>
          </cell>
          <cell r="P280">
            <v>1.66</v>
          </cell>
          <cell r="Q280">
            <v>3.4950000000000001</v>
          </cell>
          <cell r="R280">
            <v>11.582000000000001</v>
          </cell>
          <cell r="S280">
            <v>26.918999999999997</v>
          </cell>
          <cell r="T280">
            <v>194.351</v>
          </cell>
        </row>
        <row r="281">
          <cell r="A281">
            <v>168</v>
          </cell>
          <cell r="B281">
            <v>312</v>
          </cell>
          <cell r="C281" t="str">
            <v>Guadeloupe</v>
          </cell>
          <cell r="G281">
            <v>7</v>
          </cell>
          <cell r="H281" t="str">
            <v>lac</v>
          </cell>
          <cell r="I281">
            <v>1</v>
          </cell>
          <cell r="J281" t="str">
            <v>low and middle</v>
          </cell>
          <cell r="K281" t="str">
            <v>females</v>
          </cell>
          <cell r="L281" t="str">
            <v>1995-2000</v>
          </cell>
          <cell r="M281">
            <v>5.7030000000000003</v>
          </cell>
          <cell r="N281">
            <v>0.159</v>
          </cell>
          <cell r="O281">
            <v>1.7000000000000001E-2</v>
          </cell>
          <cell r="P281">
            <v>9.4E-2</v>
          </cell>
          <cell r="Q281">
            <v>0.36899999999999999</v>
          </cell>
          <cell r="R281">
            <v>0.45500000000000002</v>
          </cell>
          <cell r="S281">
            <v>0.70399999999999996</v>
          </cell>
          <cell r="T281">
            <v>3.9049999999999998</v>
          </cell>
        </row>
        <row r="282">
          <cell r="A282">
            <v>211</v>
          </cell>
          <cell r="B282">
            <v>316</v>
          </cell>
          <cell r="C282" t="str">
            <v>Guam</v>
          </cell>
          <cell r="G282">
            <v>5</v>
          </cell>
          <cell r="H282" t="str">
            <v>oai</v>
          </cell>
          <cell r="I282">
            <v>4</v>
          </cell>
          <cell r="J282" t="str">
            <v>high</v>
          </cell>
          <cell r="K282" t="str">
            <v>females</v>
          </cell>
          <cell r="L282" t="str">
            <v>1995-2000</v>
          </cell>
          <cell r="M282">
            <v>1.452</v>
          </cell>
          <cell r="N282">
            <v>0.126</v>
          </cell>
          <cell r="O282">
            <v>1.8000000000000002E-2</v>
          </cell>
          <cell r="P282">
            <v>5.8000000000000003E-2</v>
          </cell>
          <cell r="Q282">
            <v>0.128</v>
          </cell>
          <cell r="R282">
            <v>0.23700000000000002</v>
          </cell>
          <cell r="S282">
            <v>0.27300000000000002</v>
          </cell>
          <cell r="T282">
            <v>0.6120000000000001</v>
          </cell>
        </row>
        <row r="283">
          <cell r="A283">
            <v>179</v>
          </cell>
          <cell r="B283">
            <v>320</v>
          </cell>
          <cell r="C283" t="str">
            <v>Guatemala</v>
          </cell>
          <cell r="D283">
            <v>0</v>
          </cell>
          <cell r="E283">
            <v>2</v>
          </cell>
          <cell r="F283" t="str">
            <v>Amro</v>
          </cell>
          <cell r="G283">
            <v>7</v>
          </cell>
          <cell r="H283" t="str">
            <v>lac</v>
          </cell>
          <cell r="I283">
            <v>1</v>
          </cell>
          <cell r="J283" t="str">
            <v>low and middle</v>
          </cell>
          <cell r="K283" t="str">
            <v>females</v>
          </cell>
          <cell r="L283" t="str">
            <v>1995-2000</v>
          </cell>
          <cell r="M283">
            <v>169.44499999999999</v>
          </cell>
          <cell r="N283">
            <v>54.070999999999998</v>
          </cell>
          <cell r="O283">
            <v>7.4770000000000003</v>
          </cell>
          <cell r="P283">
            <v>13.192</v>
          </cell>
          <cell r="Q283">
            <v>15.343</v>
          </cell>
          <cell r="R283">
            <v>18.440999999999999</v>
          </cell>
          <cell r="S283">
            <v>19.861000000000001</v>
          </cell>
          <cell r="T283">
            <v>41.06</v>
          </cell>
        </row>
        <row r="284">
          <cell r="A284">
            <v>54</v>
          </cell>
          <cell r="B284">
            <v>324</v>
          </cell>
          <cell r="C284" t="str">
            <v>Guinea</v>
          </cell>
          <cell r="D284">
            <v>0</v>
          </cell>
          <cell r="E284">
            <v>1</v>
          </cell>
          <cell r="F284" t="str">
            <v>Afro</v>
          </cell>
          <cell r="G284">
            <v>6</v>
          </cell>
          <cell r="H284" t="str">
            <v>ssa</v>
          </cell>
          <cell r="I284">
            <v>1</v>
          </cell>
          <cell r="J284" t="str">
            <v>low and middle</v>
          </cell>
          <cell r="K284" t="str">
            <v>females</v>
          </cell>
          <cell r="L284" t="str">
            <v>1995-2000</v>
          </cell>
          <cell r="M284">
            <v>314.59399999999999</v>
          </cell>
          <cell r="N284">
            <v>155.69999999999999</v>
          </cell>
          <cell r="O284">
            <v>32.517000000000003</v>
          </cell>
          <cell r="P284">
            <v>29.058</v>
          </cell>
          <cell r="Q284">
            <v>25.611000000000001</v>
          </cell>
          <cell r="R284">
            <v>22.278000000000002</v>
          </cell>
          <cell r="S284">
            <v>19.679000000000002</v>
          </cell>
          <cell r="T284">
            <v>29.751000000000001</v>
          </cell>
        </row>
        <row r="285">
          <cell r="A285">
            <v>191</v>
          </cell>
          <cell r="B285">
            <v>328</v>
          </cell>
          <cell r="C285" t="str">
            <v>Guyana</v>
          </cell>
          <cell r="D285">
            <v>0</v>
          </cell>
          <cell r="E285">
            <v>2</v>
          </cell>
          <cell r="F285" t="str">
            <v>Amro</v>
          </cell>
          <cell r="G285">
            <v>7</v>
          </cell>
          <cell r="H285" t="str">
            <v>lac</v>
          </cell>
          <cell r="I285">
            <v>1</v>
          </cell>
          <cell r="J285" t="str">
            <v>low and middle</v>
          </cell>
          <cell r="K285" t="str">
            <v>females</v>
          </cell>
          <cell r="L285" t="str">
            <v>1995-2000</v>
          </cell>
          <cell r="M285">
            <v>13.504</v>
          </cell>
          <cell r="N285">
            <v>2.9649999999999999</v>
          </cell>
          <cell r="O285">
            <v>0.36799999999999999</v>
          </cell>
          <cell r="P285">
            <v>0.77500000000000002</v>
          </cell>
          <cell r="Q285">
            <v>1.335</v>
          </cell>
          <cell r="R285">
            <v>1.6779999999999999</v>
          </cell>
          <cell r="S285">
            <v>1.9160000000000001</v>
          </cell>
          <cell r="T285">
            <v>4.4669999999999996</v>
          </cell>
        </row>
        <row r="286">
          <cell r="A286">
            <v>169</v>
          </cell>
          <cell r="B286">
            <v>332</v>
          </cell>
          <cell r="C286" t="str">
            <v>Haiti</v>
          </cell>
          <cell r="D286">
            <v>0</v>
          </cell>
          <cell r="E286">
            <v>2</v>
          </cell>
          <cell r="F286" t="str">
            <v>Amro</v>
          </cell>
          <cell r="G286">
            <v>7</v>
          </cell>
          <cell r="H286" t="str">
            <v>lac</v>
          </cell>
          <cell r="I286">
            <v>1</v>
          </cell>
          <cell r="J286" t="str">
            <v>low and middle</v>
          </cell>
          <cell r="K286" t="str">
            <v>females</v>
          </cell>
          <cell r="L286" t="str">
            <v>1995-2000</v>
          </cell>
          <cell r="M286">
            <v>230.511</v>
          </cell>
          <cell r="N286">
            <v>60.780999999999999</v>
          </cell>
          <cell r="O286">
            <v>14.8</v>
          </cell>
          <cell r="P286">
            <v>22.257000000000001</v>
          </cell>
          <cell r="Q286">
            <v>28.802</v>
          </cell>
          <cell r="R286">
            <v>31.914999999999999</v>
          </cell>
          <cell r="S286">
            <v>25.457000000000001</v>
          </cell>
          <cell r="T286">
            <v>46.499000000000002</v>
          </cell>
        </row>
        <row r="287">
          <cell r="A287">
            <v>180</v>
          </cell>
          <cell r="B287">
            <v>340</v>
          </cell>
          <cell r="C287" t="str">
            <v>Honduras</v>
          </cell>
          <cell r="D287">
            <v>0</v>
          </cell>
          <cell r="E287">
            <v>2</v>
          </cell>
          <cell r="F287" t="str">
            <v>Amro</v>
          </cell>
          <cell r="G287">
            <v>7</v>
          </cell>
          <cell r="H287" t="str">
            <v>lac</v>
          </cell>
          <cell r="I287">
            <v>1</v>
          </cell>
          <cell r="J287" t="str">
            <v>low and middle</v>
          </cell>
          <cell r="K287" t="str">
            <v>females</v>
          </cell>
          <cell r="L287" t="str">
            <v>1995-2000</v>
          </cell>
          <cell r="M287">
            <v>72.552000000000007</v>
          </cell>
          <cell r="N287">
            <v>21.716999999999999</v>
          </cell>
          <cell r="O287">
            <v>3.6180000000000003</v>
          </cell>
          <cell r="P287">
            <v>6.2089999999999996</v>
          </cell>
          <cell r="Q287">
            <v>7.1610000000000005</v>
          </cell>
          <cell r="R287">
            <v>7.270999999999999</v>
          </cell>
          <cell r="S287">
            <v>7.0129999999999999</v>
          </cell>
          <cell r="T287">
            <v>19.562999999999999</v>
          </cell>
        </row>
        <row r="288">
          <cell r="A288">
            <v>67</v>
          </cell>
          <cell r="B288">
            <v>344</v>
          </cell>
          <cell r="C288" t="str">
            <v>China, Hong Kong SAR (6)</v>
          </cell>
          <cell r="G288">
            <v>5</v>
          </cell>
          <cell r="H288" t="str">
            <v>oai</v>
          </cell>
          <cell r="I288">
            <v>4</v>
          </cell>
          <cell r="J288" t="str">
            <v>high</v>
          </cell>
          <cell r="K288" t="str">
            <v>females</v>
          </cell>
          <cell r="L288" t="str">
            <v>1995-2000</v>
          </cell>
          <cell r="M288">
            <v>81.885000000000005</v>
          </cell>
          <cell r="N288">
            <v>1.069</v>
          </cell>
          <cell r="O288">
            <v>0.28899999999999998</v>
          </cell>
          <cell r="P288">
            <v>1.034</v>
          </cell>
          <cell r="Q288">
            <v>2.98</v>
          </cell>
          <cell r="R288">
            <v>6.0579999999999998</v>
          </cell>
          <cell r="S288">
            <v>12.059000000000001</v>
          </cell>
          <cell r="T288">
            <v>58.396000000000001</v>
          </cell>
        </row>
        <row r="289">
          <cell r="A289">
            <v>124</v>
          </cell>
          <cell r="B289">
            <v>348</v>
          </cell>
          <cell r="C289" t="str">
            <v>Hungary</v>
          </cell>
          <cell r="D289">
            <v>0</v>
          </cell>
          <cell r="E289">
            <v>4</v>
          </cell>
          <cell r="F289" t="str">
            <v>Euro</v>
          </cell>
          <cell r="G289">
            <v>2</v>
          </cell>
          <cell r="H289" t="str">
            <v>fse</v>
          </cell>
          <cell r="I289">
            <v>1</v>
          </cell>
          <cell r="J289" t="str">
            <v>low and middle</v>
          </cell>
          <cell r="K289" t="str">
            <v>females</v>
          </cell>
          <cell r="L289" t="str">
            <v>1995-2000</v>
          </cell>
          <cell r="M289">
            <v>336.09300000000002</v>
          </cell>
          <cell r="N289">
            <v>2.5830000000000002</v>
          </cell>
          <cell r="O289">
            <v>0.48899999999999999</v>
          </cell>
          <cell r="P289">
            <v>2.1269999999999998</v>
          </cell>
          <cell r="Q289">
            <v>10.622</v>
          </cell>
          <cell r="R289">
            <v>34.444000000000003</v>
          </cell>
          <cell r="S289">
            <v>52.283000000000001</v>
          </cell>
          <cell r="T289">
            <v>233.54499999999999</v>
          </cell>
        </row>
        <row r="290">
          <cell r="A290">
            <v>135</v>
          </cell>
          <cell r="B290">
            <v>352</v>
          </cell>
          <cell r="C290" t="str">
            <v>Iceland</v>
          </cell>
          <cell r="D290">
            <v>0</v>
          </cell>
          <cell r="E290">
            <v>4</v>
          </cell>
          <cell r="F290" t="str">
            <v>Euro</v>
          </cell>
          <cell r="G290">
            <v>1</v>
          </cell>
          <cell r="H290" t="str">
            <v>eme</v>
          </cell>
          <cell r="I290">
            <v>4</v>
          </cell>
          <cell r="J290" t="str">
            <v>high</v>
          </cell>
          <cell r="K290" t="str">
            <v>females</v>
          </cell>
          <cell r="L290" t="str">
            <v>1995-2000</v>
          </cell>
          <cell r="M290">
            <v>4.3650000000000002</v>
          </cell>
          <cell r="N290">
            <v>6.2E-2</v>
          </cell>
          <cell r="O290">
            <v>1.3000000000000001E-2</v>
          </cell>
          <cell r="P290">
            <v>0.04</v>
          </cell>
          <cell r="Q290">
            <v>0.10700000000000001</v>
          </cell>
          <cell r="R290">
            <v>0.32599999999999996</v>
          </cell>
          <cell r="S290">
            <v>0.47600000000000003</v>
          </cell>
          <cell r="T290">
            <v>3.3409999999999997</v>
          </cell>
        </row>
        <row r="291">
          <cell r="A291">
            <v>77</v>
          </cell>
          <cell r="B291">
            <v>356</v>
          </cell>
          <cell r="C291" t="str">
            <v>India</v>
          </cell>
          <cell r="D291">
            <v>0</v>
          </cell>
          <cell r="E291">
            <v>5</v>
          </cell>
          <cell r="F291" t="str">
            <v>Searo</v>
          </cell>
          <cell r="G291">
            <v>3</v>
          </cell>
          <cell r="H291" t="str">
            <v>ind</v>
          </cell>
          <cell r="I291">
            <v>6</v>
          </cell>
          <cell r="J291" t="str">
            <v>ind</v>
          </cell>
          <cell r="K291" t="str">
            <v>females</v>
          </cell>
          <cell r="L291" t="str">
            <v>1995-2000</v>
          </cell>
          <cell r="M291">
            <v>21035.724999999999</v>
          </cell>
          <cell r="N291">
            <v>6184.7089999999998</v>
          </cell>
          <cell r="O291">
            <v>1393.6489999999999</v>
          </cell>
          <cell r="P291">
            <v>1276.9080000000001</v>
          </cell>
          <cell r="Q291">
            <v>1295.9490000000001</v>
          </cell>
          <cell r="R291">
            <v>2217.5039999999999</v>
          </cell>
          <cell r="S291">
            <v>2884.4049999999997</v>
          </cell>
          <cell r="T291">
            <v>5782.6009999999997</v>
          </cell>
        </row>
        <row r="292">
          <cell r="A292">
            <v>92</v>
          </cell>
          <cell r="B292">
            <v>360</v>
          </cell>
          <cell r="C292" t="str">
            <v>Indonesia</v>
          </cell>
          <cell r="D292">
            <v>0</v>
          </cell>
          <cell r="E292">
            <v>5</v>
          </cell>
          <cell r="F292" t="str">
            <v>Searo</v>
          </cell>
          <cell r="G292">
            <v>5</v>
          </cell>
          <cell r="H292" t="str">
            <v>oai</v>
          </cell>
          <cell r="I292">
            <v>1</v>
          </cell>
          <cell r="J292" t="str">
            <v>low and middle</v>
          </cell>
          <cell r="K292" t="str">
            <v>females</v>
          </cell>
          <cell r="L292" t="str">
            <v>1995-2000</v>
          </cell>
          <cell r="M292">
            <v>3600.3879999999999</v>
          </cell>
          <cell r="N292">
            <v>647.13599999999997</v>
          </cell>
          <cell r="O292">
            <v>96.551999999999992</v>
          </cell>
          <cell r="P292">
            <v>264.024</v>
          </cell>
          <cell r="Q292">
            <v>333.06400000000002</v>
          </cell>
          <cell r="R292">
            <v>489.50700000000001</v>
          </cell>
          <cell r="S292">
            <v>575.78899999999999</v>
          </cell>
          <cell r="T292">
            <v>1194.3159999999998</v>
          </cell>
        </row>
        <row r="293">
          <cell r="A293">
            <v>78</v>
          </cell>
          <cell r="B293">
            <v>364</v>
          </cell>
          <cell r="C293" t="str">
            <v>Iran (Islamic Republic of)</v>
          </cell>
          <cell r="D293">
            <v>0</v>
          </cell>
          <cell r="E293">
            <v>3</v>
          </cell>
          <cell r="F293" t="str">
            <v>Emro</v>
          </cell>
          <cell r="G293">
            <v>8</v>
          </cell>
          <cell r="H293" t="str">
            <v>mec</v>
          </cell>
          <cell r="I293">
            <v>1</v>
          </cell>
          <cell r="J293" t="str">
            <v>low and middle</v>
          </cell>
          <cell r="K293" t="str">
            <v>females</v>
          </cell>
          <cell r="L293" t="str">
            <v>1995-2000</v>
          </cell>
          <cell r="M293">
            <v>844.63199999999995</v>
          </cell>
          <cell r="N293">
            <v>191.46600000000001</v>
          </cell>
          <cell r="O293">
            <v>46.097999999999999</v>
          </cell>
          <cell r="P293">
            <v>59.835000000000001</v>
          </cell>
          <cell r="Q293">
            <v>59.313999999999993</v>
          </cell>
          <cell r="R293">
            <v>90.604000000000013</v>
          </cell>
          <cell r="S293">
            <v>132.02100000000002</v>
          </cell>
          <cell r="T293">
            <v>265.29399999999998</v>
          </cell>
        </row>
        <row r="294">
          <cell r="A294">
            <v>107</v>
          </cell>
          <cell r="B294">
            <v>368</v>
          </cell>
          <cell r="C294" t="str">
            <v>Iraq</v>
          </cell>
          <cell r="D294">
            <v>0</v>
          </cell>
          <cell r="E294">
            <v>3</v>
          </cell>
          <cell r="F294" t="str">
            <v>Emro</v>
          </cell>
          <cell r="G294">
            <v>8</v>
          </cell>
          <cell r="H294" t="str">
            <v>mec</v>
          </cell>
          <cell r="I294">
            <v>1</v>
          </cell>
          <cell r="J294" t="str">
            <v>low and middle</v>
          </cell>
          <cell r="K294" t="str">
            <v>females</v>
          </cell>
          <cell r="L294" t="str">
            <v>1995-2000</v>
          </cell>
          <cell r="M294">
            <v>429.661</v>
          </cell>
          <cell r="N294">
            <v>211.934</v>
          </cell>
          <cell r="O294">
            <v>13.68</v>
          </cell>
          <cell r="P294">
            <v>22.640999999999998</v>
          </cell>
          <cell r="Q294">
            <v>28.537000000000003</v>
          </cell>
          <cell r="R294">
            <v>40.411000000000001</v>
          </cell>
          <cell r="S294">
            <v>38.319000000000003</v>
          </cell>
          <cell r="T294">
            <v>74.138999999999996</v>
          </cell>
        </row>
        <row r="295">
          <cell r="A295">
            <v>136</v>
          </cell>
          <cell r="B295">
            <v>372</v>
          </cell>
          <cell r="C295" t="str">
            <v>Ireland</v>
          </cell>
          <cell r="D295">
            <v>0</v>
          </cell>
          <cell r="E295">
            <v>4</v>
          </cell>
          <cell r="F295" t="str">
            <v>Euro</v>
          </cell>
          <cell r="G295">
            <v>1</v>
          </cell>
          <cell r="H295" t="str">
            <v>eme</v>
          </cell>
          <cell r="I295">
            <v>4</v>
          </cell>
          <cell r="J295" t="str">
            <v>high</v>
          </cell>
          <cell r="K295" t="str">
            <v>females</v>
          </cell>
          <cell r="L295" t="str">
            <v>1995-2000</v>
          </cell>
          <cell r="M295">
            <v>72.825000000000003</v>
          </cell>
          <cell r="N295">
            <v>0.95199999999999996</v>
          </cell>
          <cell r="O295">
            <v>0.15</v>
          </cell>
          <cell r="P295">
            <v>0.59299999999999997</v>
          </cell>
          <cell r="Q295">
            <v>1.282</v>
          </cell>
          <cell r="R295">
            <v>5.056</v>
          </cell>
          <cell r="S295">
            <v>8.6120000000000001</v>
          </cell>
          <cell r="T295">
            <v>56.18</v>
          </cell>
        </row>
        <row r="296">
          <cell r="A296">
            <v>108</v>
          </cell>
          <cell r="B296">
            <v>376</v>
          </cell>
          <cell r="C296" t="str">
            <v>Israel</v>
          </cell>
          <cell r="D296">
            <v>0</v>
          </cell>
          <cell r="E296">
            <v>4</v>
          </cell>
          <cell r="F296" t="str">
            <v>Euro</v>
          </cell>
          <cell r="G296">
            <v>8</v>
          </cell>
          <cell r="H296" t="str">
            <v>mec</v>
          </cell>
          <cell r="I296">
            <v>4</v>
          </cell>
          <cell r="J296" t="str">
            <v>high</v>
          </cell>
          <cell r="K296" t="str">
            <v>females</v>
          </cell>
          <cell r="L296" t="str">
            <v>1995-2000</v>
          </cell>
          <cell r="M296">
            <v>88.224000000000004</v>
          </cell>
          <cell r="N296">
            <v>2.6640000000000001</v>
          </cell>
          <cell r="O296">
            <v>0.40600000000000003</v>
          </cell>
          <cell r="P296">
            <v>0.90500000000000003</v>
          </cell>
          <cell r="Q296">
            <v>2.1539999999999999</v>
          </cell>
          <cell r="R296">
            <v>6.165</v>
          </cell>
          <cell r="S296">
            <v>11.911000000000001</v>
          </cell>
          <cell r="T296">
            <v>64.019000000000005</v>
          </cell>
        </row>
        <row r="297">
          <cell r="A297">
            <v>147</v>
          </cell>
          <cell r="B297">
            <v>380</v>
          </cell>
          <cell r="C297" t="str">
            <v>Italy</v>
          </cell>
          <cell r="D297">
            <v>0</v>
          </cell>
          <cell r="E297">
            <v>4</v>
          </cell>
          <cell r="F297" t="str">
            <v>Euro</v>
          </cell>
          <cell r="G297">
            <v>1</v>
          </cell>
          <cell r="H297" t="str">
            <v>eme</v>
          </cell>
          <cell r="I297">
            <v>4</v>
          </cell>
          <cell r="J297" t="str">
            <v>high</v>
          </cell>
          <cell r="K297" t="str">
            <v>females</v>
          </cell>
          <cell r="L297" t="str">
            <v>1995-2000</v>
          </cell>
          <cell r="M297">
            <v>1439.72</v>
          </cell>
          <cell r="N297">
            <v>10.409000000000001</v>
          </cell>
          <cell r="O297">
            <v>2.4750000000000001</v>
          </cell>
          <cell r="P297">
            <v>8.2170000000000005</v>
          </cell>
          <cell r="Q297">
            <v>21.826000000000001</v>
          </cell>
          <cell r="R297">
            <v>75.016999999999996</v>
          </cell>
          <cell r="S297">
            <v>150.49099999999999</v>
          </cell>
          <cell r="T297">
            <v>1171.2850000000001</v>
          </cell>
        </row>
        <row r="298">
          <cell r="A298">
            <v>51</v>
          </cell>
          <cell r="B298">
            <v>384</v>
          </cell>
          <cell r="C298" t="str">
            <v>Cote d'Ivoire</v>
          </cell>
          <cell r="D298">
            <v>0</v>
          </cell>
          <cell r="E298">
            <v>1</v>
          </cell>
          <cell r="F298" t="str">
            <v>Afro</v>
          </cell>
          <cell r="G298">
            <v>6</v>
          </cell>
          <cell r="H298" t="str">
            <v>ssa</v>
          </cell>
          <cell r="I298">
            <v>1</v>
          </cell>
          <cell r="J298" t="str">
            <v>low and middle</v>
          </cell>
          <cell r="K298" t="str">
            <v>females</v>
          </cell>
          <cell r="L298" t="str">
            <v>1995-2000</v>
          </cell>
          <cell r="M298">
            <v>539.63300000000004</v>
          </cell>
          <cell r="N298">
            <v>171.89500000000001</v>
          </cell>
          <cell r="O298">
            <v>46.173999999999999</v>
          </cell>
          <cell r="P298">
            <v>62.344999999999999</v>
          </cell>
          <cell r="Q298">
            <v>94.1</v>
          </cell>
          <cell r="R298">
            <v>71.558999999999997</v>
          </cell>
          <cell r="S298">
            <v>39.103999999999999</v>
          </cell>
          <cell r="T298">
            <v>54.455999999999996</v>
          </cell>
        </row>
        <row r="299">
          <cell r="A299">
            <v>170</v>
          </cell>
          <cell r="B299">
            <v>388</v>
          </cell>
          <cell r="C299" t="str">
            <v>Jamaica</v>
          </cell>
          <cell r="D299">
            <v>0</v>
          </cell>
          <cell r="E299">
            <v>2</v>
          </cell>
          <cell r="F299" t="str">
            <v>Amro</v>
          </cell>
          <cell r="G299">
            <v>7</v>
          </cell>
          <cell r="H299" t="str">
            <v>lac</v>
          </cell>
          <cell r="I299">
            <v>1</v>
          </cell>
          <cell r="J299" t="str">
            <v>low and middle</v>
          </cell>
          <cell r="K299" t="str">
            <v>females</v>
          </cell>
          <cell r="L299" t="str">
            <v>1995-2000</v>
          </cell>
          <cell r="M299">
            <v>36.042999999999999</v>
          </cell>
          <cell r="N299">
            <v>3.4089999999999998</v>
          </cell>
          <cell r="O299">
            <v>0.35399999999999998</v>
          </cell>
          <cell r="P299">
            <v>0.65700000000000003</v>
          </cell>
          <cell r="Q299">
            <v>1.3639999999999999</v>
          </cell>
          <cell r="R299">
            <v>2.4590000000000001</v>
          </cell>
          <cell r="S299">
            <v>4.0579999999999998</v>
          </cell>
          <cell r="T299">
            <v>23.741999999999997</v>
          </cell>
        </row>
        <row r="300">
          <cell r="A300">
            <v>69</v>
          </cell>
          <cell r="B300">
            <v>392</v>
          </cell>
          <cell r="C300" t="str">
            <v>Japan</v>
          </cell>
          <cell r="D300">
            <v>0</v>
          </cell>
          <cell r="E300">
            <v>6</v>
          </cell>
          <cell r="F300" t="str">
            <v>Wpro</v>
          </cell>
          <cell r="G300">
            <v>1</v>
          </cell>
          <cell r="H300" t="str">
            <v>eme</v>
          </cell>
          <cell r="I300">
            <v>4</v>
          </cell>
          <cell r="J300" t="str">
            <v>high</v>
          </cell>
          <cell r="K300" t="str">
            <v>females</v>
          </cell>
          <cell r="L300" t="str">
            <v>1995-2000</v>
          </cell>
          <cell r="M300">
            <v>2373.875</v>
          </cell>
          <cell r="N300">
            <v>16.138000000000002</v>
          </cell>
          <cell r="O300">
            <v>3.6909999999999998</v>
          </cell>
          <cell r="P300">
            <v>17.785</v>
          </cell>
          <cell r="Q300">
            <v>42.561</v>
          </cell>
          <cell r="R300">
            <v>169.81099999999998</v>
          </cell>
          <cell r="S300">
            <v>260.76</v>
          </cell>
          <cell r="T300">
            <v>1863.1290000000001</v>
          </cell>
        </row>
        <row r="301">
          <cell r="A301">
            <v>79</v>
          </cell>
          <cell r="B301">
            <v>398</v>
          </cell>
          <cell r="C301" t="str">
            <v>Kazakhstan</v>
          </cell>
          <cell r="D301">
            <v>0</v>
          </cell>
          <cell r="E301">
            <v>4</v>
          </cell>
          <cell r="F301" t="str">
            <v>Euro</v>
          </cell>
          <cell r="G301">
            <v>8</v>
          </cell>
          <cell r="H301" t="str">
            <v>mec</v>
          </cell>
          <cell r="I301">
            <v>1</v>
          </cell>
          <cell r="J301" t="str">
            <v>low and middle</v>
          </cell>
          <cell r="K301" t="str">
            <v>females</v>
          </cell>
          <cell r="L301" t="str">
            <v>1995-2000</v>
          </cell>
          <cell r="M301">
            <v>323.416</v>
          </cell>
          <cell r="N301">
            <v>26.478999999999999</v>
          </cell>
          <cell r="O301">
            <v>3.31</v>
          </cell>
          <cell r="P301">
            <v>9.3209999999999997</v>
          </cell>
          <cell r="Q301">
            <v>17.193999999999999</v>
          </cell>
          <cell r="R301">
            <v>36.561</v>
          </cell>
          <cell r="S301">
            <v>55.808</v>
          </cell>
          <cell r="T301">
            <v>174.74300000000002</v>
          </cell>
        </row>
        <row r="302">
          <cell r="A302">
            <v>109</v>
          </cell>
          <cell r="B302">
            <v>400</v>
          </cell>
          <cell r="C302" t="str">
            <v>Jordan</v>
          </cell>
          <cell r="D302">
            <v>0</v>
          </cell>
          <cell r="E302">
            <v>3</v>
          </cell>
          <cell r="F302" t="str">
            <v>Emro</v>
          </cell>
          <cell r="G302">
            <v>8</v>
          </cell>
          <cell r="H302" t="str">
            <v>mec</v>
          </cell>
          <cell r="I302">
            <v>1</v>
          </cell>
          <cell r="J302" t="str">
            <v>low and middle</v>
          </cell>
          <cell r="K302" t="str">
            <v>females</v>
          </cell>
          <cell r="L302" t="str">
            <v>1995-2000</v>
          </cell>
          <cell r="M302">
            <v>64.694999999999993</v>
          </cell>
          <cell r="N302">
            <v>16.207000000000001</v>
          </cell>
          <cell r="O302">
            <v>1.8340000000000001</v>
          </cell>
          <cell r="P302">
            <v>4.0180000000000007</v>
          </cell>
          <cell r="Q302">
            <v>4.7690000000000001</v>
          </cell>
          <cell r="R302">
            <v>7.6829999999999998</v>
          </cell>
          <cell r="S302">
            <v>8.84</v>
          </cell>
          <cell r="T302">
            <v>21.343999999999998</v>
          </cell>
        </row>
        <row r="303">
          <cell r="A303">
            <v>12</v>
          </cell>
          <cell r="B303">
            <v>404</v>
          </cell>
          <cell r="C303" t="str">
            <v>Kenya</v>
          </cell>
          <cell r="D303">
            <v>0</v>
          </cell>
          <cell r="E303">
            <v>1</v>
          </cell>
          <cell r="F303" t="str">
            <v>Afro</v>
          </cell>
          <cell r="G303">
            <v>6</v>
          </cell>
          <cell r="H303" t="str">
            <v>ssa</v>
          </cell>
          <cell r="I303">
            <v>1</v>
          </cell>
          <cell r="J303" t="str">
            <v>low and middle</v>
          </cell>
          <cell r="K303" t="str">
            <v>females</v>
          </cell>
          <cell r="L303" t="str">
            <v>1995-2000</v>
          </cell>
          <cell r="M303">
            <v>857.69500000000005</v>
          </cell>
          <cell r="N303">
            <v>250.001</v>
          </cell>
          <cell r="O303">
            <v>66.855999999999995</v>
          </cell>
          <cell r="P303">
            <v>101.071</v>
          </cell>
          <cell r="Q303">
            <v>151.584</v>
          </cell>
          <cell r="R303">
            <v>108.895</v>
          </cell>
          <cell r="S303">
            <v>57.84</v>
          </cell>
          <cell r="T303">
            <v>121.44799999999999</v>
          </cell>
        </row>
        <row r="304">
          <cell r="A304">
            <v>68</v>
          </cell>
          <cell r="B304">
            <v>408</v>
          </cell>
          <cell r="C304" t="str">
            <v>Dem. People's Rep. of Korea</v>
          </cell>
          <cell r="D304">
            <v>0</v>
          </cell>
          <cell r="E304">
            <v>5</v>
          </cell>
          <cell r="F304" t="str">
            <v>Searo</v>
          </cell>
          <cell r="G304">
            <v>5</v>
          </cell>
          <cell r="H304" t="str">
            <v>oai</v>
          </cell>
          <cell r="I304">
            <v>1</v>
          </cell>
          <cell r="J304" t="str">
            <v>low and middle</v>
          </cell>
          <cell r="K304" t="str">
            <v>females</v>
          </cell>
          <cell r="L304" t="str">
            <v>1995-2000</v>
          </cell>
          <cell r="M304">
            <v>298.09199999999998</v>
          </cell>
          <cell r="N304">
            <v>28.934999999999999</v>
          </cell>
          <cell r="O304">
            <v>1.95</v>
          </cell>
          <cell r="P304">
            <v>7.7690000000000001</v>
          </cell>
          <cell r="Q304">
            <v>18.262</v>
          </cell>
          <cell r="R304">
            <v>37.316000000000003</v>
          </cell>
          <cell r="S304">
            <v>53.125</v>
          </cell>
          <cell r="T304">
            <v>150.73500000000001</v>
          </cell>
        </row>
        <row r="305">
          <cell r="A305">
            <v>72</v>
          </cell>
          <cell r="B305">
            <v>410</v>
          </cell>
          <cell r="C305" t="str">
            <v>Republic of Korea</v>
          </cell>
          <cell r="D305">
            <v>0</v>
          </cell>
          <cell r="E305">
            <v>6</v>
          </cell>
          <cell r="F305" t="str">
            <v>Wpro</v>
          </cell>
          <cell r="G305">
            <v>5</v>
          </cell>
          <cell r="H305" t="str">
            <v>oai</v>
          </cell>
          <cell r="I305">
            <v>4</v>
          </cell>
          <cell r="J305" t="str">
            <v>high</v>
          </cell>
          <cell r="K305" t="str">
            <v>females</v>
          </cell>
          <cell r="L305" t="str">
            <v>1995-2000</v>
          </cell>
          <cell r="M305">
            <v>628.44399999999996</v>
          </cell>
          <cell r="N305">
            <v>21.640999999999998</v>
          </cell>
          <cell r="O305">
            <v>6.0739999999999998</v>
          </cell>
          <cell r="P305">
            <v>19.318999999999999</v>
          </cell>
          <cell r="Q305">
            <v>40.745999999999995</v>
          </cell>
          <cell r="R305">
            <v>78.864999999999995</v>
          </cell>
          <cell r="S305">
            <v>111.09299999999999</v>
          </cell>
          <cell r="T305">
            <v>350.70600000000002</v>
          </cell>
        </row>
        <row r="306">
          <cell r="A306">
            <v>110</v>
          </cell>
          <cell r="B306">
            <v>414</v>
          </cell>
          <cell r="C306" t="str">
            <v>Kuwait</v>
          </cell>
          <cell r="D306">
            <v>0</v>
          </cell>
          <cell r="E306">
            <v>3</v>
          </cell>
          <cell r="F306" t="str">
            <v>Emro</v>
          </cell>
          <cell r="G306">
            <v>8</v>
          </cell>
          <cell r="H306" t="str">
            <v>mec</v>
          </cell>
          <cell r="I306">
            <v>4</v>
          </cell>
          <cell r="J306" t="str">
            <v>high</v>
          </cell>
          <cell r="K306" t="str">
            <v>females</v>
          </cell>
          <cell r="L306" t="str">
            <v>1995-2000</v>
          </cell>
          <cell r="M306">
            <v>8.0259999999999998</v>
          </cell>
          <cell r="N306">
            <v>1.4279999999999999</v>
          </cell>
          <cell r="O306">
            <v>0.184</v>
          </cell>
          <cell r="P306">
            <v>0.26800000000000002</v>
          </cell>
          <cell r="Q306">
            <v>0.58099999999999996</v>
          </cell>
          <cell r="R306">
            <v>1.4590000000000001</v>
          </cell>
          <cell r="S306">
            <v>1.274</v>
          </cell>
          <cell r="T306">
            <v>2.8319999999999999</v>
          </cell>
        </row>
        <row r="307">
          <cell r="A307">
            <v>80</v>
          </cell>
          <cell r="B307">
            <v>417</v>
          </cell>
          <cell r="C307" t="str">
            <v>Kyrgyzstan</v>
          </cell>
          <cell r="D307">
            <v>0</v>
          </cell>
          <cell r="E307">
            <v>4</v>
          </cell>
          <cell r="F307" t="str">
            <v>Euro</v>
          </cell>
          <cell r="G307">
            <v>8</v>
          </cell>
          <cell r="H307" t="str">
            <v>mec</v>
          </cell>
          <cell r="I307">
            <v>1</v>
          </cell>
          <cell r="J307" t="str">
            <v>low and middle</v>
          </cell>
          <cell r="K307" t="str">
            <v>females</v>
          </cell>
          <cell r="L307" t="str">
            <v>1995-2000</v>
          </cell>
          <cell r="M307">
            <v>78.254999999999995</v>
          </cell>
          <cell r="N307">
            <v>12.769</v>
          </cell>
          <cell r="O307">
            <v>1.3340000000000001</v>
          </cell>
          <cell r="P307">
            <v>2.7439999999999998</v>
          </cell>
          <cell r="Q307">
            <v>4.7789999999999999</v>
          </cell>
          <cell r="R307">
            <v>7.0360000000000005</v>
          </cell>
          <cell r="S307">
            <v>11.815</v>
          </cell>
          <cell r="T307">
            <v>37.778000000000006</v>
          </cell>
        </row>
        <row r="308">
          <cell r="A308">
            <v>93</v>
          </cell>
          <cell r="B308">
            <v>418</v>
          </cell>
          <cell r="C308" t="str">
            <v>Lao People's Dem. Republic</v>
          </cell>
          <cell r="D308">
            <v>0</v>
          </cell>
          <cell r="E308">
            <v>6</v>
          </cell>
          <cell r="F308" t="str">
            <v>Wpro</v>
          </cell>
          <cell r="G308">
            <v>5</v>
          </cell>
          <cell r="H308" t="str">
            <v>oai</v>
          </cell>
          <cell r="I308">
            <v>1</v>
          </cell>
          <cell r="J308" t="str">
            <v>low and middle</v>
          </cell>
          <cell r="K308" t="str">
            <v>females</v>
          </cell>
          <cell r="L308" t="str">
            <v>1995-2000</v>
          </cell>
          <cell r="M308">
            <v>163.28800000000001</v>
          </cell>
          <cell r="N308">
            <v>72.602999999999994</v>
          </cell>
          <cell r="O308">
            <v>14.36</v>
          </cell>
          <cell r="P308">
            <v>13.931000000000001</v>
          </cell>
          <cell r="Q308">
            <v>13.67</v>
          </cell>
          <cell r="R308">
            <v>13.584</v>
          </cell>
          <cell r="S308">
            <v>12.966000000000001</v>
          </cell>
          <cell r="T308">
            <v>22.173999999999999</v>
          </cell>
        </row>
        <row r="309">
          <cell r="A309">
            <v>111</v>
          </cell>
          <cell r="B309">
            <v>422</v>
          </cell>
          <cell r="C309" t="str">
            <v>Lebanon</v>
          </cell>
          <cell r="D309">
            <v>0</v>
          </cell>
          <cell r="E309">
            <v>3</v>
          </cell>
          <cell r="F309" t="str">
            <v>Emro</v>
          </cell>
          <cell r="G309">
            <v>8</v>
          </cell>
          <cell r="H309" t="str">
            <v>mec</v>
          </cell>
          <cell r="I309">
            <v>1</v>
          </cell>
          <cell r="J309" t="str">
            <v>low and middle</v>
          </cell>
          <cell r="K309" t="str">
            <v>females</v>
          </cell>
          <cell r="L309" t="str">
            <v>1995-2000</v>
          </cell>
          <cell r="M309">
            <v>48.28</v>
          </cell>
          <cell r="N309">
            <v>5.75</v>
          </cell>
          <cell r="O309">
            <v>0.72299999999999998</v>
          </cell>
          <cell r="P309">
            <v>2.11</v>
          </cell>
          <cell r="Q309">
            <v>3.3050000000000002</v>
          </cell>
          <cell r="R309">
            <v>5.0880000000000001</v>
          </cell>
          <cell r="S309">
            <v>8.1310000000000002</v>
          </cell>
          <cell r="T309">
            <v>23.172999999999998</v>
          </cell>
        </row>
        <row r="310">
          <cell r="A310">
            <v>43</v>
          </cell>
          <cell r="B310">
            <v>426</v>
          </cell>
          <cell r="C310" t="str">
            <v>Lesotho</v>
          </cell>
          <cell r="D310">
            <v>0</v>
          </cell>
          <cell r="E310">
            <v>1</v>
          </cell>
          <cell r="F310" t="str">
            <v>Afro</v>
          </cell>
          <cell r="G310">
            <v>6</v>
          </cell>
          <cell r="H310" t="str">
            <v>ssa</v>
          </cell>
          <cell r="I310">
            <v>1</v>
          </cell>
          <cell r="J310" t="str">
            <v>low and middle</v>
          </cell>
          <cell r="K310" t="str">
            <v>females</v>
          </cell>
          <cell r="L310" t="str">
            <v>1995-2000</v>
          </cell>
          <cell r="M310">
            <v>61.194000000000003</v>
          </cell>
          <cell r="N310">
            <v>22.556999999999999</v>
          </cell>
          <cell r="O310">
            <v>2.778</v>
          </cell>
          <cell r="P310">
            <v>4.274</v>
          </cell>
          <cell r="Q310">
            <v>6.9950000000000001</v>
          </cell>
          <cell r="R310">
            <v>6.7210000000000001</v>
          </cell>
          <cell r="S310">
            <v>5.6210000000000004</v>
          </cell>
          <cell r="T310">
            <v>12.247999999999999</v>
          </cell>
        </row>
        <row r="311">
          <cell r="A311">
            <v>137</v>
          </cell>
          <cell r="B311">
            <v>428</v>
          </cell>
          <cell r="C311" t="str">
            <v>Latvia</v>
          </cell>
          <cell r="D311">
            <v>0</v>
          </cell>
          <cell r="E311">
            <v>4</v>
          </cell>
          <cell r="F311" t="str">
            <v>Euro</v>
          </cell>
          <cell r="G311">
            <v>2</v>
          </cell>
          <cell r="H311" t="str">
            <v>fse</v>
          </cell>
          <cell r="I311">
            <v>1</v>
          </cell>
          <cell r="J311" t="str">
            <v>low and middle</v>
          </cell>
          <cell r="K311" t="str">
            <v>females</v>
          </cell>
          <cell r="L311" t="str">
            <v>1995-2000</v>
          </cell>
          <cell r="M311">
            <v>86.465000000000003</v>
          </cell>
          <cell r="N311">
            <v>0.98599999999999999</v>
          </cell>
          <cell r="O311">
            <v>0.29899999999999999</v>
          </cell>
          <cell r="P311">
            <v>0.878</v>
          </cell>
          <cell r="Q311">
            <v>2.367</v>
          </cell>
          <cell r="R311">
            <v>7.4339999999999993</v>
          </cell>
          <cell r="S311">
            <v>13.591999999999999</v>
          </cell>
          <cell r="T311">
            <v>60.908999999999999</v>
          </cell>
        </row>
        <row r="312">
          <cell r="A312">
            <v>56</v>
          </cell>
          <cell r="B312">
            <v>430</v>
          </cell>
          <cell r="C312" t="str">
            <v>Liberia</v>
          </cell>
          <cell r="D312">
            <v>0</v>
          </cell>
          <cell r="E312">
            <v>1</v>
          </cell>
          <cell r="F312" t="str">
            <v>Afro</v>
          </cell>
          <cell r="G312">
            <v>6</v>
          </cell>
          <cell r="H312" t="str">
            <v>ssa</v>
          </cell>
          <cell r="I312">
            <v>1</v>
          </cell>
          <cell r="J312" t="str">
            <v>low and middle</v>
          </cell>
          <cell r="K312" t="str">
            <v>females</v>
          </cell>
          <cell r="L312" t="str">
            <v>1995-2000</v>
          </cell>
          <cell r="M312">
            <v>103.667</v>
          </cell>
          <cell r="N312">
            <v>45.994999999999997</v>
          </cell>
          <cell r="O312">
            <v>8.51</v>
          </cell>
          <cell r="P312">
            <v>10.643000000000001</v>
          </cell>
          <cell r="Q312">
            <v>8.8919999999999995</v>
          </cell>
          <cell r="R312">
            <v>9.6509999999999998</v>
          </cell>
          <cell r="S312">
            <v>7.7880000000000003</v>
          </cell>
          <cell r="T312">
            <v>12.188000000000001</v>
          </cell>
        </row>
        <row r="313">
          <cell r="A313">
            <v>36</v>
          </cell>
          <cell r="B313">
            <v>434</v>
          </cell>
          <cell r="C313" t="str">
            <v>Libyan Arab Jamahiriya</v>
          </cell>
          <cell r="D313">
            <v>0</v>
          </cell>
          <cell r="E313">
            <v>3</v>
          </cell>
          <cell r="F313" t="str">
            <v>Emro</v>
          </cell>
          <cell r="G313">
            <v>8</v>
          </cell>
          <cell r="H313" t="str">
            <v>mec</v>
          </cell>
          <cell r="I313">
            <v>1</v>
          </cell>
          <cell r="J313" t="str">
            <v>low and middle</v>
          </cell>
          <cell r="K313" t="str">
            <v>females</v>
          </cell>
          <cell r="L313" t="str">
            <v>1995-2000</v>
          </cell>
          <cell r="M313">
            <v>49.847999999999999</v>
          </cell>
          <cell r="N313">
            <v>11.672000000000001</v>
          </cell>
          <cell r="O313">
            <v>1.0609999999999999</v>
          </cell>
          <cell r="P313">
            <v>2.8090000000000002</v>
          </cell>
          <cell r="Q313">
            <v>3.9360000000000004</v>
          </cell>
          <cell r="R313">
            <v>7.7010000000000005</v>
          </cell>
          <cell r="S313">
            <v>7.742</v>
          </cell>
          <cell r="T313">
            <v>14.927000000000001</v>
          </cell>
        </row>
        <row r="314">
          <cell r="A314">
            <v>138</v>
          </cell>
          <cell r="B314">
            <v>440</v>
          </cell>
          <cell r="C314" t="str">
            <v>Lithuania</v>
          </cell>
          <cell r="D314">
            <v>0</v>
          </cell>
          <cell r="E314">
            <v>4</v>
          </cell>
          <cell r="F314" t="str">
            <v>Euro</v>
          </cell>
          <cell r="G314">
            <v>2</v>
          </cell>
          <cell r="H314" t="str">
            <v>fse</v>
          </cell>
          <cell r="I314">
            <v>1</v>
          </cell>
          <cell r="J314" t="str">
            <v>low and middle</v>
          </cell>
          <cell r="K314" t="str">
            <v>females</v>
          </cell>
          <cell r="L314" t="str">
            <v>1995-2000</v>
          </cell>
          <cell r="M314">
            <v>104.23099999999999</v>
          </cell>
          <cell r="N314">
            <v>1.7450000000000001</v>
          </cell>
          <cell r="O314">
            <v>0.435</v>
          </cell>
          <cell r="P314">
            <v>1.0510000000000002</v>
          </cell>
          <cell r="Q314">
            <v>3.7320000000000002</v>
          </cell>
          <cell r="R314">
            <v>9.3960000000000008</v>
          </cell>
          <cell r="S314">
            <v>16.613</v>
          </cell>
          <cell r="T314">
            <v>71.259</v>
          </cell>
        </row>
        <row r="315">
          <cell r="A315">
            <v>159</v>
          </cell>
          <cell r="B315">
            <v>442</v>
          </cell>
          <cell r="C315" t="str">
            <v>Luxembourg</v>
          </cell>
          <cell r="D315">
            <v>0</v>
          </cell>
          <cell r="E315">
            <v>4</v>
          </cell>
          <cell r="F315" t="str">
            <v>Euro</v>
          </cell>
          <cell r="G315">
            <v>1</v>
          </cell>
          <cell r="H315" t="str">
            <v>eme</v>
          </cell>
          <cell r="I315">
            <v>4</v>
          </cell>
          <cell r="J315" t="str">
            <v>high</v>
          </cell>
          <cell r="K315" t="str">
            <v>females</v>
          </cell>
          <cell r="L315" t="str">
            <v>1995-2000</v>
          </cell>
          <cell r="M315">
            <v>9.9529999999999994</v>
          </cell>
          <cell r="N315">
            <v>9.8000000000000004E-2</v>
          </cell>
          <cell r="O315">
            <v>1.3000000000000001E-2</v>
          </cell>
          <cell r="P315">
            <v>0.06</v>
          </cell>
          <cell r="Q315">
            <v>0.188</v>
          </cell>
          <cell r="R315">
            <v>0.60899999999999999</v>
          </cell>
          <cell r="S315">
            <v>1.052</v>
          </cell>
          <cell r="T315">
            <v>7.9329999999999998</v>
          </cell>
        </row>
        <row r="316">
          <cell r="A316">
            <v>70</v>
          </cell>
          <cell r="B316">
            <v>446</v>
          </cell>
          <cell r="C316" t="str">
            <v>Macau</v>
          </cell>
          <cell r="G316">
            <v>5</v>
          </cell>
          <cell r="H316" t="str">
            <v>oai</v>
          </cell>
          <cell r="I316">
            <v>4</v>
          </cell>
          <cell r="J316" t="str">
            <v>high</v>
          </cell>
          <cell r="K316" t="str">
            <v>females</v>
          </cell>
          <cell r="L316" t="str">
            <v>1995-2000</v>
          </cell>
          <cell r="M316">
            <v>4.8490000000000002</v>
          </cell>
          <cell r="N316">
            <v>0.153</v>
          </cell>
          <cell r="O316">
            <v>1.7000000000000001E-2</v>
          </cell>
          <cell r="P316">
            <v>6.9000000000000006E-2</v>
          </cell>
          <cell r="Q316">
            <v>0.254</v>
          </cell>
          <cell r="R316">
            <v>0.38400000000000001</v>
          </cell>
          <cell r="S316">
            <v>0.58699999999999997</v>
          </cell>
          <cell r="T316">
            <v>3.3849999999999998</v>
          </cell>
        </row>
        <row r="317">
          <cell r="A317">
            <v>13</v>
          </cell>
          <cell r="B317">
            <v>450</v>
          </cell>
          <cell r="C317" t="str">
            <v>Madagascar</v>
          </cell>
          <cell r="D317">
            <v>0</v>
          </cell>
          <cell r="E317">
            <v>1</v>
          </cell>
          <cell r="F317" t="str">
            <v>Afro</v>
          </cell>
          <cell r="G317">
            <v>6</v>
          </cell>
          <cell r="H317" t="str">
            <v>ssa</v>
          </cell>
          <cell r="I317">
            <v>1</v>
          </cell>
          <cell r="J317" t="str">
            <v>low and middle</v>
          </cell>
          <cell r="K317" t="str">
            <v>females</v>
          </cell>
          <cell r="L317" t="str">
            <v>1995-2000</v>
          </cell>
          <cell r="M317">
            <v>382.43200000000002</v>
          </cell>
          <cell r="N317">
            <v>163.66399999999999</v>
          </cell>
          <cell r="O317">
            <v>19.780999999999999</v>
          </cell>
          <cell r="P317">
            <v>33.363</v>
          </cell>
          <cell r="Q317">
            <v>34.457000000000001</v>
          </cell>
          <cell r="R317">
            <v>34.928000000000004</v>
          </cell>
          <cell r="S317">
            <v>33.361000000000004</v>
          </cell>
          <cell r="T317">
            <v>62.878</v>
          </cell>
        </row>
        <row r="318">
          <cell r="A318">
            <v>14</v>
          </cell>
          <cell r="B318">
            <v>454</v>
          </cell>
          <cell r="C318" t="str">
            <v>Malawi</v>
          </cell>
          <cell r="D318">
            <v>0</v>
          </cell>
          <cell r="E318">
            <v>1</v>
          </cell>
          <cell r="F318" t="str">
            <v>Afro</v>
          </cell>
          <cell r="G318">
            <v>6</v>
          </cell>
          <cell r="H318" t="str">
            <v>ssa</v>
          </cell>
          <cell r="I318">
            <v>1</v>
          </cell>
          <cell r="J318" t="str">
            <v>low and middle</v>
          </cell>
          <cell r="K318" t="str">
            <v>females</v>
          </cell>
          <cell r="L318" t="str">
            <v>1995-2000</v>
          </cell>
          <cell r="M318">
            <v>600.90499999999997</v>
          </cell>
          <cell r="N318">
            <v>266.95800000000003</v>
          </cell>
          <cell r="O318">
            <v>58.25</v>
          </cell>
          <cell r="P318">
            <v>53.150999999999996</v>
          </cell>
          <cell r="Q318">
            <v>83.284999999999997</v>
          </cell>
          <cell r="R318">
            <v>62.612000000000009</v>
          </cell>
          <cell r="S318">
            <v>32.08</v>
          </cell>
          <cell r="T318">
            <v>44.56900000000001</v>
          </cell>
        </row>
        <row r="319">
          <cell r="A319">
            <v>94</v>
          </cell>
          <cell r="B319">
            <v>458</v>
          </cell>
          <cell r="C319" t="str">
            <v>Malaysia</v>
          </cell>
          <cell r="D319">
            <v>0</v>
          </cell>
          <cell r="E319">
            <v>6</v>
          </cell>
          <cell r="F319" t="str">
            <v>Wpro</v>
          </cell>
          <cell r="G319">
            <v>5</v>
          </cell>
          <cell r="H319" t="str">
            <v>oai</v>
          </cell>
          <cell r="I319">
            <v>1</v>
          </cell>
          <cell r="J319" t="str">
            <v>low and middle</v>
          </cell>
          <cell r="K319" t="str">
            <v>females</v>
          </cell>
          <cell r="L319" t="str">
            <v>1995-2000</v>
          </cell>
          <cell r="M319">
            <v>221.364</v>
          </cell>
          <cell r="N319">
            <v>17.239000000000001</v>
          </cell>
          <cell r="O319">
            <v>3.48</v>
          </cell>
          <cell r="P319">
            <v>7.6470000000000002</v>
          </cell>
          <cell r="Q319">
            <v>15.016000000000002</v>
          </cell>
          <cell r="R319">
            <v>30.079000000000001</v>
          </cell>
          <cell r="S319">
            <v>42.420999999999999</v>
          </cell>
          <cell r="T319">
            <v>105.482</v>
          </cell>
        </row>
        <row r="320">
          <cell r="A320">
            <v>81</v>
          </cell>
          <cell r="B320">
            <v>462</v>
          </cell>
          <cell r="C320" t="str">
            <v>Maldives</v>
          </cell>
          <cell r="D320">
            <v>0</v>
          </cell>
          <cell r="E320">
            <v>5</v>
          </cell>
          <cell r="F320" t="str">
            <v>Searo</v>
          </cell>
          <cell r="G320">
            <v>5</v>
          </cell>
          <cell r="H320" t="str">
            <v>oai</v>
          </cell>
          <cell r="I320">
            <v>1</v>
          </cell>
          <cell r="J320" t="str">
            <v>low and middle</v>
          </cell>
          <cell r="K320" t="str">
            <v>females</v>
          </cell>
          <cell r="L320" t="str">
            <v>1995-2000</v>
          </cell>
          <cell r="M320">
            <v>5.056</v>
          </cell>
          <cell r="N320">
            <v>1.8340000000000001</v>
          </cell>
          <cell r="O320">
            <v>0.26100000000000001</v>
          </cell>
          <cell r="P320">
            <v>0.43</v>
          </cell>
          <cell r="Q320">
            <v>0.42400000000000004</v>
          </cell>
          <cell r="R320">
            <v>0.47299999999999998</v>
          </cell>
          <cell r="S320">
            <v>0.53600000000000003</v>
          </cell>
          <cell r="T320">
            <v>1.0979999999999999</v>
          </cell>
        </row>
        <row r="321">
          <cell r="A321">
            <v>57</v>
          </cell>
          <cell r="B321">
            <v>466</v>
          </cell>
          <cell r="C321" t="str">
            <v>Mali</v>
          </cell>
          <cell r="D321">
            <v>0</v>
          </cell>
          <cell r="E321">
            <v>1</v>
          </cell>
          <cell r="F321" t="str">
            <v>Afro</v>
          </cell>
          <cell r="G321">
            <v>6</v>
          </cell>
          <cell r="H321" t="str">
            <v>ssa</v>
          </cell>
          <cell r="I321">
            <v>1</v>
          </cell>
          <cell r="J321" t="str">
            <v>low and middle</v>
          </cell>
          <cell r="K321" t="str">
            <v>females</v>
          </cell>
          <cell r="L321" t="str">
            <v>1995-2000</v>
          </cell>
          <cell r="M321">
            <v>409.87400000000002</v>
          </cell>
          <cell r="N321">
            <v>270.53300000000002</v>
          </cell>
          <cell r="O321">
            <v>26.565000000000001</v>
          </cell>
          <cell r="P321">
            <v>26.113</v>
          </cell>
          <cell r="Q321">
            <v>18.513999999999999</v>
          </cell>
          <cell r="R321">
            <v>15.724</v>
          </cell>
          <cell r="S321">
            <v>15.702999999999999</v>
          </cell>
          <cell r="T321">
            <v>36.722000000000001</v>
          </cell>
        </row>
        <row r="322">
          <cell r="A322">
            <v>148</v>
          </cell>
          <cell r="B322">
            <v>470</v>
          </cell>
          <cell r="C322" t="str">
            <v>Malta</v>
          </cell>
          <cell r="D322">
            <v>0</v>
          </cell>
          <cell r="E322">
            <v>4</v>
          </cell>
          <cell r="F322" t="str">
            <v>Euro</v>
          </cell>
          <cell r="G322">
            <v>8</v>
          </cell>
          <cell r="H322" t="str">
            <v>mec</v>
          </cell>
          <cell r="I322">
            <v>1</v>
          </cell>
          <cell r="J322" t="str">
            <v>low and middle</v>
          </cell>
          <cell r="K322" t="str">
            <v>females</v>
          </cell>
          <cell r="L322" t="str">
            <v>1995-2000</v>
          </cell>
          <cell r="M322">
            <v>7.2169999999999996</v>
          </cell>
          <cell r="N322">
            <v>9.2999999999999999E-2</v>
          </cell>
          <cell r="O322">
            <v>1.3999999999999999E-2</v>
          </cell>
          <cell r="P322">
            <v>3.5000000000000003E-2</v>
          </cell>
          <cell r="Q322">
            <v>0.11100000000000002</v>
          </cell>
          <cell r="R322">
            <v>0.52899999999999991</v>
          </cell>
          <cell r="S322">
            <v>0.96</v>
          </cell>
          <cell r="T322">
            <v>5.4749999999999996</v>
          </cell>
        </row>
        <row r="323">
          <cell r="A323">
            <v>171</v>
          </cell>
          <cell r="B323">
            <v>474</v>
          </cell>
          <cell r="C323" t="str">
            <v>Martinique</v>
          </cell>
          <cell r="G323">
            <v>7</v>
          </cell>
          <cell r="H323" t="str">
            <v>lac</v>
          </cell>
          <cell r="I323">
            <v>4</v>
          </cell>
          <cell r="J323" t="str">
            <v>high</v>
          </cell>
          <cell r="K323" t="str">
            <v>females</v>
          </cell>
          <cell r="L323" t="str">
            <v>1995-2000</v>
          </cell>
          <cell r="M323">
            <v>5.6349999999999998</v>
          </cell>
          <cell r="N323">
            <v>0.12</v>
          </cell>
          <cell r="O323">
            <v>1.7000000000000001E-2</v>
          </cell>
          <cell r="P323">
            <v>9.7000000000000003E-2</v>
          </cell>
          <cell r="Q323">
            <v>0.21200000000000002</v>
          </cell>
          <cell r="R323">
            <v>0.435</v>
          </cell>
          <cell r="S323">
            <v>0.72199999999999998</v>
          </cell>
          <cell r="T323">
            <v>4.032</v>
          </cell>
        </row>
        <row r="324">
          <cell r="A324">
            <v>58</v>
          </cell>
          <cell r="B324">
            <v>478</v>
          </cell>
          <cell r="C324" t="str">
            <v>Mauritania</v>
          </cell>
          <cell r="D324">
            <v>0</v>
          </cell>
          <cell r="E324">
            <v>1</v>
          </cell>
          <cell r="F324" t="str">
            <v>Afro</v>
          </cell>
          <cell r="G324">
            <v>6</v>
          </cell>
          <cell r="H324" t="str">
            <v>ssa</v>
          </cell>
          <cell r="I324">
            <v>1</v>
          </cell>
          <cell r="J324" t="str">
            <v>low and middle</v>
          </cell>
          <cell r="K324" t="str">
            <v>females</v>
          </cell>
          <cell r="L324" t="str">
            <v>1995-2000</v>
          </cell>
          <cell r="M324">
            <v>79.582999999999998</v>
          </cell>
          <cell r="N324">
            <v>35.186</v>
          </cell>
          <cell r="O324">
            <v>6.7469999999999999</v>
          </cell>
          <cell r="P324">
            <v>7.0580000000000007</v>
          </cell>
          <cell r="Q324">
            <v>6.5350000000000001</v>
          </cell>
          <cell r="R324">
            <v>6.141</v>
          </cell>
          <cell r="S324">
            <v>6.1929999999999996</v>
          </cell>
          <cell r="T324">
            <v>11.723000000000001</v>
          </cell>
        </row>
        <row r="325">
          <cell r="A325">
            <v>15</v>
          </cell>
          <cell r="B325">
            <v>480</v>
          </cell>
          <cell r="C325" t="str">
            <v>Mauritius (2)</v>
          </cell>
          <cell r="D325">
            <v>0</v>
          </cell>
          <cell r="E325">
            <v>1</v>
          </cell>
          <cell r="F325" t="str">
            <v>Afro</v>
          </cell>
          <cell r="G325">
            <v>5</v>
          </cell>
          <cell r="H325" t="str">
            <v>oai</v>
          </cell>
          <cell r="I325">
            <v>1</v>
          </cell>
          <cell r="J325" t="str">
            <v>low and middle</v>
          </cell>
          <cell r="K325" t="str">
            <v>females</v>
          </cell>
          <cell r="L325" t="str">
            <v>1995-2000</v>
          </cell>
          <cell r="M325">
            <v>15.901999999999999</v>
          </cell>
          <cell r="N325">
            <v>0.628</v>
          </cell>
          <cell r="O325">
            <v>0.10299999999999999</v>
          </cell>
          <cell r="P325">
            <v>0.36299999999999999</v>
          </cell>
          <cell r="Q325">
            <v>0.89300000000000002</v>
          </cell>
          <cell r="R325">
            <v>2.1470000000000002</v>
          </cell>
          <cell r="S325">
            <v>2.92</v>
          </cell>
          <cell r="T325">
            <v>8.8480000000000008</v>
          </cell>
        </row>
        <row r="326">
          <cell r="A326">
            <v>181</v>
          </cell>
          <cell r="B326">
            <v>484</v>
          </cell>
          <cell r="C326" t="str">
            <v>Mexico</v>
          </cell>
          <cell r="D326">
            <v>0</v>
          </cell>
          <cell r="E326">
            <v>2</v>
          </cell>
          <cell r="F326" t="str">
            <v>Amro</v>
          </cell>
          <cell r="G326">
            <v>7</v>
          </cell>
          <cell r="H326" t="str">
            <v>lac</v>
          </cell>
          <cell r="I326">
            <v>1</v>
          </cell>
          <cell r="J326" t="str">
            <v>low and middle</v>
          </cell>
          <cell r="K326" t="str">
            <v>females</v>
          </cell>
          <cell r="L326" t="str">
            <v>1995-2000</v>
          </cell>
          <cell r="M326">
            <v>1046.7080000000001</v>
          </cell>
          <cell r="N326">
            <v>198.43600000000001</v>
          </cell>
          <cell r="O326">
            <v>20.213999999999999</v>
          </cell>
          <cell r="P326">
            <v>46.786999999999999</v>
          </cell>
          <cell r="Q326">
            <v>70.611000000000004</v>
          </cell>
          <cell r="R326">
            <v>125.99199999999999</v>
          </cell>
          <cell r="S326">
            <v>138.6</v>
          </cell>
          <cell r="T326">
            <v>446.06799999999998</v>
          </cell>
        </row>
        <row r="327">
          <cell r="A327">
            <v>71</v>
          </cell>
          <cell r="B327">
            <v>496</v>
          </cell>
          <cell r="C327" t="str">
            <v>Mongolia</v>
          </cell>
          <cell r="D327">
            <v>0</v>
          </cell>
          <cell r="E327">
            <v>6</v>
          </cell>
          <cell r="F327" t="str">
            <v>Wpro</v>
          </cell>
          <cell r="G327">
            <v>5</v>
          </cell>
          <cell r="H327" t="str">
            <v>oai</v>
          </cell>
          <cell r="I327">
            <v>1</v>
          </cell>
          <cell r="J327" t="str">
            <v>low and middle</v>
          </cell>
          <cell r="K327" t="str">
            <v>females</v>
          </cell>
          <cell r="L327" t="str">
            <v>1995-2000</v>
          </cell>
          <cell r="M327">
            <v>40.872</v>
          </cell>
          <cell r="N327">
            <v>10.67</v>
          </cell>
          <cell r="O327">
            <v>1.008</v>
          </cell>
          <cell r="P327">
            <v>1.569</v>
          </cell>
          <cell r="Q327">
            <v>2.907</v>
          </cell>
          <cell r="R327">
            <v>4.351</v>
          </cell>
          <cell r="S327">
            <v>5.335</v>
          </cell>
          <cell r="T327">
            <v>15.032</v>
          </cell>
        </row>
        <row r="328">
          <cell r="A328">
            <v>126</v>
          </cell>
          <cell r="B328">
            <v>498</v>
          </cell>
          <cell r="C328" t="str">
            <v>Republic of Moldova</v>
          </cell>
          <cell r="D328">
            <v>0</v>
          </cell>
          <cell r="E328">
            <v>4</v>
          </cell>
          <cell r="F328" t="str">
            <v>Euro</v>
          </cell>
          <cell r="G328">
            <v>2</v>
          </cell>
          <cell r="H328" t="str">
            <v>fse</v>
          </cell>
          <cell r="I328">
            <v>1</v>
          </cell>
          <cell r="J328" t="str">
            <v>low and middle</v>
          </cell>
          <cell r="K328" t="str">
            <v>females</v>
          </cell>
          <cell r="L328" t="str">
            <v>1995-2000</v>
          </cell>
          <cell r="M328">
            <v>114.554</v>
          </cell>
          <cell r="N328">
            <v>3.7389999999999999</v>
          </cell>
          <cell r="O328">
            <v>0.71899999999999997</v>
          </cell>
          <cell r="P328">
            <v>1.75</v>
          </cell>
          <cell r="Q328">
            <v>5.0380000000000003</v>
          </cell>
          <cell r="R328">
            <v>15.086000000000002</v>
          </cell>
          <cell r="S328">
            <v>22.927999999999997</v>
          </cell>
          <cell r="T328">
            <v>65.293999999999997</v>
          </cell>
        </row>
        <row r="329">
          <cell r="A329">
            <v>37</v>
          </cell>
          <cell r="B329">
            <v>504</v>
          </cell>
          <cell r="C329" t="str">
            <v>Morocco</v>
          </cell>
          <cell r="D329">
            <v>0</v>
          </cell>
          <cell r="E329">
            <v>3</v>
          </cell>
          <cell r="F329" t="str">
            <v>Emro</v>
          </cell>
          <cell r="G329">
            <v>8</v>
          </cell>
          <cell r="H329" t="str">
            <v>mec</v>
          </cell>
          <cell r="I329">
            <v>1</v>
          </cell>
          <cell r="J329" t="str">
            <v>low and middle</v>
          </cell>
          <cell r="K329" t="str">
            <v>females</v>
          </cell>
          <cell r="L329" t="str">
            <v>1995-2000</v>
          </cell>
          <cell r="M329">
            <v>419.99900000000002</v>
          </cell>
          <cell r="N329">
            <v>103.33799999999999</v>
          </cell>
          <cell r="O329">
            <v>11.338000000000001</v>
          </cell>
          <cell r="P329">
            <v>26.261000000000003</v>
          </cell>
          <cell r="Q329">
            <v>30.813000000000002</v>
          </cell>
          <cell r="R329">
            <v>42.102000000000004</v>
          </cell>
          <cell r="S329">
            <v>60.159000000000006</v>
          </cell>
          <cell r="T329">
            <v>145.98800000000003</v>
          </cell>
        </row>
        <row r="330">
          <cell r="A330">
            <v>16</v>
          </cell>
          <cell r="B330">
            <v>508</v>
          </cell>
          <cell r="C330" t="str">
            <v>Mozambique</v>
          </cell>
          <cell r="D330">
            <v>0</v>
          </cell>
          <cell r="E330">
            <v>1</v>
          </cell>
          <cell r="F330" t="str">
            <v>Afro</v>
          </cell>
          <cell r="G330">
            <v>6</v>
          </cell>
          <cell r="H330" t="str">
            <v>ssa</v>
          </cell>
          <cell r="I330">
            <v>1</v>
          </cell>
          <cell r="J330" t="str">
            <v>low and middle</v>
          </cell>
          <cell r="K330" t="str">
            <v>females</v>
          </cell>
          <cell r="L330" t="str">
            <v>1995-2000</v>
          </cell>
          <cell r="M330">
            <v>840.702</v>
          </cell>
          <cell r="N330">
            <v>350.66899999999998</v>
          </cell>
          <cell r="O330">
            <v>76.925999999999988</v>
          </cell>
          <cell r="P330">
            <v>75.317000000000007</v>
          </cell>
          <cell r="Q330">
            <v>99.86</v>
          </cell>
          <cell r="R330">
            <v>85.087999999999994</v>
          </cell>
          <cell r="S330">
            <v>59.228999999999999</v>
          </cell>
          <cell r="T330">
            <v>93.613000000000014</v>
          </cell>
        </row>
        <row r="331">
          <cell r="A331">
            <v>112</v>
          </cell>
          <cell r="B331">
            <v>512</v>
          </cell>
          <cell r="C331" t="str">
            <v>Oman</v>
          </cell>
          <cell r="D331">
            <v>0</v>
          </cell>
          <cell r="E331">
            <v>3</v>
          </cell>
          <cell r="F331" t="str">
            <v>Emro</v>
          </cell>
          <cell r="G331">
            <v>8</v>
          </cell>
          <cell r="H331" t="str">
            <v>mec</v>
          </cell>
          <cell r="I331">
            <v>1</v>
          </cell>
          <cell r="J331" t="str">
            <v>low and middle</v>
          </cell>
          <cell r="K331" t="str">
            <v>females</v>
          </cell>
          <cell r="L331" t="str">
            <v>1995-2000</v>
          </cell>
          <cell r="M331">
            <v>19.001999999999999</v>
          </cell>
          <cell r="N331">
            <v>4.9269999999999996</v>
          </cell>
          <cell r="O331">
            <v>0.51800000000000002</v>
          </cell>
          <cell r="P331">
            <v>0.98599999999999999</v>
          </cell>
          <cell r="Q331">
            <v>1.2189999999999999</v>
          </cell>
          <cell r="R331">
            <v>2.335</v>
          </cell>
          <cell r="S331">
            <v>2.5209999999999999</v>
          </cell>
          <cell r="T331">
            <v>6.4960000000000004</v>
          </cell>
        </row>
        <row r="332">
          <cell r="A332">
            <v>44</v>
          </cell>
          <cell r="B332">
            <v>516</v>
          </cell>
          <cell r="C332" t="str">
            <v>Namibia</v>
          </cell>
          <cell r="D332">
            <v>0</v>
          </cell>
          <cell r="E332">
            <v>1</v>
          </cell>
          <cell r="F332" t="str">
            <v>Afro</v>
          </cell>
          <cell r="G332">
            <v>6</v>
          </cell>
          <cell r="H332" t="str">
            <v>ssa</v>
          </cell>
          <cell r="I332">
            <v>1</v>
          </cell>
          <cell r="J332" t="str">
            <v>low and middle</v>
          </cell>
          <cell r="K332" t="str">
            <v>females</v>
          </cell>
          <cell r="L332" t="str">
            <v>1995-2000</v>
          </cell>
          <cell r="M332">
            <v>55.207999999999998</v>
          </cell>
          <cell r="N332">
            <v>17.007999999999999</v>
          </cell>
          <cell r="O332">
            <v>3.4620000000000002</v>
          </cell>
          <cell r="P332">
            <v>5.2159999999999993</v>
          </cell>
          <cell r="Q332">
            <v>8.3759999999999994</v>
          </cell>
          <cell r="R332">
            <v>7.3170000000000002</v>
          </cell>
          <cell r="S332">
            <v>4.7750000000000004</v>
          </cell>
          <cell r="T332">
            <v>9.0539999999999985</v>
          </cell>
        </row>
        <row r="333">
          <cell r="A333">
            <v>82</v>
          </cell>
          <cell r="B333">
            <v>524</v>
          </cell>
          <cell r="C333" t="str">
            <v>Nepal</v>
          </cell>
          <cell r="D333">
            <v>0</v>
          </cell>
          <cell r="E333">
            <v>5</v>
          </cell>
          <cell r="F333" t="str">
            <v>Searo</v>
          </cell>
          <cell r="G333">
            <v>5</v>
          </cell>
          <cell r="H333" t="str">
            <v>oai</v>
          </cell>
          <cell r="I333">
            <v>1</v>
          </cell>
          <cell r="J333" t="str">
            <v>low and middle</v>
          </cell>
          <cell r="K333" t="str">
            <v>females</v>
          </cell>
          <cell r="L333" t="str">
            <v>1995-2000</v>
          </cell>
          <cell r="M333">
            <v>618.42899999999997</v>
          </cell>
          <cell r="N333">
            <v>235.34200000000001</v>
          </cell>
          <cell r="O333">
            <v>33.853000000000002</v>
          </cell>
          <cell r="P333">
            <v>57.496000000000002</v>
          </cell>
          <cell r="Q333">
            <v>57.834000000000003</v>
          </cell>
          <cell r="R333">
            <v>64.488</v>
          </cell>
          <cell r="S333">
            <v>59.358000000000004</v>
          </cell>
          <cell r="T333">
            <v>110.05800000000001</v>
          </cell>
        </row>
        <row r="334">
          <cell r="A334">
            <v>160</v>
          </cell>
          <cell r="B334">
            <v>528</v>
          </cell>
          <cell r="C334" t="str">
            <v>Netherlands</v>
          </cell>
          <cell r="D334">
            <v>0</v>
          </cell>
          <cell r="E334">
            <v>4</v>
          </cell>
          <cell r="F334" t="str">
            <v>Euro</v>
          </cell>
          <cell r="G334">
            <v>1</v>
          </cell>
          <cell r="H334" t="str">
            <v>eme</v>
          </cell>
          <cell r="I334">
            <v>4</v>
          </cell>
          <cell r="J334" t="str">
            <v>high</v>
          </cell>
          <cell r="K334" t="str">
            <v>females</v>
          </cell>
          <cell r="L334" t="str">
            <v>1995-2000</v>
          </cell>
          <cell r="M334">
            <v>337.52300000000002</v>
          </cell>
          <cell r="N334">
            <v>3.24</v>
          </cell>
          <cell r="O334">
            <v>0.76200000000000001</v>
          </cell>
          <cell r="P334">
            <v>2.4240000000000004</v>
          </cell>
          <cell r="Q334">
            <v>7.9459999999999997</v>
          </cell>
          <cell r="R334">
            <v>23.277999999999999</v>
          </cell>
          <cell r="S334">
            <v>34.927</v>
          </cell>
          <cell r="T334">
            <v>264.94599999999997</v>
          </cell>
        </row>
        <row r="335">
          <cell r="A335">
            <v>172</v>
          </cell>
          <cell r="B335">
            <v>530</v>
          </cell>
          <cell r="C335" t="str">
            <v>Netherlands Antilles</v>
          </cell>
          <cell r="G335">
            <v>7</v>
          </cell>
          <cell r="H335" t="str">
            <v>lac</v>
          </cell>
          <cell r="I335">
            <v>4</v>
          </cell>
          <cell r="J335" t="str">
            <v>high</v>
          </cell>
          <cell r="K335" t="str">
            <v>females</v>
          </cell>
          <cell r="L335" t="str">
            <v>1995-2000</v>
          </cell>
          <cell r="M335">
            <v>3.0369999999999999</v>
          </cell>
          <cell r="N335">
            <v>0.109</v>
          </cell>
          <cell r="O335">
            <v>1.0999999999999999E-2</v>
          </cell>
          <cell r="P335">
            <v>3.9E-2</v>
          </cell>
          <cell r="Q335">
            <v>0.11599999999999999</v>
          </cell>
          <cell r="R335">
            <v>0.317</v>
          </cell>
          <cell r="S335">
            <v>0.41800000000000004</v>
          </cell>
          <cell r="T335">
            <v>2.0270000000000001</v>
          </cell>
        </row>
        <row r="336">
          <cell r="A336">
            <v>206</v>
          </cell>
          <cell r="B336">
            <v>540</v>
          </cell>
          <cell r="C336" t="str">
            <v>New Caledonia</v>
          </cell>
          <cell r="G336">
            <v>5</v>
          </cell>
          <cell r="H336" t="str">
            <v>oai</v>
          </cell>
          <cell r="I336">
            <v>4</v>
          </cell>
          <cell r="J336" t="str">
            <v>high</v>
          </cell>
          <cell r="K336" t="str">
            <v>females</v>
          </cell>
          <cell r="L336" t="str">
            <v>1995-2000</v>
          </cell>
          <cell r="M336">
            <v>2.153</v>
          </cell>
          <cell r="N336">
            <v>0.17</v>
          </cell>
          <cell r="O336">
            <v>2.7999999999999997E-2</v>
          </cell>
          <cell r="P336">
            <v>9.0999999999999998E-2</v>
          </cell>
          <cell r="Q336">
            <v>0.14000000000000001</v>
          </cell>
          <cell r="R336">
            <v>0.30499999999999999</v>
          </cell>
          <cell r="S336">
            <v>0.378</v>
          </cell>
          <cell r="T336">
            <v>1.0409999999999999</v>
          </cell>
        </row>
        <row r="337">
          <cell r="A337">
            <v>209</v>
          </cell>
          <cell r="B337">
            <v>548</v>
          </cell>
          <cell r="C337" t="str">
            <v>Vanuatu</v>
          </cell>
          <cell r="D337">
            <v>0</v>
          </cell>
          <cell r="E337">
            <v>6</v>
          </cell>
          <cell r="F337" t="str">
            <v>Wpro</v>
          </cell>
          <cell r="G337">
            <v>5</v>
          </cell>
          <cell r="H337" t="str">
            <v>oai</v>
          </cell>
          <cell r="I337">
            <v>1</v>
          </cell>
          <cell r="J337" t="str">
            <v>low and middle</v>
          </cell>
          <cell r="K337" t="str">
            <v>females</v>
          </cell>
          <cell r="L337" t="str">
            <v>1995-2000</v>
          </cell>
          <cell r="M337">
            <v>2.3159999999999998</v>
          </cell>
          <cell r="N337">
            <v>0.59</v>
          </cell>
          <cell r="O337">
            <v>7.400000000000001E-2</v>
          </cell>
          <cell r="P337">
            <v>0.15</v>
          </cell>
          <cell r="Q337">
            <v>0.20700000000000002</v>
          </cell>
          <cell r="R337">
            <v>0.27699999999999997</v>
          </cell>
          <cell r="S337">
            <v>0.27400000000000002</v>
          </cell>
          <cell r="T337">
            <v>0.74399999999999999</v>
          </cell>
        </row>
        <row r="338">
          <cell r="A338">
            <v>203</v>
          </cell>
          <cell r="B338">
            <v>554</v>
          </cell>
          <cell r="C338" t="str">
            <v>New Zealand</v>
          </cell>
          <cell r="D338">
            <v>0</v>
          </cell>
          <cell r="E338">
            <v>6</v>
          </cell>
          <cell r="F338" t="str">
            <v>Wpro</v>
          </cell>
          <cell r="G338">
            <v>1</v>
          </cell>
          <cell r="H338" t="str">
            <v>eme</v>
          </cell>
          <cell r="I338">
            <v>4</v>
          </cell>
          <cell r="J338" t="str">
            <v>high</v>
          </cell>
          <cell r="K338" t="str">
            <v>females</v>
          </cell>
          <cell r="L338" t="str">
            <v>1995-2000</v>
          </cell>
          <cell r="M338">
            <v>70.102000000000004</v>
          </cell>
          <cell r="N338">
            <v>1.1399999999999999</v>
          </cell>
          <cell r="O338">
            <v>0.218</v>
          </cell>
          <cell r="P338">
            <v>1.016</v>
          </cell>
          <cell r="Q338">
            <v>1.992</v>
          </cell>
          <cell r="R338">
            <v>6.0949999999999998</v>
          </cell>
          <cell r="S338">
            <v>8.1760000000000002</v>
          </cell>
          <cell r="T338">
            <v>51.465000000000003</v>
          </cell>
        </row>
        <row r="339">
          <cell r="A339">
            <v>182</v>
          </cell>
          <cell r="B339">
            <v>558</v>
          </cell>
          <cell r="C339" t="str">
            <v>Nicaragua</v>
          </cell>
          <cell r="D339">
            <v>0</v>
          </cell>
          <cell r="E339">
            <v>2</v>
          </cell>
          <cell r="F339" t="str">
            <v>Amro</v>
          </cell>
          <cell r="G339">
            <v>7</v>
          </cell>
          <cell r="H339" t="str">
            <v>lac</v>
          </cell>
          <cell r="I339">
            <v>1</v>
          </cell>
          <cell r="J339" t="str">
            <v>low and middle</v>
          </cell>
          <cell r="K339" t="str">
            <v>females</v>
          </cell>
          <cell r="L339" t="str">
            <v>1995-2000</v>
          </cell>
          <cell r="M339">
            <v>62.625</v>
          </cell>
          <cell r="N339">
            <v>22.19</v>
          </cell>
          <cell r="O339">
            <v>3.2189999999999999</v>
          </cell>
          <cell r="P339">
            <v>4.1740000000000004</v>
          </cell>
          <cell r="Q339">
            <v>5.0510000000000002</v>
          </cell>
          <cell r="R339">
            <v>6.3130000000000006</v>
          </cell>
          <cell r="S339">
            <v>6.0460000000000003</v>
          </cell>
          <cell r="T339">
            <v>15.631999999999998</v>
          </cell>
        </row>
        <row r="340">
          <cell r="A340">
            <v>59</v>
          </cell>
          <cell r="B340">
            <v>562</v>
          </cell>
          <cell r="C340" t="str">
            <v>Niger</v>
          </cell>
          <cell r="D340">
            <v>0</v>
          </cell>
          <cell r="E340">
            <v>1</v>
          </cell>
          <cell r="F340" t="str">
            <v>Afro</v>
          </cell>
          <cell r="G340">
            <v>6</v>
          </cell>
          <cell r="H340" t="str">
            <v>ssa</v>
          </cell>
          <cell r="I340">
            <v>1</v>
          </cell>
          <cell r="J340" t="str">
            <v>low and middle</v>
          </cell>
          <cell r="K340" t="str">
            <v>females</v>
          </cell>
          <cell r="L340" t="str">
            <v>1995-2000</v>
          </cell>
          <cell r="M340">
            <v>401.31900000000002</v>
          </cell>
          <cell r="N340">
            <v>215.107</v>
          </cell>
          <cell r="O340">
            <v>39.001000000000005</v>
          </cell>
          <cell r="P340">
            <v>33.817</v>
          </cell>
          <cell r="Q340">
            <v>29.207999999999998</v>
          </cell>
          <cell r="R340">
            <v>25.707000000000001</v>
          </cell>
          <cell r="S340">
            <v>22.673000000000002</v>
          </cell>
          <cell r="T340">
            <v>35.805999999999997</v>
          </cell>
        </row>
        <row r="341">
          <cell r="A341">
            <v>60</v>
          </cell>
          <cell r="B341">
            <v>566</v>
          </cell>
          <cell r="C341" t="str">
            <v>Nigeria</v>
          </cell>
          <cell r="D341">
            <v>0</v>
          </cell>
          <cell r="E341">
            <v>1</v>
          </cell>
          <cell r="F341" t="str">
            <v>Afro</v>
          </cell>
          <cell r="G341">
            <v>6</v>
          </cell>
          <cell r="H341" t="str">
            <v>ssa</v>
          </cell>
          <cell r="I341">
            <v>1</v>
          </cell>
          <cell r="J341" t="str">
            <v>low and middle</v>
          </cell>
          <cell r="K341" t="str">
            <v>females</v>
          </cell>
          <cell r="L341" t="str">
            <v>1995-2000</v>
          </cell>
          <cell r="M341">
            <v>3717.2429999999999</v>
          </cell>
          <cell r="N341">
            <v>1446.8779999999999</v>
          </cell>
          <cell r="O341">
            <v>411.10199999999998</v>
          </cell>
          <cell r="P341">
            <v>368.13499999999999</v>
          </cell>
          <cell r="Q341">
            <v>398.41600000000005</v>
          </cell>
          <cell r="R341">
            <v>366.149</v>
          </cell>
          <cell r="S341">
            <v>281.70699999999999</v>
          </cell>
          <cell r="T341">
            <v>444.85600000000005</v>
          </cell>
        </row>
        <row r="342">
          <cell r="A342">
            <v>139</v>
          </cell>
          <cell r="B342">
            <v>578</v>
          </cell>
          <cell r="C342" t="str">
            <v>Norway</v>
          </cell>
          <cell r="D342">
            <v>0</v>
          </cell>
          <cell r="E342">
            <v>4</v>
          </cell>
          <cell r="F342" t="str">
            <v>Euro</v>
          </cell>
          <cell r="G342">
            <v>1</v>
          </cell>
          <cell r="H342" t="str">
            <v>eme</v>
          </cell>
          <cell r="I342">
            <v>4</v>
          </cell>
          <cell r="J342" t="str">
            <v>high</v>
          </cell>
          <cell r="K342" t="str">
            <v>females</v>
          </cell>
          <cell r="L342" t="str">
            <v>1995-2000</v>
          </cell>
          <cell r="M342">
            <v>110.001</v>
          </cell>
          <cell r="N342">
            <v>0.81399999999999995</v>
          </cell>
          <cell r="O342">
            <v>0.14800000000000002</v>
          </cell>
          <cell r="P342">
            <v>0.62</v>
          </cell>
          <cell r="Q342">
            <v>1.7770000000000001</v>
          </cell>
          <cell r="R342">
            <v>5.6360000000000001</v>
          </cell>
          <cell r="S342">
            <v>9.2579999999999991</v>
          </cell>
          <cell r="T342">
            <v>91.74799999999999</v>
          </cell>
        </row>
        <row r="343">
          <cell r="A343">
            <v>83</v>
          </cell>
          <cell r="B343">
            <v>586</v>
          </cell>
          <cell r="C343" t="str">
            <v>Pakistan</v>
          </cell>
          <cell r="D343">
            <v>0</v>
          </cell>
          <cell r="E343">
            <v>3</v>
          </cell>
          <cell r="F343" t="str">
            <v>Emro</v>
          </cell>
          <cell r="G343">
            <v>8</v>
          </cell>
          <cell r="H343" t="str">
            <v>mec</v>
          </cell>
          <cell r="I343">
            <v>1</v>
          </cell>
          <cell r="J343" t="str">
            <v>low and middle</v>
          </cell>
          <cell r="K343" t="str">
            <v>females</v>
          </cell>
          <cell r="L343" t="str">
            <v>1995-2000</v>
          </cell>
          <cell r="M343">
            <v>2634.8040000000001</v>
          </cell>
          <cell r="N343">
            <v>1322.385</v>
          </cell>
          <cell r="O343">
            <v>109.679</v>
          </cell>
          <cell r="P343">
            <v>92.954000000000008</v>
          </cell>
          <cell r="Q343">
            <v>123.554</v>
          </cell>
          <cell r="R343">
            <v>207.61399999999998</v>
          </cell>
          <cell r="S343">
            <v>274.577</v>
          </cell>
          <cell r="T343">
            <v>504.04100000000005</v>
          </cell>
        </row>
        <row r="344">
          <cell r="A344">
            <v>183</v>
          </cell>
          <cell r="B344">
            <v>591</v>
          </cell>
          <cell r="C344" t="str">
            <v>Panama</v>
          </cell>
          <cell r="D344">
            <v>0</v>
          </cell>
          <cell r="E344">
            <v>2</v>
          </cell>
          <cell r="F344" t="str">
            <v>Amro</v>
          </cell>
          <cell r="G344">
            <v>7</v>
          </cell>
          <cell r="H344" t="str">
            <v>lac</v>
          </cell>
          <cell r="I344">
            <v>1</v>
          </cell>
          <cell r="J344" t="str">
            <v>low and middle</v>
          </cell>
          <cell r="K344" t="str">
            <v>females</v>
          </cell>
          <cell r="L344" t="str">
            <v>1995-2000</v>
          </cell>
          <cell r="M344">
            <v>30.431000000000001</v>
          </cell>
          <cell r="N344">
            <v>3.97</v>
          </cell>
          <cell r="O344">
            <v>0.59699999999999998</v>
          </cell>
          <cell r="P344">
            <v>1.274</v>
          </cell>
          <cell r="Q344">
            <v>2.048</v>
          </cell>
          <cell r="R344">
            <v>3.3529999999999998</v>
          </cell>
          <cell r="S344">
            <v>3.6549999999999998</v>
          </cell>
          <cell r="T344">
            <v>15.534000000000001</v>
          </cell>
        </row>
        <row r="345">
          <cell r="A345">
            <v>207</v>
          </cell>
          <cell r="B345">
            <v>598</v>
          </cell>
          <cell r="C345" t="str">
            <v>Papua New Guinea</v>
          </cell>
          <cell r="D345">
            <v>0</v>
          </cell>
          <cell r="E345">
            <v>6</v>
          </cell>
          <cell r="F345" t="str">
            <v>Wpro</v>
          </cell>
          <cell r="G345">
            <v>5</v>
          </cell>
          <cell r="H345" t="str">
            <v>oai</v>
          </cell>
          <cell r="I345">
            <v>1</v>
          </cell>
          <cell r="J345" t="str">
            <v>low and middle</v>
          </cell>
          <cell r="K345" t="str">
            <v>females</v>
          </cell>
          <cell r="L345" t="str">
            <v>1995-2000</v>
          </cell>
          <cell r="M345">
            <v>105.629</v>
          </cell>
          <cell r="N345">
            <v>30.928000000000001</v>
          </cell>
          <cell r="O345">
            <v>3.9710000000000001</v>
          </cell>
          <cell r="P345">
            <v>10.615</v>
          </cell>
          <cell r="Q345">
            <v>11.975999999999999</v>
          </cell>
          <cell r="R345">
            <v>17.123000000000001</v>
          </cell>
          <cell r="S345">
            <v>14.833</v>
          </cell>
          <cell r="T345">
            <v>16.183</v>
          </cell>
        </row>
        <row r="346">
          <cell r="A346">
            <v>192</v>
          </cell>
          <cell r="B346">
            <v>600</v>
          </cell>
          <cell r="C346" t="str">
            <v>Paraguay</v>
          </cell>
          <cell r="D346">
            <v>0</v>
          </cell>
          <cell r="E346">
            <v>2</v>
          </cell>
          <cell r="F346" t="str">
            <v>Amro</v>
          </cell>
          <cell r="G346">
            <v>7</v>
          </cell>
          <cell r="H346" t="str">
            <v>lac</v>
          </cell>
          <cell r="I346">
            <v>1</v>
          </cell>
          <cell r="J346" t="str">
            <v>low and middle</v>
          </cell>
          <cell r="K346" t="str">
            <v>females</v>
          </cell>
          <cell r="L346" t="str">
            <v>1995-2000</v>
          </cell>
          <cell r="M346">
            <v>65.14</v>
          </cell>
          <cell r="N346">
            <v>16.923999999999999</v>
          </cell>
          <cell r="O346">
            <v>1.722</v>
          </cell>
          <cell r="P346">
            <v>2.6580000000000004</v>
          </cell>
          <cell r="Q346">
            <v>4.093</v>
          </cell>
          <cell r="R346">
            <v>6.2059999999999995</v>
          </cell>
          <cell r="S346">
            <v>7.5790000000000006</v>
          </cell>
          <cell r="T346">
            <v>25.958000000000002</v>
          </cell>
        </row>
        <row r="347">
          <cell r="A347">
            <v>193</v>
          </cell>
          <cell r="B347">
            <v>604</v>
          </cell>
          <cell r="C347" t="str">
            <v>Peru</v>
          </cell>
          <cell r="D347">
            <v>0</v>
          </cell>
          <cell r="E347">
            <v>2</v>
          </cell>
          <cell r="F347" t="str">
            <v>Amro</v>
          </cell>
          <cell r="G347">
            <v>7</v>
          </cell>
          <cell r="H347" t="str">
            <v>lac</v>
          </cell>
          <cell r="I347">
            <v>1</v>
          </cell>
          <cell r="J347" t="str">
            <v>low and middle</v>
          </cell>
          <cell r="K347" t="str">
            <v>females</v>
          </cell>
          <cell r="L347" t="str">
            <v>1995-2000</v>
          </cell>
          <cell r="M347">
            <v>357.92500000000001</v>
          </cell>
          <cell r="N347">
            <v>87.513000000000005</v>
          </cell>
          <cell r="O347">
            <v>11.597999999999999</v>
          </cell>
          <cell r="P347">
            <v>17.488999999999997</v>
          </cell>
          <cell r="Q347">
            <v>26.751000000000001</v>
          </cell>
          <cell r="R347">
            <v>40.167999999999999</v>
          </cell>
          <cell r="S347">
            <v>48.521000000000001</v>
          </cell>
          <cell r="T347">
            <v>125.88500000000001</v>
          </cell>
        </row>
        <row r="348">
          <cell r="A348">
            <v>96</v>
          </cell>
          <cell r="B348">
            <v>608</v>
          </cell>
          <cell r="C348" t="str">
            <v>Philippines</v>
          </cell>
          <cell r="D348">
            <v>0</v>
          </cell>
          <cell r="E348">
            <v>6</v>
          </cell>
          <cell r="F348" t="str">
            <v>Wpro</v>
          </cell>
          <cell r="G348">
            <v>5</v>
          </cell>
          <cell r="H348" t="str">
            <v>oai</v>
          </cell>
          <cell r="I348">
            <v>1</v>
          </cell>
          <cell r="J348" t="str">
            <v>low and middle</v>
          </cell>
          <cell r="K348" t="str">
            <v>females</v>
          </cell>
          <cell r="L348" t="str">
            <v>1995-2000</v>
          </cell>
          <cell r="M348">
            <v>960.11300000000006</v>
          </cell>
          <cell r="N348">
            <v>192.02699999999999</v>
          </cell>
          <cell r="O348">
            <v>24.570999999999998</v>
          </cell>
          <cell r="P348">
            <v>59.777999999999999</v>
          </cell>
          <cell r="Q348">
            <v>79.197999999999993</v>
          </cell>
          <cell r="R348">
            <v>121.268</v>
          </cell>
          <cell r="S348">
            <v>135.32</v>
          </cell>
          <cell r="T348">
            <v>347.95100000000002</v>
          </cell>
        </row>
        <row r="349">
          <cell r="A349">
            <v>125</v>
          </cell>
          <cell r="B349">
            <v>616</v>
          </cell>
          <cell r="C349" t="str">
            <v>Poland</v>
          </cell>
          <cell r="D349">
            <v>0</v>
          </cell>
          <cell r="E349">
            <v>4</v>
          </cell>
          <cell r="F349" t="str">
            <v>Euro</v>
          </cell>
          <cell r="G349">
            <v>2</v>
          </cell>
          <cell r="H349" t="str">
            <v>fse</v>
          </cell>
          <cell r="I349">
            <v>1</v>
          </cell>
          <cell r="J349" t="str">
            <v>low and middle</v>
          </cell>
          <cell r="K349" t="str">
            <v>females</v>
          </cell>
          <cell r="L349" t="str">
            <v>1995-2000</v>
          </cell>
          <cell r="M349">
            <v>883.22699999999998</v>
          </cell>
          <cell r="N349">
            <v>15.03</v>
          </cell>
          <cell r="O349">
            <v>2.3179999999999996</v>
          </cell>
          <cell r="P349">
            <v>7.3789999999999996</v>
          </cell>
          <cell r="Q349">
            <v>25.635999999999999</v>
          </cell>
          <cell r="R349">
            <v>74.39</v>
          </cell>
          <cell r="S349">
            <v>138.03700000000001</v>
          </cell>
          <cell r="T349">
            <v>620.43700000000001</v>
          </cell>
        </row>
        <row r="350">
          <cell r="A350">
            <v>149</v>
          </cell>
          <cell r="B350">
            <v>620</v>
          </cell>
          <cell r="C350" t="str">
            <v>Portugal</v>
          </cell>
          <cell r="D350">
            <v>0</v>
          </cell>
          <cell r="E350">
            <v>4</v>
          </cell>
          <cell r="F350" t="str">
            <v>Euro</v>
          </cell>
          <cell r="G350">
            <v>1</v>
          </cell>
          <cell r="H350" t="str">
            <v>eme</v>
          </cell>
          <cell r="I350">
            <v>4</v>
          </cell>
          <cell r="J350" t="str">
            <v>high</v>
          </cell>
          <cell r="K350" t="str">
            <v>females</v>
          </cell>
          <cell r="L350" t="str">
            <v>1995-2000</v>
          </cell>
          <cell r="M350">
            <v>249.16200000000001</v>
          </cell>
          <cell r="N350">
            <v>2.6320000000000001</v>
          </cell>
          <cell r="O350">
            <v>0.63</v>
          </cell>
          <cell r="P350">
            <v>2.4239999999999999</v>
          </cell>
          <cell r="Q350">
            <v>5.4649999999999999</v>
          </cell>
          <cell r="R350">
            <v>15.866</v>
          </cell>
          <cell r="S350">
            <v>29.906999999999996</v>
          </cell>
          <cell r="T350">
            <v>192.23799999999997</v>
          </cell>
        </row>
        <row r="351">
          <cell r="A351">
            <v>55</v>
          </cell>
          <cell r="B351">
            <v>624</v>
          </cell>
          <cell r="C351" t="str">
            <v>Guinea-Bissau</v>
          </cell>
          <cell r="D351">
            <v>0</v>
          </cell>
          <cell r="E351">
            <v>1</v>
          </cell>
          <cell r="F351" t="str">
            <v>Afro</v>
          </cell>
          <cell r="G351">
            <v>6</v>
          </cell>
          <cell r="H351" t="str">
            <v>ssa</v>
          </cell>
          <cell r="I351">
            <v>1</v>
          </cell>
          <cell r="J351" t="str">
            <v>low and middle</v>
          </cell>
          <cell r="K351" t="str">
            <v>females</v>
          </cell>
          <cell r="L351" t="str">
            <v>1995-2000</v>
          </cell>
          <cell r="M351">
            <v>55.43</v>
          </cell>
          <cell r="N351">
            <v>23.625</v>
          </cell>
          <cell r="O351">
            <v>5.827</v>
          </cell>
          <cell r="P351">
            <v>4.37</v>
          </cell>
          <cell r="Q351">
            <v>4.6820000000000004</v>
          </cell>
          <cell r="R351">
            <v>4.9000000000000004</v>
          </cell>
          <cell r="S351">
            <v>4.4349999999999996</v>
          </cell>
          <cell r="T351">
            <v>7.5910000000000002</v>
          </cell>
        </row>
        <row r="352">
          <cell r="A352">
            <v>91</v>
          </cell>
          <cell r="B352">
            <v>626</v>
          </cell>
          <cell r="C352" t="str">
            <v>East Timor</v>
          </cell>
          <cell r="K352" t="str">
            <v>females</v>
          </cell>
          <cell r="L352" t="str">
            <v>1995-2000</v>
          </cell>
          <cell r="M352">
            <v>30.207000000000001</v>
          </cell>
          <cell r="N352">
            <v>13.06</v>
          </cell>
          <cell r="O352">
            <v>2.238</v>
          </cell>
          <cell r="P352">
            <v>3.0859999999999999</v>
          </cell>
          <cell r="Q352">
            <v>3.681</v>
          </cell>
          <cell r="R352">
            <v>3.2</v>
          </cell>
          <cell r="S352">
            <v>2.2850000000000001</v>
          </cell>
          <cell r="T352">
            <v>2.6569999999999996</v>
          </cell>
        </row>
        <row r="353">
          <cell r="A353">
            <v>173</v>
          </cell>
          <cell r="B353">
            <v>630</v>
          </cell>
          <cell r="C353" t="str">
            <v>Puerto Rico</v>
          </cell>
          <cell r="G353">
            <v>7</v>
          </cell>
          <cell r="H353" t="str">
            <v>lac</v>
          </cell>
          <cell r="I353">
            <v>1</v>
          </cell>
          <cell r="J353" t="str">
            <v>low and middle</v>
          </cell>
          <cell r="K353" t="str">
            <v>females</v>
          </cell>
          <cell r="L353" t="str">
            <v>1995-2000</v>
          </cell>
          <cell r="M353">
            <v>64.762</v>
          </cell>
          <cell r="N353">
            <v>2.016</v>
          </cell>
          <cell r="O353">
            <v>0.20200000000000001</v>
          </cell>
          <cell r="P353">
            <v>1.4119999999999999</v>
          </cell>
          <cell r="Q353">
            <v>3.2970000000000002</v>
          </cell>
          <cell r="R353">
            <v>6.6070000000000002</v>
          </cell>
          <cell r="S353">
            <v>8.6950000000000003</v>
          </cell>
          <cell r="T353">
            <v>42.533000000000001</v>
          </cell>
        </row>
        <row r="354">
          <cell r="A354">
            <v>113</v>
          </cell>
          <cell r="B354">
            <v>634</v>
          </cell>
          <cell r="C354" t="str">
            <v>Qatar</v>
          </cell>
          <cell r="D354">
            <v>0</v>
          </cell>
          <cell r="E354">
            <v>3</v>
          </cell>
          <cell r="F354" t="str">
            <v>Emro</v>
          </cell>
          <cell r="G354">
            <v>8</v>
          </cell>
          <cell r="H354" t="str">
            <v>mec</v>
          </cell>
          <cell r="I354">
            <v>4</v>
          </cell>
          <cell r="J354" t="str">
            <v>high</v>
          </cell>
          <cell r="K354" t="str">
            <v>females</v>
          </cell>
          <cell r="L354" t="str">
            <v>1995-2000</v>
          </cell>
          <cell r="M354">
            <v>2.2069999999999999</v>
          </cell>
          <cell r="N354">
            <v>0.47099999999999997</v>
          </cell>
          <cell r="O354">
            <v>4.3999999999999997E-2</v>
          </cell>
          <cell r="P354">
            <v>6.8000000000000005E-2</v>
          </cell>
          <cell r="Q354">
            <v>0.155</v>
          </cell>
          <cell r="R354">
            <v>0.48099999999999998</v>
          </cell>
          <cell r="S354">
            <v>0.41399999999999998</v>
          </cell>
          <cell r="T354">
            <v>0.57399999999999995</v>
          </cell>
        </row>
        <row r="355">
          <cell r="A355">
            <v>17</v>
          </cell>
          <cell r="B355">
            <v>638</v>
          </cell>
          <cell r="C355" t="str">
            <v>Reunion</v>
          </cell>
          <cell r="G355">
            <v>5</v>
          </cell>
          <cell r="H355" t="str">
            <v>oai</v>
          </cell>
          <cell r="I355">
            <v>4</v>
          </cell>
          <cell r="J355" t="str">
            <v>high</v>
          </cell>
          <cell r="K355" t="str">
            <v>females</v>
          </cell>
          <cell r="L355" t="str">
            <v>1995-2000</v>
          </cell>
          <cell r="M355">
            <v>7.2960000000000003</v>
          </cell>
          <cell r="N355">
            <v>0.27900000000000003</v>
          </cell>
          <cell r="O355">
            <v>3.3000000000000002E-2</v>
          </cell>
          <cell r="P355">
            <v>0.152</v>
          </cell>
          <cell r="Q355">
            <v>0.439</v>
          </cell>
          <cell r="R355">
            <v>0.80400000000000005</v>
          </cell>
          <cell r="S355">
            <v>1.2070000000000001</v>
          </cell>
          <cell r="T355">
            <v>4.3820000000000006</v>
          </cell>
        </row>
        <row r="356">
          <cell r="A356">
            <v>127</v>
          </cell>
          <cell r="B356">
            <v>642</v>
          </cell>
          <cell r="C356" t="str">
            <v>Romania</v>
          </cell>
          <cell r="D356">
            <v>0</v>
          </cell>
          <cell r="E356">
            <v>4</v>
          </cell>
          <cell r="F356" t="str">
            <v>Euro</v>
          </cell>
          <cell r="G356">
            <v>2</v>
          </cell>
          <cell r="H356" t="str">
            <v>fse</v>
          </cell>
          <cell r="I356">
            <v>1</v>
          </cell>
          <cell r="J356" t="str">
            <v>low and middle</v>
          </cell>
          <cell r="K356" t="str">
            <v>females</v>
          </cell>
          <cell r="L356" t="str">
            <v>1995-2000</v>
          </cell>
          <cell r="M356">
            <v>592.84299999999996</v>
          </cell>
          <cell r="N356">
            <v>13.701000000000001</v>
          </cell>
          <cell r="O356">
            <v>2.508</v>
          </cell>
          <cell r="P356">
            <v>7.1829999999999998</v>
          </cell>
          <cell r="Q356">
            <v>17.756</v>
          </cell>
          <cell r="R356">
            <v>52.56</v>
          </cell>
          <cell r="S356">
            <v>103.521</v>
          </cell>
          <cell r="T356">
            <v>395.61400000000009</v>
          </cell>
        </row>
        <row r="357">
          <cell r="A357">
            <v>128</v>
          </cell>
          <cell r="B357">
            <v>643</v>
          </cell>
          <cell r="C357" t="str">
            <v>Russian Federation</v>
          </cell>
          <cell r="D357">
            <v>0</v>
          </cell>
          <cell r="E357">
            <v>4</v>
          </cell>
          <cell r="F357" t="str">
            <v>Euro</v>
          </cell>
          <cell r="G357">
            <v>2</v>
          </cell>
          <cell r="H357" t="str">
            <v>fse</v>
          </cell>
          <cell r="I357">
            <v>1</v>
          </cell>
          <cell r="J357" t="str">
            <v>low and middle</v>
          </cell>
          <cell r="K357" t="str">
            <v>females</v>
          </cell>
          <cell r="L357" t="str">
            <v>1995-2000</v>
          </cell>
          <cell r="M357">
            <v>4966.4719999999998</v>
          </cell>
          <cell r="N357">
            <v>68.126999999999995</v>
          </cell>
          <cell r="O357">
            <v>20.004999999999999</v>
          </cell>
          <cell r="P357">
            <v>69.14</v>
          </cell>
          <cell r="Q357">
            <v>205.721</v>
          </cell>
          <cell r="R357">
            <v>492.01300000000003</v>
          </cell>
          <cell r="S357">
            <v>874.35500000000002</v>
          </cell>
          <cell r="T357">
            <v>3237.1109999999999</v>
          </cell>
        </row>
        <row r="358">
          <cell r="A358">
            <v>18</v>
          </cell>
          <cell r="B358">
            <v>646</v>
          </cell>
          <cell r="C358" t="str">
            <v>Rwanda</v>
          </cell>
          <cell r="D358">
            <v>0</v>
          </cell>
          <cell r="E358">
            <v>1</v>
          </cell>
          <cell r="F358" t="str">
            <v>Afro</v>
          </cell>
          <cell r="G358">
            <v>6</v>
          </cell>
          <cell r="H358" t="str">
            <v>ssa</v>
          </cell>
          <cell r="I358">
            <v>1</v>
          </cell>
          <cell r="J358" t="str">
            <v>low and middle</v>
          </cell>
          <cell r="K358" t="str">
            <v>females</v>
          </cell>
          <cell r="L358" t="str">
            <v>1995-2000</v>
          </cell>
          <cell r="M358">
            <v>331.6</v>
          </cell>
          <cell r="N358">
            <v>139.83099999999999</v>
          </cell>
          <cell r="O358">
            <v>34.338999999999999</v>
          </cell>
          <cell r="P358">
            <v>34.274999999999999</v>
          </cell>
          <cell r="Q358">
            <v>45.489000000000004</v>
          </cell>
          <cell r="R358">
            <v>34.53</v>
          </cell>
          <cell r="S358">
            <v>18.628999999999998</v>
          </cell>
          <cell r="T358">
            <v>24.506999999999998</v>
          </cell>
        </row>
        <row r="359">
          <cell r="A359">
            <v>114</v>
          </cell>
          <cell r="B359">
            <v>682</v>
          </cell>
          <cell r="C359" t="str">
            <v>Saudi Arabia</v>
          </cell>
          <cell r="D359">
            <v>0</v>
          </cell>
          <cell r="E359">
            <v>3</v>
          </cell>
          <cell r="F359" t="str">
            <v>Emro</v>
          </cell>
          <cell r="G359">
            <v>8</v>
          </cell>
          <cell r="H359" t="str">
            <v>mec</v>
          </cell>
          <cell r="I359">
            <v>1</v>
          </cell>
          <cell r="J359" t="str">
            <v>low and middle</v>
          </cell>
          <cell r="K359" t="str">
            <v>females</v>
          </cell>
          <cell r="L359" t="str">
            <v>1995-2000</v>
          </cell>
          <cell r="M359">
            <v>163.285</v>
          </cell>
          <cell r="N359">
            <v>39.161000000000001</v>
          </cell>
          <cell r="O359">
            <v>3.8069999999999999</v>
          </cell>
          <cell r="P359">
            <v>8.1140000000000008</v>
          </cell>
          <cell r="Q359">
            <v>9.7850000000000001</v>
          </cell>
          <cell r="R359">
            <v>19.266000000000002</v>
          </cell>
          <cell r="S359">
            <v>22.956000000000003</v>
          </cell>
          <cell r="T359">
            <v>60.195999999999998</v>
          </cell>
        </row>
        <row r="360">
          <cell r="A360">
            <v>61</v>
          </cell>
          <cell r="B360">
            <v>686</v>
          </cell>
          <cell r="C360" t="str">
            <v>Senegal</v>
          </cell>
          <cell r="D360">
            <v>0</v>
          </cell>
          <cell r="E360">
            <v>1</v>
          </cell>
          <cell r="F360" t="str">
            <v>Afro</v>
          </cell>
          <cell r="G360">
            <v>6</v>
          </cell>
          <cell r="H360" t="str">
            <v>ssa</v>
          </cell>
          <cell r="I360">
            <v>1</v>
          </cell>
          <cell r="J360" t="str">
            <v>low and middle</v>
          </cell>
          <cell r="K360" t="str">
            <v>females</v>
          </cell>
          <cell r="L360" t="str">
            <v>1995-2000</v>
          </cell>
          <cell r="M360">
            <v>272.28899999999999</v>
          </cell>
          <cell r="N360">
            <v>99.843000000000004</v>
          </cell>
          <cell r="O360">
            <v>28.911999999999999</v>
          </cell>
          <cell r="P360">
            <v>28.692999999999998</v>
          </cell>
          <cell r="Q360">
            <v>25.777999999999999</v>
          </cell>
          <cell r="R360">
            <v>23.491999999999997</v>
          </cell>
          <cell r="S360">
            <v>22.536999999999999</v>
          </cell>
          <cell r="T360">
            <v>43.033999999999999</v>
          </cell>
        </row>
        <row r="361">
          <cell r="A361">
            <v>62</v>
          </cell>
          <cell r="B361">
            <v>694</v>
          </cell>
          <cell r="C361" t="str">
            <v>Sierra Leone</v>
          </cell>
          <cell r="D361">
            <v>0</v>
          </cell>
          <cell r="E361">
            <v>1</v>
          </cell>
          <cell r="F361" t="str">
            <v>Afro</v>
          </cell>
          <cell r="G361">
            <v>6</v>
          </cell>
          <cell r="H361" t="str">
            <v>ssa</v>
          </cell>
          <cell r="I361">
            <v>1</v>
          </cell>
          <cell r="J361" t="str">
            <v>low and middle</v>
          </cell>
          <cell r="K361" t="str">
            <v>females</v>
          </cell>
          <cell r="L361" t="str">
            <v>1995-2000</v>
          </cell>
          <cell r="M361">
            <v>283.089</v>
          </cell>
          <cell r="N361">
            <v>134.01400000000001</v>
          </cell>
          <cell r="O361">
            <v>32.414000000000001</v>
          </cell>
          <cell r="P361">
            <v>25.07</v>
          </cell>
          <cell r="Q361">
            <v>27.298000000000002</v>
          </cell>
          <cell r="R361">
            <v>23.338000000000001</v>
          </cell>
          <cell r="S361">
            <v>17.763999999999999</v>
          </cell>
          <cell r="T361">
            <v>23.191000000000006</v>
          </cell>
        </row>
        <row r="362">
          <cell r="A362">
            <v>97</v>
          </cell>
          <cell r="B362">
            <v>702</v>
          </cell>
          <cell r="C362" t="str">
            <v>Singapore</v>
          </cell>
          <cell r="D362">
            <v>0</v>
          </cell>
          <cell r="E362">
            <v>6</v>
          </cell>
          <cell r="F362" t="str">
            <v>Wpro</v>
          </cell>
          <cell r="G362">
            <v>5</v>
          </cell>
          <cell r="H362" t="str">
            <v>oai</v>
          </cell>
          <cell r="I362">
            <v>4</v>
          </cell>
          <cell r="J362" t="str">
            <v>high</v>
          </cell>
          <cell r="K362" t="str">
            <v>females</v>
          </cell>
          <cell r="L362" t="str">
            <v>1995-2000</v>
          </cell>
          <cell r="M362">
            <v>38.491</v>
          </cell>
          <cell r="N362">
            <v>0.76900000000000002</v>
          </cell>
          <cell r="O362">
            <v>0.214</v>
          </cell>
          <cell r="P362">
            <v>0.67</v>
          </cell>
          <cell r="Q362">
            <v>2.1719999999999997</v>
          </cell>
          <cell r="R362">
            <v>5.173</v>
          </cell>
          <cell r="S362">
            <v>7.0069999999999997</v>
          </cell>
          <cell r="T362">
            <v>22.485999999999997</v>
          </cell>
        </row>
        <row r="363">
          <cell r="A363">
            <v>129</v>
          </cell>
          <cell r="B363">
            <v>703</v>
          </cell>
          <cell r="C363" t="str">
            <v>Slovakia</v>
          </cell>
          <cell r="D363">
            <v>0</v>
          </cell>
          <cell r="E363">
            <v>4</v>
          </cell>
          <cell r="F363" t="str">
            <v>Euro</v>
          </cell>
          <cell r="G363">
            <v>2</v>
          </cell>
          <cell r="H363" t="str">
            <v>fse</v>
          </cell>
          <cell r="I363">
            <v>1</v>
          </cell>
          <cell r="J363" t="str">
            <v>low and middle</v>
          </cell>
          <cell r="K363" t="str">
            <v>females</v>
          </cell>
          <cell r="L363" t="str">
            <v>1995-2000</v>
          </cell>
          <cell r="M363">
            <v>121.33799999999999</v>
          </cell>
          <cell r="N363">
            <v>1.744</v>
          </cell>
          <cell r="O363">
            <v>0.34199999999999997</v>
          </cell>
          <cell r="P363">
            <v>1.137</v>
          </cell>
          <cell r="Q363">
            <v>3.3529999999999998</v>
          </cell>
          <cell r="R363">
            <v>10.513999999999999</v>
          </cell>
          <cell r="S363">
            <v>18.681000000000001</v>
          </cell>
          <cell r="T363">
            <v>85.566999999999993</v>
          </cell>
        </row>
        <row r="364">
          <cell r="A364">
            <v>99</v>
          </cell>
          <cell r="B364">
            <v>704</v>
          </cell>
          <cell r="C364" t="str">
            <v>Viet Nam</v>
          </cell>
          <cell r="D364">
            <v>0</v>
          </cell>
          <cell r="E364">
            <v>6</v>
          </cell>
          <cell r="F364" t="str">
            <v>Wpro</v>
          </cell>
          <cell r="G364">
            <v>5</v>
          </cell>
          <cell r="H364" t="str">
            <v>oai</v>
          </cell>
          <cell r="I364">
            <v>1</v>
          </cell>
          <cell r="J364" t="str">
            <v>low and middle</v>
          </cell>
          <cell r="K364" t="str">
            <v>females</v>
          </cell>
          <cell r="L364" t="str">
            <v>1995-2000</v>
          </cell>
          <cell r="M364">
            <v>1292.8520000000001</v>
          </cell>
          <cell r="N364">
            <v>252.851</v>
          </cell>
          <cell r="O364">
            <v>66.662000000000006</v>
          </cell>
          <cell r="P364">
            <v>78.647999999999996</v>
          </cell>
          <cell r="Q364">
            <v>84.981999999999999</v>
          </cell>
          <cell r="R364">
            <v>116.137</v>
          </cell>
          <cell r="S364">
            <v>163.95699999999999</v>
          </cell>
          <cell r="T364">
            <v>529.61500000000001</v>
          </cell>
        </row>
        <row r="365">
          <cell r="A365">
            <v>150</v>
          </cell>
          <cell r="B365">
            <v>705</v>
          </cell>
          <cell r="C365" t="str">
            <v>Slovenia</v>
          </cell>
          <cell r="D365">
            <v>0</v>
          </cell>
          <cell r="E365">
            <v>4</v>
          </cell>
          <cell r="F365" t="str">
            <v>Euro</v>
          </cell>
          <cell r="G365">
            <v>2</v>
          </cell>
          <cell r="H365" t="str">
            <v>fse</v>
          </cell>
          <cell r="I365">
            <v>1</v>
          </cell>
          <cell r="J365" t="str">
            <v>low and middle</v>
          </cell>
          <cell r="K365" t="str">
            <v>females</v>
          </cell>
          <cell r="L365" t="str">
            <v>1995-2000</v>
          </cell>
          <cell r="M365">
            <v>50.238999999999997</v>
          </cell>
          <cell r="N365">
            <v>0.36799999999999999</v>
          </cell>
          <cell r="O365">
            <v>7.9000000000000001E-2</v>
          </cell>
          <cell r="P365">
            <v>0.44500000000000001</v>
          </cell>
          <cell r="Q365">
            <v>1.264</v>
          </cell>
          <cell r="R365">
            <v>3.7619999999999996</v>
          </cell>
          <cell r="S365">
            <v>6.8529999999999998</v>
          </cell>
          <cell r="T365">
            <v>37.468000000000004</v>
          </cell>
        </row>
        <row r="366">
          <cell r="A366">
            <v>19</v>
          </cell>
          <cell r="B366">
            <v>706</v>
          </cell>
          <cell r="C366" t="str">
            <v>Somalia</v>
          </cell>
          <cell r="D366">
            <v>0</v>
          </cell>
          <cell r="E366">
            <v>3</v>
          </cell>
          <cell r="F366" t="str">
            <v>Emro</v>
          </cell>
          <cell r="G366">
            <v>6</v>
          </cell>
          <cell r="H366" t="str">
            <v>ssa</v>
          </cell>
          <cell r="I366">
            <v>1</v>
          </cell>
          <cell r="J366" t="str">
            <v>low and middle</v>
          </cell>
          <cell r="K366" t="str">
            <v>females</v>
          </cell>
          <cell r="L366" t="str">
            <v>1995-2000</v>
          </cell>
          <cell r="M366">
            <v>400.11599999999999</v>
          </cell>
          <cell r="N366">
            <v>221.78200000000001</v>
          </cell>
          <cell r="O366">
            <v>37.880000000000003</v>
          </cell>
          <cell r="P366">
            <v>33.433</v>
          </cell>
          <cell r="Q366">
            <v>28.577999999999999</v>
          </cell>
          <cell r="R366">
            <v>24.003</v>
          </cell>
          <cell r="S366">
            <v>20.684999999999999</v>
          </cell>
          <cell r="T366">
            <v>33.755000000000003</v>
          </cell>
        </row>
        <row r="367">
          <cell r="A367">
            <v>45</v>
          </cell>
          <cell r="B367">
            <v>710</v>
          </cell>
          <cell r="C367" t="str">
            <v>South Africa</v>
          </cell>
          <cell r="D367">
            <v>0</v>
          </cell>
          <cell r="E367">
            <v>1</v>
          </cell>
          <cell r="F367" t="str">
            <v>Afro</v>
          </cell>
          <cell r="G367">
            <v>6</v>
          </cell>
          <cell r="H367" t="str">
            <v>ssa</v>
          </cell>
          <cell r="I367">
            <v>1</v>
          </cell>
          <cell r="J367" t="str">
            <v>low and middle</v>
          </cell>
          <cell r="K367" t="str">
            <v>females</v>
          </cell>
          <cell r="L367" t="str">
            <v>1995-2000</v>
          </cell>
          <cell r="M367">
            <v>1080.4949999999999</v>
          </cell>
          <cell r="N367">
            <v>195.47</v>
          </cell>
          <cell r="O367">
            <v>26.523</v>
          </cell>
          <cell r="P367">
            <v>93.055000000000007</v>
          </cell>
          <cell r="Q367">
            <v>196.953</v>
          </cell>
          <cell r="R367">
            <v>203.68900000000002</v>
          </cell>
          <cell r="S367">
            <v>138.12</v>
          </cell>
          <cell r="T367">
            <v>226.685</v>
          </cell>
        </row>
        <row r="368">
          <cell r="A368">
            <v>23</v>
          </cell>
          <cell r="B368">
            <v>716</v>
          </cell>
          <cell r="C368" t="str">
            <v>Zimbabwe</v>
          </cell>
          <cell r="D368">
            <v>0</v>
          </cell>
          <cell r="E368">
            <v>1</v>
          </cell>
          <cell r="F368" t="str">
            <v>Afro</v>
          </cell>
          <cell r="G368">
            <v>6</v>
          </cell>
          <cell r="H368" t="str">
            <v>ssa</v>
          </cell>
          <cell r="I368">
            <v>1</v>
          </cell>
          <cell r="J368" t="str">
            <v>low and middle</v>
          </cell>
          <cell r="K368" t="str">
            <v>females</v>
          </cell>
          <cell r="L368" t="str">
            <v>1995-2000</v>
          </cell>
          <cell r="M368">
            <v>487.488</v>
          </cell>
          <cell r="N368">
            <v>99.445999999999998</v>
          </cell>
          <cell r="O368">
            <v>23.695999999999998</v>
          </cell>
          <cell r="P368">
            <v>63.988</v>
          </cell>
          <cell r="Q368">
            <v>124.63800000000001</v>
          </cell>
          <cell r="R368">
            <v>85.013000000000005</v>
          </cell>
          <cell r="S368">
            <v>37.003</v>
          </cell>
          <cell r="T368">
            <v>53.704000000000001</v>
          </cell>
        </row>
        <row r="369">
          <cell r="A369">
            <v>151</v>
          </cell>
          <cell r="B369">
            <v>724</v>
          </cell>
          <cell r="C369" t="str">
            <v>Spain</v>
          </cell>
          <cell r="D369">
            <v>0</v>
          </cell>
          <cell r="E369">
            <v>4</v>
          </cell>
          <cell r="F369" t="str">
            <v>Euro</v>
          </cell>
          <cell r="G369">
            <v>1</v>
          </cell>
          <cell r="H369" t="str">
            <v>eme</v>
          </cell>
          <cell r="I369">
            <v>4</v>
          </cell>
          <cell r="J369" t="str">
            <v>high</v>
          </cell>
          <cell r="K369" t="str">
            <v>females</v>
          </cell>
          <cell r="L369" t="str">
            <v>1995-2000</v>
          </cell>
          <cell r="M369">
            <v>869.07</v>
          </cell>
          <cell r="N369">
            <v>6.5460000000000003</v>
          </cell>
          <cell r="O369">
            <v>1.5249999999999999</v>
          </cell>
          <cell r="P369">
            <v>8.5990000000000002</v>
          </cell>
          <cell r="Q369">
            <v>16.137</v>
          </cell>
          <cell r="R369">
            <v>43.278999999999996</v>
          </cell>
          <cell r="S369">
            <v>86.584999999999994</v>
          </cell>
          <cell r="T369">
            <v>706.39900000000011</v>
          </cell>
        </row>
        <row r="370">
          <cell r="A370">
            <v>40</v>
          </cell>
          <cell r="B370">
            <v>732</v>
          </cell>
          <cell r="C370" t="str">
            <v>Western Sahara</v>
          </cell>
          <cell r="G370">
            <v>8</v>
          </cell>
          <cell r="H370" t="str">
            <v>mec</v>
          </cell>
          <cell r="K370" t="str">
            <v>females</v>
          </cell>
          <cell r="L370" t="str">
            <v>1995-2000</v>
          </cell>
          <cell r="M370">
            <v>5.524</v>
          </cell>
          <cell r="N370">
            <v>1.7150000000000001</v>
          </cell>
          <cell r="O370">
            <v>0.23499999999999999</v>
          </cell>
          <cell r="P370">
            <v>0.49399999999999994</v>
          </cell>
          <cell r="Q370">
            <v>0.5</v>
          </cell>
          <cell r="R370">
            <v>0.63700000000000001</v>
          </cell>
          <cell r="S370">
            <v>0.65599999999999992</v>
          </cell>
          <cell r="T370">
            <v>1.2869999999999999</v>
          </cell>
        </row>
        <row r="371">
          <cell r="A371">
            <v>38</v>
          </cell>
          <cell r="B371">
            <v>736</v>
          </cell>
          <cell r="C371" t="str">
            <v>Sudan</v>
          </cell>
          <cell r="D371">
            <v>0</v>
          </cell>
          <cell r="E371">
            <v>3</v>
          </cell>
          <cell r="F371" t="str">
            <v>Emro</v>
          </cell>
          <cell r="G371">
            <v>6</v>
          </cell>
          <cell r="H371" t="str">
            <v>ssa</v>
          </cell>
          <cell r="I371">
            <v>1</v>
          </cell>
          <cell r="J371" t="str">
            <v>low and middle</v>
          </cell>
          <cell r="K371" t="str">
            <v>females</v>
          </cell>
          <cell r="L371" t="str">
            <v>1995-2000</v>
          </cell>
          <cell r="M371">
            <v>759.54700000000003</v>
          </cell>
          <cell r="N371">
            <v>254.67699999999999</v>
          </cell>
          <cell r="O371">
            <v>77.212999999999994</v>
          </cell>
          <cell r="P371">
            <v>85.121000000000009</v>
          </cell>
          <cell r="Q371">
            <v>83.061999999999998</v>
          </cell>
          <cell r="R371">
            <v>82.146000000000001</v>
          </cell>
          <cell r="S371">
            <v>70.826999999999998</v>
          </cell>
          <cell r="T371">
            <v>106.50099999999999</v>
          </cell>
        </row>
        <row r="372">
          <cell r="A372">
            <v>194</v>
          </cell>
          <cell r="B372">
            <v>740</v>
          </cell>
          <cell r="C372" t="str">
            <v>Suriname</v>
          </cell>
          <cell r="D372">
            <v>0</v>
          </cell>
          <cell r="E372">
            <v>2</v>
          </cell>
          <cell r="F372" t="str">
            <v>Amro</v>
          </cell>
          <cell r="G372">
            <v>7</v>
          </cell>
          <cell r="H372" t="str">
            <v>lac</v>
          </cell>
          <cell r="I372">
            <v>1</v>
          </cell>
          <cell r="J372" t="str">
            <v>low and middle</v>
          </cell>
          <cell r="K372" t="str">
            <v>females</v>
          </cell>
          <cell r="L372" t="str">
            <v>1995-2000</v>
          </cell>
          <cell r="M372">
            <v>5.6520000000000001</v>
          </cell>
          <cell r="N372">
            <v>0.56599999999999995</v>
          </cell>
          <cell r="O372">
            <v>6.6000000000000003E-2</v>
          </cell>
          <cell r="P372">
            <v>0.20300000000000001</v>
          </cell>
          <cell r="Q372">
            <v>0.378</v>
          </cell>
          <cell r="R372">
            <v>0.65</v>
          </cell>
          <cell r="S372">
            <v>1.107</v>
          </cell>
          <cell r="T372">
            <v>2.6820000000000004</v>
          </cell>
        </row>
        <row r="373">
          <cell r="A373">
            <v>46</v>
          </cell>
          <cell r="B373">
            <v>748</v>
          </cell>
          <cell r="C373" t="str">
            <v>Swaziland</v>
          </cell>
          <cell r="D373">
            <v>0</v>
          </cell>
          <cell r="E373">
            <v>1</v>
          </cell>
          <cell r="F373" t="str">
            <v>Afro</v>
          </cell>
          <cell r="G373">
            <v>6</v>
          </cell>
          <cell r="H373" t="str">
            <v>ssa</v>
          </cell>
          <cell r="I373">
            <v>1</v>
          </cell>
          <cell r="J373" t="str">
            <v>low and middle</v>
          </cell>
          <cell r="K373" t="str">
            <v>females</v>
          </cell>
          <cell r="L373" t="str">
            <v>1995-2000</v>
          </cell>
          <cell r="M373">
            <v>20.277000000000001</v>
          </cell>
          <cell r="N373">
            <v>7.9219999999999997</v>
          </cell>
          <cell r="O373">
            <v>1.4910000000000001</v>
          </cell>
          <cell r="P373">
            <v>1.9550000000000001</v>
          </cell>
          <cell r="Q373">
            <v>1.835</v>
          </cell>
          <cell r="R373">
            <v>1.7490000000000001</v>
          </cell>
          <cell r="S373">
            <v>1.4769999999999999</v>
          </cell>
          <cell r="T373">
            <v>3.8479999999999994</v>
          </cell>
        </row>
        <row r="374">
          <cell r="A374">
            <v>140</v>
          </cell>
          <cell r="B374">
            <v>752</v>
          </cell>
          <cell r="C374" t="str">
            <v>Sweden</v>
          </cell>
          <cell r="D374">
            <v>0</v>
          </cell>
          <cell r="E374">
            <v>4</v>
          </cell>
          <cell r="F374" t="str">
            <v>Euro</v>
          </cell>
          <cell r="G374">
            <v>1</v>
          </cell>
          <cell r="H374" t="str">
            <v>eme</v>
          </cell>
          <cell r="I374">
            <v>4</v>
          </cell>
          <cell r="J374" t="str">
            <v>high</v>
          </cell>
          <cell r="K374" t="str">
            <v>females</v>
          </cell>
          <cell r="L374" t="str">
            <v>1995-2000</v>
          </cell>
          <cell r="M374">
            <v>249.98400000000001</v>
          </cell>
          <cell r="N374">
            <v>1.3779999999999999</v>
          </cell>
          <cell r="O374">
            <v>0.27600000000000002</v>
          </cell>
          <cell r="P374">
            <v>1.359</v>
          </cell>
          <cell r="Q374">
            <v>3.786</v>
          </cell>
          <cell r="R374">
            <v>13.347000000000001</v>
          </cell>
          <cell r="S374">
            <v>20.66</v>
          </cell>
          <cell r="T374">
            <v>209.178</v>
          </cell>
        </row>
        <row r="375">
          <cell r="A375">
            <v>161</v>
          </cell>
          <cell r="B375">
            <v>756</v>
          </cell>
          <cell r="C375" t="str">
            <v>Switzerland</v>
          </cell>
          <cell r="D375">
            <v>0</v>
          </cell>
          <cell r="E375">
            <v>4</v>
          </cell>
          <cell r="F375" t="str">
            <v>Euro</v>
          </cell>
          <cell r="G375">
            <v>1</v>
          </cell>
          <cell r="H375" t="str">
            <v>eme</v>
          </cell>
          <cell r="I375">
            <v>4</v>
          </cell>
          <cell r="J375" t="str">
            <v>high</v>
          </cell>
          <cell r="K375" t="str">
            <v>females</v>
          </cell>
          <cell r="L375" t="str">
            <v>1995-2000</v>
          </cell>
          <cell r="M375">
            <v>158.143</v>
          </cell>
          <cell r="N375">
            <v>1.504</v>
          </cell>
          <cell r="O375">
            <v>0.38100000000000001</v>
          </cell>
          <cell r="P375">
            <v>1.502</v>
          </cell>
          <cell r="Q375">
            <v>3.754</v>
          </cell>
          <cell r="R375">
            <v>9.3539999999999992</v>
          </cell>
          <cell r="S375">
            <v>13.605</v>
          </cell>
          <cell r="T375">
            <v>128.04300000000001</v>
          </cell>
        </row>
        <row r="376">
          <cell r="A376">
            <v>115</v>
          </cell>
          <cell r="B376">
            <v>760</v>
          </cell>
          <cell r="C376" t="str">
            <v>Syrian Arab Republic</v>
          </cell>
          <cell r="D376">
            <v>0</v>
          </cell>
          <cell r="E376">
            <v>3</v>
          </cell>
          <cell r="F376" t="str">
            <v>Emro</v>
          </cell>
          <cell r="G376">
            <v>8</v>
          </cell>
          <cell r="H376" t="str">
            <v>mec</v>
          </cell>
          <cell r="I376">
            <v>1</v>
          </cell>
          <cell r="J376" t="str">
            <v>low and middle</v>
          </cell>
          <cell r="K376" t="str">
            <v>females</v>
          </cell>
          <cell r="L376" t="str">
            <v>1995-2000</v>
          </cell>
          <cell r="M376">
            <v>158.56800000000001</v>
          </cell>
          <cell r="N376">
            <v>37.520000000000003</v>
          </cell>
          <cell r="O376">
            <v>4.9830000000000005</v>
          </cell>
          <cell r="P376">
            <v>10.791</v>
          </cell>
          <cell r="Q376">
            <v>12.116999999999999</v>
          </cell>
          <cell r="R376">
            <v>17.283000000000001</v>
          </cell>
          <cell r="S376">
            <v>23.186999999999998</v>
          </cell>
          <cell r="T376">
            <v>52.686999999999998</v>
          </cell>
        </row>
        <row r="377">
          <cell r="A377">
            <v>85</v>
          </cell>
          <cell r="B377">
            <v>762</v>
          </cell>
          <cell r="C377" t="str">
            <v>Tajikistan</v>
          </cell>
          <cell r="D377">
            <v>0</v>
          </cell>
          <cell r="E377">
            <v>4</v>
          </cell>
          <cell r="F377" t="str">
            <v>Euro</v>
          </cell>
          <cell r="G377">
            <v>8</v>
          </cell>
          <cell r="H377" t="str">
            <v>mec</v>
          </cell>
          <cell r="I377">
            <v>1</v>
          </cell>
          <cell r="J377" t="str">
            <v>low and middle</v>
          </cell>
          <cell r="K377" t="str">
            <v>females</v>
          </cell>
          <cell r="L377" t="str">
            <v>1995-2000</v>
          </cell>
          <cell r="M377">
            <v>93.94</v>
          </cell>
          <cell r="N377">
            <v>32.606000000000002</v>
          </cell>
          <cell r="O377">
            <v>2.5790000000000002</v>
          </cell>
          <cell r="P377">
            <v>3.9690000000000003</v>
          </cell>
          <cell r="Q377">
            <v>6.2579999999999991</v>
          </cell>
          <cell r="R377">
            <v>7.1419999999999995</v>
          </cell>
          <cell r="S377">
            <v>11.119</v>
          </cell>
          <cell r="T377">
            <v>30.266999999999999</v>
          </cell>
        </row>
        <row r="378">
          <cell r="A378">
            <v>98</v>
          </cell>
          <cell r="B378">
            <v>764</v>
          </cell>
          <cell r="C378" t="str">
            <v>Thailand</v>
          </cell>
          <cell r="D378">
            <v>0</v>
          </cell>
          <cell r="E378">
            <v>5</v>
          </cell>
          <cell r="F378" t="str">
            <v>Searo</v>
          </cell>
          <cell r="G378">
            <v>5</v>
          </cell>
          <cell r="H378" t="str">
            <v>oai</v>
          </cell>
          <cell r="I378">
            <v>1</v>
          </cell>
          <cell r="J378" t="str">
            <v>low and middle</v>
          </cell>
          <cell r="K378" t="str">
            <v>females</v>
          </cell>
          <cell r="L378" t="str">
            <v>1995-2000</v>
          </cell>
          <cell r="M378">
            <v>875.27200000000005</v>
          </cell>
          <cell r="N378">
            <v>84.393000000000001</v>
          </cell>
          <cell r="O378">
            <v>21.594999999999999</v>
          </cell>
          <cell r="P378">
            <v>64.122</v>
          </cell>
          <cell r="Q378">
            <v>113.86799999999999</v>
          </cell>
          <cell r="R378">
            <v>140.14700000000002</v>
          </cell>
          <cell r="S378">
            <v>116.441</v>
          </cell>
          <cell r="T378">
            <v>334.70600000000002</v>
          </cell>
        </row>
        <row r="379">
          <cell r="A379">
            <v>63</v>
          </cell>
          <cell r="B379">
            <v>768</v>
          </cell>
          <cell r="C379" t="str">
            <v>Togo</v>
          </cell>
          <cell r="D379">
            <v>0</v>
          </cell>
          <cell r="E379">
            <v>1</v>
          </cell>
          <cell r="F379" t="str">
            <v>Afro</v>
          </cell>
          <cell r="G379">
            <v>6</v>
          </cell>
          <cell r="H379" t="str">
            <v>ssa</v>
          </cell>
          <cell r="I379">
            <v>1</v>
          </cell>
          <cell r="J379" t="str">
            <v>low and middle</v>
          </cell>
          <cell r="K379" t="str">
            <v>females</v>
          </cell>
          <cell r="L379" t="str">
            <v>1995-2000</v>
          </cell>
          <cell r="M379">
            <v>161.608</v>
          </cell>
          <cell r="N379">
            <v>55.037999999999997</v>
          </cell>
          <cell r="O379">
            <v>13.34</v>
          </cell>
          <cell r="P379">
            <v>16.280999999999999</v>
          </cell>
          <cell r="Q379">
            <v>24.506999999999998</v>
          </cell>
          <cell r="R379">
            <v>19.786000000000001</v>
          </cell>
          <cell r="S379">
            <v>12.265000000000001</v>
          </cell>
          <cell r="T379">
            <v>20.390999999999998</v>
          </cell>
        </row>
        <row r="380">
          <cell r="A380">
            <v>174</v>
          </cell>
          <cell r="B380">
            <v>780</v>
          </cell>
          <cell r="C380" t="str">
            <v>Trinidad and Tobago</v>
          </cell>
          <cell r="D380">
            <v>0</v>
          </cell>
          <cell r="E380">
            <v>2</v>
          </cell>
          <cell r="F380" t="str">
            <v>Amro</v>
          </cell>
          <cell r="G380">
            <v>7</v>
          </cell>
          <cell r="H380" t="str">
            <v>lac</v>
          </cell>
          <cell r="I380">
            <v>1</v>
          </cell>
          <cell r="J380" t="str">
            <v>low and middle</v>
          </cell>
          <cell r="K380" t="str">
            <v>females</v>
          </cell>
          <cell r="L380" t="str">
            <v>1995-2000</v>
          </cell>
          <cell r="M380">
            <v>17.283000000000001</v>
          </cell>
          <cell r="N380">
            <v>0.56899999999999995</v>
          </cell>
          <cell r="O380">
            <v>0.1</v>
          </cell>
          <cell r="P380">
            <v>0.35</v>
          </cell>
          <cell r="Q380">
            <v>0.80899999999999994</v>
          </cell>
          <cell r="R380">
            <v>2.3439999999999999</v>
          </cell>
          <cell r="S380">
            <v>2.7269999999999999</v>
          </cell>
          <cell r="T380">
            <v>10.383999999999999</v>
          </cell>
        </row>
        <row r="381">
          <cell r="A381">
            <v>117</v>
          </cell>
          <cell r="B381">
            <v>784</v>
          </cell>
          <cell r="C381" t="str">
            <v>United Arab Emirates</v>
          </cell>
          <cell r="D381">
            <v>0</v>
          </cell>
          <cell r="E381">
            <v>3</v>
          </cell>
          <cell r="F381" t="str">
            <v>Emro</v>
          </cell>
          <cell r="G381">
            <v>8</v>
          </cell>
          <cell r="H381" t="str">
            <v>mec</v>
          </cell>
          <cell r="I381">
            <v>4</v>
          </cell>
          <cell r="J381" t="str">
            <v>high</v>
          </cell>
          <cell r="K381" t="str">
            <v>females</v>
          </cell>
          <cell r="L381" t="str">
            <v>1995-2000</v>
          </cell>
          <cell r="M381">
            <v>9.6519999999999992</v>
          </cell>
          <cell r="N381">
            <v>1.863</v>
          </cell>
          <cell r="O381">
            <v>0.11699999999999999</v>
          </cell>
          <cell r="P381">
            <v>0.158</v>
          </cell>
          <cell r="Q381">
            <v>0.60599999999999998</v>
          </cell>
          <cell r="R381">
            <v>1.3690000000000002</v>
          </cell>
          <cell r="S381">
            <v>1.865</v>
          </cell>
          <cell r="T381">
            <v>3.6739999999999999</v>
          </cell>
        </row>
        <row r="382">
          <cell r="A382">
            <v>39</v>
          </cell>
          <cell r="B382">
            <v>788</v>
          </cell>
          <cell r="C382" t="str">
            <v>Tunisia</v>
          </cell>
          <cell r="D382">
            <v>0</v>
          </cell>
          <cell r="E382">
            <v>3</v>
          </cell>
          <cell r="F382" t="str">
            <v>Emro</v>
          </cell>
          <cell r="G382">
            <v>8</v>
          </cell>
          <cell r="H382" t="str">
            <v>mec</v>
          </cell>
          <cell r="I382">
            <v>1</v>
          </cell>
          <cell r="J382" t="str">
            <v>low and middle</v>
          </cell>
          <cell r="K382" t="str">
            <v>females</v>
          </cell>
          <cell r="L382" t="str">
            <v>1995-2000</v>
          </cell>
          <cell r="M382">
            <v>141.33500000000001</v>
          </cell>
          <cell r="N382">
            <v>16.712</v>
          </cell>
          <cell r="O382">
            <v>2.5550000000000002</v>
          </cell>
          <cell r="P382">
            <v>7.2320000000000002</v>
          </cell>
          <cell r="Q382">
            <v>10.311</v>
          </cell>
          <cell r="R382">
            <v>15.898</v>
          </cell>
          <cell r="S382">
            <v>23.292000000000002</v>
          </cell>
          <cell r="T382">
            <v>65.334999999999994</v>
          </cell>
        </row>
        <row r="383">
          <cell r="A383">
            <v>116</v>
          </cell>
          <cell r="B383">
            <v>792</v>
          </cell>
          <cell r="C383" t="str">
            <v>Turkey</v>
          </cell>
          <cell r="D383">
            <v>0</v>
          </cell>
          <cell r="E383">
            <v>4</v>
          </cell>
          <cell r="F383" t="str">
            <v>Euro</v>
          </cell>
          <cell r="G383">
            <v>8</v>
          </cell>
          <cell r="H383" t="str">
            <v>mec</v>
          </cell>
          <cell r="I383">
            <v>1</v>
          </cell>
          <cell r="J383" t="str">
            <v>low and middle</v>
          </cell>
          <cell r="K383" t="str">
            <v>females</v>
          </cell>
          <cell r="L383" t="str">
            <v>1995-2000</v>
          </cell>
          <cell r="M383">
            <v>913.53099999999995</v>
          </cell>
          <cell r="N383">
            <v>180.251</v>
          </cell>
          <cell r="O383">
            <v>15.141999999999999</v>
          </cell>
          <cell r="P383">
            <v>31.487000000000002</v>
          </cell>
          <cell r="Q383">
            <v>47.936</v>
          </cell>
          <cell r="R383">
            <v>98.437000000000012</v>
          </cell>
          <cell r="S383">
            <v>146.417</v>
          </cell>
          <cell r="T383">
            <v>393.86099999999999</v>
          </cell>
        </row>
        <row r="384">
          <cell r="A384">
            <v>86</v>
          </cell>
          <cell r="B384">
            <v>795</v>
          </cell>
          <cell r="C384" t="str">
            <v>Turkmenistan</v>
          </cell>
          <cell r="D384">
            <v>0</v>
          </cell>
          <cell r="E384">
            <v>4</v>
          </cell>
          <cell r="F384" t="str">
            <v>Euro</v>
          </cell>
          <cell r="G384">
            <v>8</v>
          </cell>
          <cell r="H384" t="str">
            <v>mec</v>
          </cell>
          <cell r="I384">
            <v>1</v>
          </cell>
          <cell r="J384" t="str">
            <v>low and middle</v>
          </cell>
          <cell r="K384" t="str">
            <v>females</v>
          </cell>
          <cell r="L384" t="str">
            <v>1995-2000</v>
          </cell>
          <cell r="M384">
            <v>70.722999999999999</v>
          </cell>
          <cell r="N384">
            <v>20.047000000000001</v>
          </cell>
          <cell r="O384">
            <v>1.6539999999999999</v>
          </cell>
          <cell r="P384">
            <v>2.8469999999999995</v>
          </cell>
          <cell r="Q384">
            <v>4.4009999999999998</v>
          </cell>
          <cell r="R384">
            <v>6.7160000000000002</v>
          </cell>
          <cell r="S384">
            <v>9.8780000000000001</v>
          </cell>
          <cell r="T384">
            <v>25.18</v>
          </cell>
        </row>
        <row r="385">
          <cell r="A385">
            <v>20</v>
          </cell>
          <cell r="B385">
            <v>800</v>
          </cell>
          <cell r="C385" t="str">
            <v>Uganda</v>
          </cell>
          <cell r="D385">
            <v>0</v>
          </cell>
          <cell r="E385">
            <v>1</v>
          </cell>
          <cell r="F385" t="str">
            <v>Afro</v>
          </cell>
          <cell r="G385">
            <v>6</v>
          </cell>
          <cell r="H385" t="str">
            <v>ssa</v>
          </cell>
          <cell r="I385">
            <v>1</v>
          </cell>
          <cell r="J385" t="str">
            <v>low and middle</v>
          </cell>
          <cell r="K385" t="str">
            <v>females</v>
          </cell>
          <cell r="L385" t="str">
            <v>1995-2000</v>
          </cell>
          <cell r="M385">
            <v>1076.7919999999999</v>
          </cell>
          <cell r="N385">
            <v>422.17</v>
          </cell>
          <cell r="O385">
            <v>97.052999999999997</v>
          </cell>
          <cell r="P385">
            <v>122.15799999999999</v>
          </cell>
          <cell r="Q385">
            <v>180.48099999999999</v>
          </cell>
          <cell r="R385">
            <v>120.53700000000001</v>
          </cell>
          <cell r="S385">
            <v>57.820999999999998</v>
          </cell>
          <cell r="T385">
            <v>76.571999999999989</v>
          </cell>
        </row>
        <row r="386">
          <cell r="A386">
            <v>130</v>
          </cell>
          <cell r="B386">
            <v>804</v>
          </cell>
          <cell r="C386" t="str">
            <v>Ukraine</v>
          </cell>
          <cell r="D386">
            <v>0</v>
          </cell>
          <cell r="E386">
            <v>4</v>
          </cell>
          <cell r="F386" t="str">
            <v>Euro</v>
          </cell>
          <cell r="G386">
            <v>2</v>
          </cell>
          <cell r="H386" t="str">
            <v>fse</v>
          </cell>
          <cell r="I386">
            <v>1</v>
          </cell>
          <cell r="J386" t="str">
            <v>low and middle</v>
          </cell>
          <cell r="K386" t="str">
            <v>females</v>
          </cell>
          <cell r="L386" t="str">
            <v>1995-2000</v>
          </cell>
          <cell r="M386">
            <v>1842.2950000000001</v>
          </cell>
          <cell r="N386">
            <v>24.952999999999999</v>
          </cell>
          <cell r="O386">
            <v>5.8079999999999998</v>
          </cell>
          <cell r="P386">
            <v>19.018000000000001</v>
          </cell>
          <cell r="Q386">
            <v>50.789000000000001</v>
          </cell>
          <cell r="R386">
            <v>157.87200000000001</v>
          </cell>
          <cell r="S386">
            <v>295.04599999999999</v>
          </cell>
          <cell r="T386">
            <v>1288.8089999999997</v>
          </cell>
        </row>
        <row r="387">
          <cell r="A387">
            <v>152</v>
          </cell>
          <cell r="B387">
            <v>807</v>
          </cell>
          <cell r="C387" t="str">
            <v>TFYR Macedonia</v>
          </cell>
          <cell r="D387">
            <v>0</v>
          </cell>
          <cell r="E387">
            <v>4</v>
          </cell>
          <cell r="F387" t="str">
            <v>Euro</v>
          </cell>
          <cell r="G387">
            <v>2</v>
          </cell>
          <cell r="H387" t="str">
            <v>fse</v>
          </cell>
          <cell r="I387">
            <v>1</v>
          </cell>
          <cell r="J387" t="str">
            <v>low and middle</v>
          </cell>
          <cell r="K387" t="str">
            <v>females</v>
          </cell>
          <cell r="L387" t="str">
            <v>1995-2000</v>
          </cell>
          <cell r="M387">
            <v>34.893000000000001</v>
          </cell>
          <cell r="N387">
            <v>1.86</v>
          </cell>
          <cell r="O387">
            <v>0.192</v>
          </cell>
          <cell r="P387">
            <v>0.49199999999999999</v>
          </cell>
          <cell r="Q387">
            <v>1.06</v>
          </cell>
          <cell r="R387">
            <v>3.4</v>
          </cell>
          <cell r="S387">
            <v>6.3360000000000003</v>
          </cell>
          <cell r="T387">
            <v>21.553000000000001</v>
          </cell>
        </row>
        <row r="388">
          <cell r="A388">
            <v>35</v>
          </cell>
          <cell r="B388">
            <v>818</v>
          </cell>
          <cell r="C388" t="str">
            <v>Egypt</v>
          </cell>
          <cell r="D388">
            <v>0</v>
          </cell>
          <cell r="E388">
            <v>3</v>
          </cell>
          <cell r="F388" t="str">
            <v>Emro</v>
          </cell>
          <cell r="G388">
            <v>8</v>
          </cell>
          <cell r="H388" t="str">
            <v>mec</v>
          </cell>
          <cell r="I388">
            <v>1</v>
          </cell>
          <cell r="J388" t="str">
            <v>low and middle</v>
          </cell>
          <cell r="K388" t="str">
            <v>females</v>
          </cell>
          <cell r="L388" t="str">
            <v>1995-2000</v>
          </cell>
          <cell r="M388">
            <v>1057.424</v>
          </cell>
          <cell r="N388">
            <v>267.46699999999998</v>
          </cell>
          <cell r="O388">
            <v>27.5</v>
          </cell>
          <cell r="P388">
            <v>38.030999999999999</v>
          </cell>
          <cell r="Q388">
            <v>57.887999999999991</v>
          </cell>
          <cell r="R388">
            <v>113.66299999999998</v>
          </cell>
          <cell r="S388">
            <v>171.15199999999999</v>
          </cell>
          <cell r="T388">
            <v>381.72300000000001</v>
          </cell>
        </row>
        <row r="389">
          <cell r="A389">
            <v>141</v>
          </cell>
          <cell r="B389">
            <v>826</v>
          </cell>
          <cell r="C389" t="str">
            <v>United Kingdom</v>
          </cell>
          <cell r="D389">
            <v>0</v>
          </cell>
          <cell r="E389">
            <v>4</v>
          </cell>
          <cell r="F389" t="str">
            <v>Euro</v>
          </cell>
          <cell r="G389">
            <v>1</v>
          </cell>
          <cell r="H389" t="str">
            <v>eme</v>
          </cell>
          <cell r="I389">
            <v>4</v>
          </cell>
          <cell r="J389" t="str">
            <v>high</v>
          </cell>
          <cell r="K389" t="str">
            <v>females</v>
          </cell>
          <cell r="L389" t="str">
            <v>1995-2000</v>
          </cell>
          <cell r="M389">
            <v>1590.779</v>
          </cell>
          <cell r="N389">
            <v>13.090999999999999</v>
          </cell>
          <cell r="O389">
            <v>2.1240000000000001</v>
          </cell>
          <cell r="P389">
            <v>7.7669999999999995</v>
          </cell>
          <cell r="Q389">
            <v>25.39</v>
          </cell>
          <cell r="R389">
            <v>96.027999999999992</v>
          </cell>
          <cell r="S389">
            <v>183.24599999999998</v>
          </cell>
          <cell r="T389">
            <v>1263.133</v>
          </cell>
        </row>
        <row r="390">
          <cell r="A390">
            <v>21</v>
          </cell>
          <cell r="B390">
            <v>834</v>
          </cell>
          <cell r="C390" t="str">
            <v>United Rep. of Tanzania</v>
          </cell>
          <cell r="D390">
            <v>0</v>
          </cell>
          <cell r="E390">
            <v>1</v>
          </cell>
          <cell r="F390" t="str">
            <v>Afro</v>
          </cell>
          <cell r="G390">
            <v>6</v>
          </cell>
          <cell r="H390" t="str">
            <v>ssa</v>
          </cell>
          <cell r="I390">
            <v>1</v>
          </cell>
          <cell r="J390" t="str">
            <v>low and middle</v>
          </cell>
          <cell r="K390" t="str">
            <v>females</v>
          </cell>
          <cell r="L390" t="str">
            <v>1995-2000</v>
          </cell>
          <cell r="M390">
            <v>1178.5129999999999</v>
          </cell>
          <cell r="N390">
            <v>401.29500000000002</v>
          </cell>
          <cell r="O390">
            <v>100.34700000000001</v>
          </cell>
          <cell r="P390">
            <v>130.19400000000002</v>
          </cell>
          <cell r="Q390">
            <v>192.352</v>
          </cell>
          <cell r="R390">
            <v>150.63499999999999</v>
          </cell>
          <cell r="S390">
            <v>82.305000000000007</v>
          </cell>
          <cell r="T390">
            <v>121.38500000000001</v>
          </cell>
        </row>
        <row r="391">
          <cell r="A391">
            <v>199</v>
          </cell>
          <cell r="B391">
            <v>840</v>
          </cell>
          <cell r="C391" t="str">
            <v>United States of America</v>
          </cell>
          <cell r="D391">
            <v>0</v>
          </cell>
          <cell r="E391">
            <v>2</v>
          </cell>
          <cell r="F391" t="str">
            <v>Amro</v>
          </cell>
          <cell r="G391">
            <v>1</v>
          </cell>
          <cell r="H391" t="str">
            <v>eme</v>
          </cell>
          <cell r="I391">
            <v>4</v>
          </cell>
          <cell r="J391" t="str">
            <v>high</v>
          </cell>
          <cell r="K391" t="str">
            <v>females</v>
          </cell>
          <cell r="L391" t="str">
            <v>1995-2000</v>
          </cell>
          <cell r="M391">
            <v>5563.9560000000001</v>
          </cell>
          <cell r="N391">
            <v>72.798000000000002</v>
          </cell>
          <cell r="O391">
            <v>13.928000000000001</v>
          </cell>
          <cell r="P391">
            <v>60.747999999999998</v>
          </cell>
          <cell r="Q391">
            <v>179.46100000000001</v>
          </cell>
          <cell r="R391">
            <v>436.39699999999999</v>
          </cell>
          <cell r="S391">
            <v>625.66999999999996</v>
          </cell>
          <cell r="T391">
            <v>4174.9539999999997</v>
          </cell>
        </row>
        <row r="392">
          <cell r="A392">
            <v>49</v>
          </cell>
          <cell r="B392">
            <v>854</v>
          </cell>
          <cell r="C392" t="str">
            <v>Burkina Faso</v>
          </cell>
          <cell r="D392">
            <v>0</v>
          </cell>
          <cell r="E392">
            <v>1</v>
          </cell>
          <cell r="F392" t="str">
            <v>Afro</v>
          </cell>
          <cell r="G392">
            <v>6</v>
          </cell>
          <cell r="H392" t="str">
            <v>ssa</v>
          </cell>
          <cell r="I392">
            <v>1</v>
          </cell>
          <cell r="J392" t="str">
            <v>low and middle</v>
          </cell>
          <cell r="K392" t="str">
            <v>females</v>
          </cell>
          <cell r="L392" t="str">
            <v>1995-2000</v>
          </cell>
          <cell r="M392">
            <v>508.892</v>
          </cell>
          <cell r="N392">
            <v>212.773</v>
          </cell>
          <cell r="O392">
            <v>50.463000000000001</v>
          </cell>
          <cell r="P392">
            <v>50.072999999999993</v>
          </cell>
          <cell r="Q392">
            <v>64.454999999999998</v>
          </cell>
          <cell r="R392">
            <v>51.935000000000002</v>
          </cell>
          <cell r="S392">
            <v>32.191000000000003</v>
          </cell>
          <cell r="T392">
            <v>47.001999999999988</v>
          </cell>
        </row>
        <row r="393">
          <cell r="A393">
            <v>195</v>
          </cell>
          <cell r="B393">
            <v>858</v>
          </cell>
          <cell r="C393" t="str">
            <v>Uruguay</v>
          </cell>
          <cell r="D393">
            <v>0</v>
          </cell>
          <cell r="E393">
            <v>2</v>
          </cell>
          <cell r="F393" t="str">
            <v>Amro</v>
          </cell>
          <cell r="G393">
            <v>7</v>
          </cell>
          <cell r="H393" t="str">
            <v>lac</v>
          </cell>
          <cell r="I393">
            <v>1</v>
          </cell>
          <cell r="J393" t="str">
            <v>low and middle</v>
          </cell>
          <cell r="K393" t="str">
            <v>females</v>
          </cell>
          <cell r="L393" t="str">
            <v>1995-2000</v>
          </cell>
          <cell r="M393">
            <v>72.498999999999995</v>
          </cell>
          <cell r="N393">
            <v>2.3679999999999999</v>
          </cell>
          <cell r="O393">
            <v>0.311</v>
          </cell>
          <cell r="P393">
            <v>1.006</v>
          </cell>
          <cell r="Q393">
            <v>2.1859999999999999</v>
          </cell>
          <cell r="R393">
            <v>5.843</v>
          </cell>
          <cell r="S393">
            <v>9.8620000000000001</v>
          </cell>
          <cell r="T393">
            <v>50.923000000000002</v>
          </cell>
        </row>
        <row r="394">
          <cell r="A394">
            <v>87</v>
          </cell>
          <cell r="B394">
            <v>860</v>
          </cell>
          <cell r="C394" t="str">
            <v>Uzbekistan</v>
          </cell>
          <cell r="D394">
            <v>0</v>
          </cell>
          <cell r="E394">
            <v>4</v>
          </cell>
          <cell r="F394" t="str">
            <v>Euro</v>
          </cell>
          <cell r="G394">
            <v>8</v>
          </cell>
          <cell r="H394" t="str">
            <v>mec</v>
          </cell>
          <cell r="I394">
            <v>1</v>
          </cell>
          <cell r="J394" t="str">
            <v>low and middle</v>
          </cell>
          <cell r="K394" t="str">
            <v>females</v>
          </cell>
          <cell r="L394" t="str">
            <v>1995-2000</v>
          </cell>
          <cell r="M394">
            <v>359.27499999999998</v>
          </cell>
          <cell r="N394">
            <v>88.742000000000004</v>
          </cell>
          <cell r="O394">
            <v>8.423</v>
          </cell>
          <cell r="P394">
            <v>15.256999999999998</v>
          </cell>
          <cell r="Q394">
            <v>24.237000000000002</v>
          </cell>
          <cell r="R394">
            <v>33.146000000000001</v>
          </cell>
          <cell r="S394">
            <v>49.628999999999998</v>
          </cell>
          <cell r="T394">
            <v>139.84100000000001</v>
          </cell>
        </row>
        <row r="395">
          <cell r="A395">
            <v>196</v>
          </cell>
          <cell r="B395">
            <v>862</v>
          </cell>
          <cell r="C395" t="str">
            <v>Venezuela</v>
          </cell>
          <cell r="D395">
            <v>0</v>
          </cell>
          <cell r="E395">
            <v>2</v>
          </cell>
          <cell r="F395" t="str">
            <v>Amro</v>
          </cell>
          <cell r="G395">
            <v>7</v>
          </cell>
          <cell r="H395" t="str">
            <v>lac</v>
          </cell>
          <cell r="I395">
            <v>1</v>
          </cell>
          <cell r="J395" t="str">
            <v>low and middle</v>
          </cell>
          <cell r="K395" t="str">
            <v>females</v>
          </cell>
          <cell r="L395" t="str">
            <v>1995-2000</v>
          </cell>
          <cell r="M395">
            <v>228.773</v>
          </cell>
          <cell r="N395">
            <v>31.003</v>
          </cell>
          <cell r="O395">
            <v>4.4009999999999998</v>
          </cell>
          <cell r="P395">
            <v>9.8879999999999999</v>
          </cell>
          <cell r="Q395">
            <v>16.641999999999999</v>
          </cell>
          <cell r="R395">
            <v>30.522999999999996</v>
          </cell>
          <cell r="S395">
            <v>33.063000000000002</v>
          </cell>
          <cell r="T395">
            <v>103.253</v>
          </cell>
        </row>
        <row r="396">
          <cell r="A396">
            <v>214</v>
          </cell>
          <cell r="B396">
            <v>882</v>
          </cell>
          <cell r="C396" t="str">
            <v>Samoa</v>
          </cell>
          <cell r="D396">
            <v>0</v>
          </cell>
          <cell r="E396">
            <v>6</v>
          </cell>
          <cell r="F396" t="str">
            <v>Wpro</v>
          </cell>
          <cell r="G396">
            <v>5</v>
          </cell>
          <cell r="H396" t="str">
            <v>oai</v>
          </cell>
          <cell r="I396">
            <v>1</v>
          </cell>
          <cell r="J396" t="str">
            <v>low and middle</v>
          </cell>
          <cell r="K396" t="str">
            <v>females</v>
          </cell>
          <cell r="L396" t="str">
            <v>1995-2000</v>
          </cell>
          <cell r="M396">
            <v>1.92</v>
          </cell>
          <cell r="N396">
            <v>0.34200000000000003</v>
          </cell>
          <cell r="O396">
            <v>2.7E-2</v>
          </cell>
          <cell r="P396">
            <v>7.1999999999999995E-2</v>
          </cell>
          <cell r="Q396">
            <v>0.10299999999999999</v>
          </cell>
          <cell r="R396">
            <v>0.23499999999999999</v>
          </cell>
          <cell r="S396">
            <v>0.33099999999999996</v>
          </cell>
          <cell r="T396">
            <v>0.81</v>
          </cell>
        </row>
        <row r="397">
          <cell r="A397">
            <v>118</v>
          </cell>
          <cell r="B397">
            <v>887</v>
          </cell>
          <cell r="C397" t="str">
            <v>Yemen</v>
          </cell>
          <cell r="D397">
            <v>0</v>
          </cell>
          <cell r="E397">
            <v>3</v>
          </cell>
          <cell r="F397" t="str">
            <v>Emro</v>
          </cell>
          <cell r="G397">
            <v>8</v>
          </cell>
          <cell r="H397" t="str">
            <v>mec</v>
          </cell>
          <cell r="I397">
            <v>1</v>
          </cell>
          <cell r="J397" t="str">
            <v>low and middle</v>
          </cell>
          <cell r="K397" t="str">
            <v>females</v>
          </cell>
          <cell r="L397" t="str">
            <v>1995-2000</v>
          </cell>
          <cell r="M397">
            <v>436.255</v>
          </cell>
          <cell r="N397">
            <v>214.816</v>
          </cell>
          <cell r="O397">
            <v>24.698</v>
          </cell>
          <cell r="P397">
            <v>37.778000000000006</v>
          </cell>
          <cell r="Q397">
            <v>33.54</v>
          </cell>
          <cell r="R397">
            <v>35.813000000000002</v>
          </cell>
          <cell r="S397">
            <v>33.807000000000002</v>
          </cell>
          <cell r="T397">
            <v>55.803000000000004</v>
          </cell>
        </row>
        <row r="398">
          <cell r="A398">
            <v>153</v>
          </cell>
          <cell r="B398">
            <v>891</v>
          </cell>
          <cell r="C398" t="str">
            <v>Yugoslavia</v>
          </cell>
          <cell r="D398">
            <v>0</v>
          </cell>
          <cell r="E398">
            <v>4</v>
          </cell>
          <cell r="F398" t="str">
            <v>Euro</v>
          </cell>
          <cell r="G398">
            <v>2</v>
          </cell>
          <cell r="H398" t="str">
            <v>fse</v>
          </cell>
          <cell r="I398">
            <v>1</v>
          </cell>
          <cell r="J398" t="str">
            <v>low and middle</v>
          </cell>
          <cell r="K398" t="str">
            <v>females</v>
          </cell>
          <cell r="L398" t="str">
            <v>1995-2000</v>
          </cell>
          <cell r="M398">
            <v>240.95099999999999</v>
          </cell>
          <cell r="N398">
            <v>7.62</v>
          </cell>
          <cell r="O398">
            <v>0.65200000000000002</v>
          </cell>
          <cell r="P398">
            <v>1.851</v>
          </cell>
          <cell r="Q398">
            <v>5.3049999999999997</v>
          </cell>
          <cell r="R398">
            <v>18.617999999999999</v>
          </cell>
          <cell r="S398">
            <v>44.111999999999995</v>
          </cell>
          <cell r="T398">
            <v>162.79300000000001</v>
          </cell>
        </row>
        <row r="399">
          <cell r="A399">
            <v>22</v>
          </cell>
          <cell r="B399">
            <v>894</v>
          </cell>
          <cell r="C399" t="str">
            <v>Zambia</v>
          </cell>
          <cell r="D399">
            <v>0</v>
          </cell>
          <cell r="E399">
            <v>1</v>
          </cell>
          <cell r="F399" t="str">
            <v>Afro</v>
          </cell>
          <cell r="G399">
            <v>6</v>
          </cell>
          <cell r="H399" t="str">
            <v>ssa</v>
          </cell>
          <cell r="I399">
            <v>1</v>
          </cell>
          <cell r="J399" t="str">
            <v>low and middle</v>
          </cell>
          <cell r="K399" t="str">
            <v>females</v>
          </cell>
          <cell r="L399" t="str">
            <v>1995-2000</v>
          </cell>
          <cell r="M399">
            <v>438.99799999999999</v>
          </cell>
          <cell r="N399">
            <v>131.44999999999999</v>
          </cell>
          <cell r="O399">
            <v>31.73</v>
          </cell>
          <cell r="P399">
            <v>55.488</v>
          </cell>
          <cell r="Q399">
            <v>94.391999999999996</v>
          </cell>
          <cell r="R399">
            <v>64.841000000000008</v>
          </cell>
          <cell r="S399">
            <v>28.018999999999998</v>
          </cell>
          <cell r="T399">
            <v>33.077999999999996</v>
          </cell>
        </row>
        <row r="400">
          <cell r="A400">
            <v>1</v>
          </cell>
          <cell r="B400">
            <v>900</v>
          </cell>
          <cell r="C400" t="str">
            <v>World total</v>
          </cell>
          <cell r="K400" t="str">
            <v>females</v>
          </cell>
          <cell r="L400" t="str">
            <v>1995-2000</v>
          </cell>
          <cell r="M400">
            <v>122779.838</v>
          </cell>
          <cell r="N400">
            <v>25591.287</v>
          </cell>
          <cell r="O400">
            <v>4701.3160000000007</v>
          </cell>
          <cell r="P400">
            <v>6164.5020000000004</v>
          </cell>
          <cell r="Q400">
            <v>8266.0879999999997</v>
          </cell>
          <cell r="R400">
            <v>12294.384000000002</v>
          </cell>
          <cell r="S400">
            <v>15497.064000000002</v>
          </cell>
          <cell r="T400">
            <v>50265.197</v>
          </cell>
        </row>
        <row r="401">
          <cell r="A401">
            <v>2</v>
          </cell>
          <cell r="B401">
            <v>901</v>
          </cell>
          <cell r="C401" t="str">
            <v>More developed regions (*)</v>
          </cell>
          <cell r="K401" t="str">
            <v>females</v>
          </cell>
          <cell r="L401" t="str">
            <v>1995-2000</v>
          </cell>
          <cell r="M401">
            <v>29131.33</v>
          </cell>
          <cell r="N401">
            <v>332.11599999999999</v>
          </cell>
          <cell r="O401">
            <v>72.728999999999999</v>
          </cell>
          <cell r="P401">
            <v>275.21100000000001</v>
          </cell>
          <cell r="Q401">
            <v>788.25399999999991</v>
          </cell>
          <cell r="R401">
            <v>2201.5389999999998</v>
          </cell>
          <cell r="S401">
            <v>3761.4679999999998</v>
          </cell>
          <cell r="T401">
            <v>21700.012999999999</v>
          </cell>
        </row>
        <row r="402">
          <cell r="A402">
            <v>3</v>
          </cell>
          <cell r="B402">
            <v>902</v>
          </cell>
          <cell r="C402" t="str">
            <v>Less developed regions (+)</v>
          </cell>
          <cell r="K402" t="str">
            <v>females</v>
          </cell>
          <cell r="L402" t="str">
            <v>1995-2000</v>
          </cell>
          <cell r="M402">
            <v>93648.508000000002</v>
          </cell>
          <cell r="N402">
            <v>25259.170999999998</v>
          </cell>
          <cell r="O402">
            <v>4628.5869999999995</v>
          </cell>
          <cell r="P402">
            <v>5889.2910000000002</v>
          </cell>
          <cell r="Q402">
            <v>7477.8340000000007</v>
          </cell>
          <cell r="R402">
            <v>10092.845000000001</v>
          </cell>
          <cell r="S402">
            <v>11735.596000000001</v>
          </cell>
          <cell r="T402">
            <v>28565.184000000001</v>
          </cell>
        </row>
        <row r="403">
          <cell r="A403">
            <v>5</v>
          </cell>
          <cell r="B403">
            <v>903</v>
          </cell>
          <cell r="C403" t="str">
            <v>Africa</v>
          </cell>
          <cell r="K403" t="str">
            <v>females</v>
          </cell>
          <cell r="L403" t="str">
            <v>1995-2000</v>
          </cell>
          <cell r="M403">
            <v>24820.957999999999</v>
          </cell>
          <cell r="N403">
            <v>9323.7160000000003</v>
          </cell>
          <cell r="O403">
            <v>2084.0940000000001</v>
          </cell>
          <cell r="P403">
            <v>2319.373</v>
          </cell>
          <cell r="Q403">
            <v>3047.732</v>
          </cell>
          <cell r="R403">
            <v>2655.4560000000001</v>
          </cell>
          <cell r="S403">
            <v>1958.144</v>
          </cell>
          <cell r="T403">
            <v>3432.4429999999998</v>
          </cell>
        </row>
        <row r="404">
          <cell r="A404">
            <v>162</v>
          </cell>
          <cell r="B404">
            <v>904</v>
          </cell>
          <cell r="C404" t="str">
            <v>Latin America and the Caribbean</v>
          </cell>
          <cell r="K404" t="str">
            <v>females</v>
          </cell>
          <cell r="L404" t="str">
            <v>1995-2000</v>
          </cell>
          <cell r="M404">
            <v>7069.4189999999999</v>
          </cell>
          <cell r="N404">
            <v>1121.7619999999999</v>
          </cell>
          <cell r="O404">
            <v>149.529</v>
          </cell>
          <cell r="P404">
            <v>325.55700000000002</v>
          </cell>
          <cell r="Q404">
            <v>545.42600000000004</v>
          </cell>
          <cell r="R404">
            <v>891.04099999999994</v>
          </cell>
          <cell r="S404">
            <v>971.44500000000005</v>
          </cell>
          <cell r="T404">
            <v>3064.6590000000001</v>
          </cell>
        </row>
        <row r="405">
          <cell r="A405">
            <v>197</v>
          </cell>
          <cell r="B405">
            <v>905</v>
          </cell>
          <cell r="C405" t="str">
            <v>Northern America (12)</v>
          </cell>
          <cell r="K405" t="str">
            <v>females</v>
          </cell>
          <cell r="L405" t="str">
            <v>1995-2000</v>
          </cell>
          <cell r="M405">
            <v>6075.4769999999999</v>
          </cell>
          <cell r="N405">
            <v>78.491</v>
          </cell>
          <cell r="O405">
            <v>15.169</v>
          </cell>
          <cell r="P405">
            <v>65.736999999999995</v>
          </cell>
          <cell r="Q405">
            <v>193.965</v>
          </cell>
          <cell r="R405">
            <v>476.35300000000001</v>
          </cell>
          <cell r="S405">
            <v>685.78499999999997</v>
          </cell>
          <cell r="T405">
            <v>4559.9769999999999</v>
          </cell>
        </row>
        <row r="406">
          <cell r="A406">
            <v>65</v>
          </cell>
          <cell r="B406">
            <v>906</v>
          </cell>
          <cell r="C406" t="str">
            <v>Eastern Asia</v>
          </cell>
          <cell r="K406" t="str">
            <v>females</v>
          </cell>
          <cell r="L406" t="str">
            <v>1995-2000</v>
          </cell>
          <cell r="M406">
            <v>22538.361000000001</v>
          </cell>
          <cell r="N406">
            <v>2677.2759999999998</v>
          </cell>
          <cell r="O406">
            <v>199.91</v>
          </cell>
          <cell r="P406">
            <v>594.55799999999999</v>
          </cell>
          <cell r="Q406">
            <v>1020.972</v>
          </cell>
          <cell r="R406">
            <v>2275.538</v>
          </cell>
          <cell r="S406">
            <v>3558.55</v>
          </cell>
          <cell r="T406">
            <v>12211.557000000001</v>
          </cell>
        </row>
        <row r="407">
          <cell r="A407">
            <v>119</v>
          </cell>
          <cell r="B407">
            <v>908</v>
          </cell>
          <cell r="C407" t="str">
            <v>Europe</v>
          </cell>
          <cell r="K407" t="str">
            <v>females</v>
          </cell>
          <cell r="L407" t="str">
            <v>1995-2000</v>
          </cell>
          <cell r="M407">
            <v>20278.228999999999</v>
          </cell>
          <cell r="N407">
            <v>232.601</v>
          </cell>
          <cell r="O407">
            <v>52.835000000000001</v>
          </cell>
          <cell r="P407">
            <v>187.41800000000001</v>
          </cell>
          <cell r="Q407">
            <v>541.899</v>
          </cell>
          <cell r="R407">
            <v>1527.52</v>
          </cell>
          <cell r="S407">
            <v>2774.3009999999999</v>
          </cell>
          <cell r="T407">
            <v>14961.654999999999</v>
          </cell>
        </row>
        <row r="408">
          <cell r="A408">
            <v>200</v>
          </cell>
          <cell r="B408">
            <v>909</v>
          </cell>
          <cell r="C408" t="str">
            <v>Oceania</v>
          </cell>
          <cell r="K408" t="str">
            <v>females</v>
          </cell>
          <cell r="L408" t="str">
            <v>1995-2000</v>
          </cell>
          <cell r="M408">
            <v>536.80200000000002</v>
          </cell>
          <cell r="N408">
            <v>40.411999999999999</v>
          </cell>
          <cell r="O408">
            <v>5.5510000000000002</v>
          </cell>
          <cell r="P408">
            <v>16.219000000000001</v>
          </cell>
          <cell r="Q408">
            <v>23.654000000000003</v>
          </cell>
          <cell r="R408">
            <v>48.5</v>
          </cell>
          <cell r="S408">
            <v>59.697000000000003</v>
          </cell>
          <cell r="T408">
            <v>342.76899999999995</v>
          </cell>
        </row>
        <row r="409">
          <cell r="A409">
            <v>6</v>
          </cell>
          <cell r="B409">
            <v>910</v>
          </cell>
          <cell r="C409" t="str">
            <v>Eastern Africa (1)</v>
          </cell>
          <cell r="K409" t="str">
            <v>females</v>
          </cell>
          <cell r="L409" t="str">
            <v>1995-2000</v>
          </cell>
          <cell r="M409">
            <v>9925.7620000000006</v>
          </cell>
          <cell r="N409">
            <v>3786.261</v>
          </cell>
          <cell r="O409">
            <v>859.10699999999997</v>
          </cell>
          <cell r="P409">
            <v>1018.5010000000001</v>
          </cell>
          <cell r="Q409">
            <v>1474.4749999999999</v>
          </cell>
          <cell r="R409">
            <v>1121.8389999999999</v>
          </cell>
          <cell r="S409">
            <v>646.05700000000002</v>
          </cell>
          <cell r="T409">
            <v>1019.5219999999999</v>
          </cell>
        </row>
        <row r="410">
          <cell r="A410">
            <v>24</v>
          </cell>
          <cell r="B410">
            <v>911</v>
          </cell>
          <cell r="C410" t="str">
            <v>Middle Africa (3)</v>
          </cell>
          <cell r="K410" t="str">
            <v>females</v>
          </cell>
          <cell r="L410" t="str">
            <v>1995-2000</v>
          </cell>
          <cell r="M410">
            <v>3304.3670000000002</v>
          </cell>
          <cell r="N410">
            <v>1397.3679999999999</v>
          </cell>
          <cell r="O410">
            <v>300.541</v>
          </cell>
          <cell r="P410">
            <v>290.55</v>
          </cell>
          <cell r="Q410">
            <v>348.21800000000002</v>
          </cell>
          <cell r="R410">
            <v>310.423</v>
          </cell>
          <cell r="S410">
            <v>237.94800000000001</v>
          </cell>
          <cell r="T410">
            <v>419.31900000000013</v>
          </cell>
        </row>
        <row r="411">
          <cell r="A411">
            <v>33</v>
          </cell>
          <cell r="B411">
            <v>912</v>
          </cell>
          <cell r="C411" t="str">
            <v>Northern Africa</v>
          </cell>
          <cell r="K411" t="str">
            <v>females</v>
          </cell>
          <cell r="L411" t="str">
            <v>1995-2000</v>
          </cell>
          <cell r="M411">
            <v>2818.6860000000001</v>
          </cell>
          <cell r="N411">
            <v>752.27599999999995</v>
          </cell>
          <cell r="O411">
            <v>131.19</v>
          </cell>
          <cell r="P411">
            <v>179.43899999999999</v>
          </cell>
          <cell r="Q411">
            <v>210.702</v>
          </cell>
          <cell r="R411">
            <v>295.92199999999997</v>
          </cell>
          <cell r="S411">
            <v>385.54</v>
          </cell>
          <cell r="T411">
            <v>863.61699999999996</v>
          </cell>
        </row>
        <row r="412">
          <cell r="A412">
            <v>41</v>
          </cell>
          <cell r="B412">
            <v>913</v>
          </cell>
          <cell r="C412" t="str">
            <v>Southern Africa</v>
          </cell>
          <cell r="K412" t="str">
            <v>females</v>
          </cell>
          <cell r="L412" t="str">
            <v>1995-2000</v>
          </cell>
          <cell r="M412">
            <v>1275.771</v>
          </cell>
          <cell r="N412">
            <v>255.75899999999999</v>
          </cell>
          <cell r="O412">
            <v>36.409999999999997</v>
          </cell>
          <cell r="P412">
            <v>111.559</v>
          </cell>
          <cell r="Q412">
            <v>228.57100000000003</v>
          </cell>
          <cell r="R412">
            <v>230.29200000000003</v>
          </cell>
          <cell r="S412">
            <v>154.65299999999999</v>
          </cell>
          <cell r="T412">
            <v>258.52699999999999</v>
          </cell>
        </row>
        <row r="413">
          <cell r="A413">
            <v>47</v>
          </cell>
          <cell r="B413">
            <v>914</v>
          </cell>
          <cell r="C413" t="str">
            <v>Western Africa (4)</v>
          </cell>
          <cell r="K413" t="str">
            <v>females</v>
          </cell>
          <cell r="L413" t="str">
            <v>1995-2000</v>
          </cell>
          <cell r="M413">
            <v>7496.3720000000003</v>
          </cell>
          <cell r="N413">
            <v>3132.0520000000001</v>
          </cell>
          <cell r="O413">
            <v>756.846</v>
          </cell>
          <cell r="P413">
            <v>719.32400000000007</v>
          </cell>
          <cell r="Q413">
            <v>785.76600000000008</v>
          </cell>
          <cell r="R413">
            <v>696.98</v>
          </cell>
          <cell r="S413">
            <v>533.94600000000003</v>
          </cell>
          <cell r="T413">
            <v>871.45799999999997</v>
          </cell>
        </row>
        <row r="414">
          <cell r="A414">
            <v>163</v>
          </cell>
          <cell r="B414">
            <v>915</v>
          </cell>
          <cell r="C414" t="str">
            <v>Caribbean (10)</v>
          </cell>
          <cell r="K414" t="str">
            <v>females</v>
          </cell>
          <cell r="L414" t="str">
            <v>1995-2000</v>
          </cell>
          <cell r="M414">
            <v>659.05399999999997</v>
          </cell>
          <cell r="N414">
            <v>92.921999999999997</v>
          </cell>
          <cell r="O414">
            <v>20.063000000000002</v>
          </cell>
          <cell r="P414">
            <v>36.792999999999999</v>
          </cell>
          <cell r="Q414">
            <v>54.137999999999998</v>
          </cell>
          <cell r="R414">
            <v>79.167000000000002</v>
          </cell>
          <cell r="S414">
            <v>82.625</v>
          </cell>
          <cell r="T414">
            <v>293.346</v>
          </cell>
        </row>
        <row r="415">
          <cell r="A415">
            <v>175</v>
          </cell>
          <cell r="B415">
            <v>916</v>
          </cell>
          <cell r="C415" t="str">
            <v>Central America</v>
          </cell>
          <cell r="K415" t="str">
            <v>females</v>
          </cell>
          <cell r="L415" t="str">
            <v>1995-2000</v>
          </cell>
          <cell r="M415">
            <v>1498.7550000000001</v>
          </cell>
          <cell r="N415">
            <v>318.83300000000003</v>
          </cell>
          <cell r="O415">
            <v>37.866</v>
          </cell>
          <cell r="P415">
            <v>79</v>
          </cell>
          <cell r="Q415">
            <v>109.767</v>
          </cell>
          <cell r="R415">
            <v>174.86500000000001</v>
          </cell>
          <cell r="S415">
            <v>190.17699999999999</v>
          </cell>
          <cell r="T415">
            <v>588.24699999999996</v>
          </cell>
        </row>
        <row r="416">
          <cell r="A416">
            <v>88</v>
          </cell>
          <cell r="B416">
            <v>920</v>
          </cell>
          <cell r="C416" t="str">
            <v>South-eastern Asia</v>
          </cell>
          <cell r="K416" t="str">
            <v>females</v>
          </cell>
          <cell r="L416" t="str">
            <v>1995-2000</v>
          </cell>
          <cell r="M416">
            <v>8500.8070000000007</v>
          </cell>
          <cell r="N416">
            <v>1635.9880000000001</v>
          </cell>
          <cell r="O416">
            <v>292.39099999999996</v>
          </cell>
          <cell r="P416">
            <v>582.24400000000003</v>
          </cell>
          <cell r="Q416">
            <v>762.08299999999997</v>
          </cell>
          <cell r="R416">
            <v>1079.9760000000001</v>
          </cell>
          <cell r="S416">
            <v>1255.825</v>
          </cell>
          <cell r="T416">
            <v>2892.3</v>
          </cell>
        </row>
        <row r="417">
          <cell r="A417">
            <v>73</v>
          </cell>
          <cell r="B417">
            <v>921</v>
          </cell>
          <cell r="C417" t="str">
            <v>South-central Asia</v>
          </cell>
          <cell r="K417" t="str">
            <v>females</v>
          </cell>
          <cell r="L417" t="str">
            <v>1995-2000</v>
          </cell>
          <cell r="M417">
            <v>30293.71</v>
          </cell>
          <cell r="N417">
            <v>9737.94</v>
          </cell>
          <cell r="O417">
            <v>1832.2149999999999</v>
          </cell>
          <cell r="P417">
            <v>1947.672</v>
          </cell>
          <cell r="Q417">
            <v>1970.895</v>
          </cell>
          <cell r="R417">
            <v>3074.3509999999997</v>
          </cell>
          <cell r="S417">
            <v>3874.0230000000001</v>
          </cell>
          <cell r="T417">
            <v>7856.6140000000005</v>
          </cell>
        </row>
        <row r="418">
          <cell r="A418">
            <v>100</v>
          </cell>
          <cell r="B418">
            <v>922</v>
          </cell>
          <cell r="C418" t="str">
            <v>Western Asia</v>
          </cell>
          <cell r="K418" t="str">
            <v>females</v>
          </cell>
          <cell r="L418" t="str">
            <v>1995-2000</v>
          </cell>
          <cell r="M418">
            <v>2664.89</v>
          </cell>
          <cell r="N418">
            <v>741.48199999999997</v>
          </cell>
          <cell r="O418">
            <v>69.465000000000003</v>
          </cell>
          <cell r="P418">
            <v>125.68800000000002</v>
          </cell>
          <cell r="Q418">
            <v>159.63</v>
          </cell>
          <cell r="R418">
            <v>265.61900000000003</v>
          </cell>
          <cell r="S418">
            <v>358.60300000000001</v>
          </cell>
          <cell r="T418">
            <v>944.40299999999991</v>
          </cell>
        </row>
        <row r="419">
          <cell r="A419">
            <v>120</v>
          </cell>
          <cell r="B419">
            <v>923</v>
          </cell>
          <cell r="C419" t="str">
            <v>Eastern Europe</v>
          </cell>
          <cell r="K419" t="str">
            <v>females</v>
          </cell>
          <cell r="L419" t="str">
            <v>1995-2000</v>
          </cell>
          <cell r="M419">
            <v>9727.4959999999992</v>
          </cell>
          <cell r="N419">
            <v>139.69999999999999</v>
          </cell>
          <cell r="O419">
            <v>34.86</v>
          </cell>
          <cell r="P419">
            <v>115.985</v>
          </cell>
          <cell r="Q419">
            <v>340.76499999999999</v>
          </cell>
          <cell r="R419">
            <v>907.8</v>
          </cell>
          <cell r="S419">
            <v>1641.8229999999999</v>
          </cell>
          <cell r="T419">
            <v>6546.5629999999992</v>
          </cell>
        </row>
        <row r="420">
          <cell r="A420">
            <v>131</v>
          </cell>
          <cell r="B420">
            <v>924</v>
          </cell>
          <cell r="C420" t="str">
            <v>Northern Europe (7)</v>
          </cell>
          <cell r="K420" t="str">
            <v>females</v>
          </cell>
          <cell r="L420" t="str">
            <v>1995-2000</v>
          </cell>
          <cell r="M420">
            <v>2553.0349999999999</v>
          </cell>
          <cell r="N420">
            <v>21.757999999999999</v>
          </cell>
          <cell r="O420">
            <v>4.0090000000000003</v>
          </cell>
          <cell r="P420">
            <v>14.522</v>
          </cell>
          <cell r="Q420">
            <v>45.104999999999997</v>
          </cell>
          <cell r="R420">
            <v>162.46600000000001</v>
          </cell>
          <cell r="S420">
            <v>291.66000000000003</v>
          </cell>
          <cell r="T420">
            <v>2013.5150000000001</v>
          </cell>
        </row>
        <row r="421">
          <cell r="A421">
            <v>142</v>
          </cell>
          <cell r="B421">
            <v>925</v>
          </cell>
          <cell r="C421" t="str">
            <v>Southern Europe (8)</v>
          </cell>
          <cell r="K421" t="str">
            <v>females</v>
          </cell>
          <cell r="L421" t="str">
            <v>1995-2000</v>
          </cell>
          <cell r="M421">
            <v>3362.7840000000001</v>
          </cell>
          <cell r="N421">
            <v>40.412999999999997</v>
          </cell>
          <cell r="O421">
            <v>7.1059999999999999</v>
          </cell>
          <cell r="P421">
            <v>26.382000000000001</v>
          </cell>
          <cell r="Q421">
            <v>61.375999999999991</v>
          </cell>
          <cell r="R421">
            <v>191.81</v>
          </cell>
          <cell r="S421">
            <v>392.38499999999999</v>
          </cell>
          <cell r="T421">
            <v>2643.3120000000004</v>
          </cell>
        </row>
        <row r="422">
          <cell r="A422">
            <v>154</v>
          </cell>
          <cell r="B422">
            <v>926</v>
          </cell>
          <cell r="C422" t="str">
            <v>Western Europe (9)</v>
          </cell>
          <cell r="K422" t="str">
            <v>females</v>
          </cell>
          <cell r="L422" t="str">
            <v>1995-2000</v>
          </cell>
          <cell r="M422">
            <v>4634.9139999999998</v>
          </cell>
          <cell r="N422">
            <v>30.73</v>
          </cell>
          <cell r="O422">
            <v>6.86</v>
          </cell>
          <cell r="P422">
            <v>30.529</v>
          </cell>
          <cell r="Q422">
            <v>94.652999999999992</v>
          </cell>
          <cell r="R422">
            <v>265.44399999999996</v>
          </cell>
          <cell r="S422">
            <v>448.43299999999999</v>
          </cell>
          <cell r="T422">
            <v>3758.2650000000003</v>
          </cell>
        </row>
        <row r="423">
          <cell r="A423">
            <v>201</v>
          </cell>
          <cell r="B423">
            <v>927</v>
          </cell>
          <cell r="C423" t="str">
            <v>Australia/New Zealand</v>
          </cell>
          <cell r="K423" t="str">
            <v>females</v>
          </cell>
          <cell r="L423" t="str">
            <v>1995-2000</v>
          </cell>
          <cell r="M423">
            <v>403.71899999999999</v>
          </cell>
          <cell r="N423">
            <v>4.8639999999999999</v>
          </cell>
          <cell r="O423">
            <v>1.024</v>
          </cell>
          <cell r="P423">
            <v>4.2380000000000004</v>
          </cell>
          <cell r="Q423">
            <v>9.734</v>
          </cell>
          <cell r="R423">
            <v>27.686999999999998</v>
          </cell>
          <cell r="S423">
            <v>40.379000000000005</v>
          </cell>
          <cell r="T423">
            <v>315.79300000000006</v>
          </cell>
        </row>
        <row r="424">
          <cell r="A424">
            <v>204</v>
          </cell>
          <cell r="B424">
            <v>928</v>
          </cell>
          <cell r="C424" t="str">
            <v>Melanesia</v>
          </cell>
          <cell r="K424" t="str">
            <v>females</v>
          </cell>
          <cell r="L424" t="str">
            <v>1995-2000</v>
          </cell>
          <cell r="M424">
            <v>121.021</v>
          </cell>
          <cell r="N424">
            <v>33.222000000000001</v>
          </cell>
          <cell r="O424">
            <v>4.2430000000000003</v>
          </cell>
          <cell r="P424">
            <v>11.292999999999999</v>
          </cell>
          <cell r="Q424">
            <v>13.027000000000001</v>
          </cell>
          <cell r="R424">
            <v>19.242999999999999</v>
          </cell>
          <cell r="S424">
            <v>17.417999999999999</v>
          </cell>
          <cell r="T424">
            <v>22.574999999999999</v>
          </cell>
        </row>
        <row r="425">
          <cell r="A425">
            <v>184</v>
          </cell>
          <cell r="B425">
            <v>931</v>
          </cell>
          <cell r="C425" t="str">
            <v>South America (11)</v>
          </cell>
          <cell r="K425" t="str">
            <v>females</v>
          </cell>
          <cell r="L425" t="str">
            <v>1995-2000</v>
          </cell>
          <cell r="M425">
            <v>4911.6099999999997</v>
          </cell>
          <cell r="N425">
            <v>710.00699999999995</v>
          </cell>
          <cell r="O425">
            <v>91.6</v>
          </cell>
          <cell r="P425">
            <v>209.76399999999998</v>
          </cell>
          <cell r="Q425">
            <v>381.52100000000002</v>
          </cell>
          <cell r="R425">
            <v>637.00900000000001</v>
          </cell>
          <cell r="S425">
            <v>698.64300000000003</v>
          </cell>
          <cell r="T425">
            <v>2183.0659999999998</v>
          </cell>
        </row>
        <row r="426">
          <cell r="A426">
            <v>64</v>
          </cell>
          <cell r="B426">
            <v>935</v>
          </cell>
          <cell r="C426" t="str">
            <v>Asia</v>
          </cell>
          <cell r="K426" t="str">
            <v>females</v>
          </cell>
          <cell r="L426" t="str">
            <v>1995-2000</v>
          </cell>
          <cell r="M426">
            <v>63997.767999999996</v>
          </cell>
          <cell r="N426">
            <v>14792.686</v>
          </cell>
          <cell r="O426">
            <v>2393.9809999999998</v>
          </cell>
          <cell r="P426">
            <v>3250.1619999999998</v>
          </cell>
          <cell r="Q426">
            <v>3913.58</v>
          </cell>
          <cell r="R426">
            <v>6695.4840000000004</v>
          </cell>
          <cell r="S426">
            <v>9047.0010000000002</v>
          </cell>
          <cell r="T426">
            <v>23904.874</v>
          </cell>
        </row>
        <row r="427">
          <cell r="A427">
            <v>4</v>
          </cell>
          <cell r="B427">
            <v>941</v>
          </cell>
          <cell r="C427" t="str">
            <v>Least developed countries (#)</v>
          </cell>
          <cell r="K427" t="str">
            <v>females</v>
          </cell>
          <cell r="L427" t="str">
            <v>1995-2000</v>
          </cell>
          <cell r="M427">
            <v>21439.967000000001</v>
          </cell>
          <cell r="N427">
            <v>8706.3410000000003</v>
          </cell>
          <cell r="O427">
            <v>1722.1579999999999</v>
          </cell>
          <cell r="P427">
            <v>2043.2959999999998</v>
          </cell>
          <cell r="Q427">
            <v>2414.433</v>
          </cell>
          <cell r="R427">
            <v>2144.0569999999998</v>
          </cell>
          <cell r="S427">
            <v>1646.2440000000001</v>
          </cell>
          <cell r="T427">
            <v>2763.4380000000001</v>
          </cell>
        </row>
        <row r="428">
          <cell r="A428">
            <v>210</v>
          </cell>
          <cell r="B428">
            <v>954</v>
          </cell>
          <cell r="C428" t="str">
            <v>Micronesia (14)</v>
          </cell>
          <cell r="K428" t="str">
            <v>females</v>
          </cell>
          <cell r="L428" t="str">
            <v>1995-2000</v>
          </cell>
          <cell r="M428">
            <v>5.8460000000000001</v>
          </cell>
          <cell r="N428">
            <v>1.534</v>
          </cell>
          <cell r="O428">
            <v>0.19400000000000001</v>
          </cell>
          <cell r="P428">
            <v>0.46600000000000008</v>
          </cell>
          <cell r="Q428">
            <v>0.505</v>
          </cell>
          <cell r="R428">
            <v>0.66400000000000003</v>
          </cell>
          <cell r="S428">
            <v>0.72599999999999998</v>
          </cell>
          <cell r="T428">
            <v>1.7570000000000001</v>
          </cell>
        </row>
        <row r="429">
          <cell r="A429">
            <v>212</v>
          </cell>
          <cell r="B429">
            <v>957</v>
          </cell>
          <cell r="C429" t="str">
            <v>Polynesia (15)</v>
          </cell>
          <cell r="K429" t="str">
            <v>females</v>
          </cell>
          <cell r="L429" t="str">
            <v>1995-2000</v>
          </cell>
          <cell r="M429">
            <v>6.2160000000000002</v>
          </cell>
          <cell r="N429">
            <v>0.79200000000000004</v>
          </cell>
          <cell r="O429">
            <v>0.09</v>
          </cell>
          <cell r="P429">
            <v>0.222</v>
          </cell>
          <cell r="Q429">
            <v>0.38800000000000001</v>
          </cell>
          <cell r="R429">
            <v>0.90600000000000003</v>
          </cell>
          <cell r="S429">
            <v>1.1739999999999999</v>
          </cell>
          <cell r="T429">
            <v>2.6439999999999997</v>
          </cell>
        </row>
        <row r="430">
          <cell r="A430">
            <v>74</v>
          </cell>
          <cell r="B430">
            <v>4</v>
          </cell>
          <cell r="C430" t="str">
            <v>Afghanistan</v>
          </cell>
          <cell r="D430">
            <v>0</v>
          </cell>
          <cell r="E430">
            <v>3</v>
          </cell>
          <cell r="F430" t="str">
            <v>Emro</v>
          </cell>
          <cell r="G430">
            <v>8</v>
          </cell>
          <cell r="H430" t="str">
            <v>mec</v>
          </cell>
          <cell r="I430">
            <v>1</v>
          </cell>
          <cell r="J430" t="str">
            <v>low and middle</v>
          </cell>
          <cell r="K430" t="str">
            <v>males</v>
          </cell>
          <cell r="L430" t="str">
            <v>1995-2000</v>
          </cell>
          <cell r="M430">
            <v>1130.241</v>
          </cell>
          <cell r="N430">
            <v>677.22500000000002</v>
          </cell>
          <cell r="O430">
            <v>54.83</v>
          </cell>
          <cell r="P430">
            <v>82.22399999999999</v>
          </cell>
          <cell r="Q430">
            <v>70.189000000000007</v>
          </cell>
          <cell r="R430">
            <v>85.754999999999995</v>
          </cell>
          <cell r="S430">
            <v>72.146000000000001</v>
          </cell>
          <cell r="T430">
            <v>87.872</v>
          </cell>
        </row>
        <row r="431">
          <cell r="A431">
            <v>143</v>
          </cell>
          <cell r="B431">
            <v>8</v>
          </cell>
          <cell r="C431" t="str">
            <v>Albania</v>
          </cell>
          <cell r="D431">
            <v>0</v>
          </cell>
          <cell r="E431">
            <v>4</v>
          </cell>
          <cell r="F431" t="str">
            <v>Euro</v>
          </cell>
          <cell r="G431">
            <v>2</v>
          </cell>
          <cell r="H431" t="str">
            <v>fse</v>
          </cell>
          <cell r="I431">
            <v>1</v>
          </cell>
          <cell r="J431" t="str">
            <v>low and middle</v>
          </cell>
          <cell r="K431" t="str">
            <v>males</v>
          </cell>
          <cell r="L431" t="str">
            <v>1995-2000</v>
          </cell>
          <cell r="M431">
            <v>49.06</v>
          </cell>
          <cell r="N431">
            <v>7.5830000000000002</v>
          </cell>
          <cell r="O431">
            <v>1.1160000000000001</v>
          </cell>
          <cell r="P431">
            <v>2.004</v>
          </cell>
          <cell r="Q431">
            <v>2.403</v>
          </cell>
          <cell r="R431">
            <v>6.0270000000000001</v>
          </cell>
          <cell r="S431">
            <v>9.7910000000000004</v>
          </cell>
          <cell r="T431">
            <v>20.135999999999999</v>
          </cell>
        </row>
        <row r="432">
          <cell r="A432">
            <v>34</v>
          </cell>
          <cell r="B432">
            <v>12</v>
          </cell>
          <cell r="C432" t="str">
            <v>Algeria</v>
          </cell>
          <cell r="D432">
            <v>0</v>
          </cell>
          <cell r="E432">
            <v>1</v>
          </cell>
          <cell r="F432" t="str">
            <v>Afro</v>
          </cell>
          <cell r="G432">
            <v>8</v>
          </cell>
          <cell r="H432" t="str">
            <v>mec</v>
          </cell>
          <cell r="I432">
            <v>1</v>
          </cell>
          <cell r="J432" t="str">
            <v>low and middle</v>
          </cell>
          <cell r="K432" t="str">
            <v>males</v>
          </cell>
          <cell r="L432" t="str">
            <v>1995-2000</v>
          </cell>
          <cell r="M432">
            <v>447.14100000000002</v>
          </cell>
          <cell r="N432">
            <v>126.363</v>
          </cell>
          <cell r="O432">
            <v>18.495000000000001</v>
          </cell>
          <cell r="P432">
            <v>28.945</v>
          </cell>
          <cell r="Q432">
            <v>28.773000000000003</v>
          </cell>
          <cell r="R432">
            <v>40.771999999999998</v>
          </cell>
          <cell r="S432">
            <v>61.683</v>
          </cell>
          <cell r="T432">
            <v>142.11000000000001</v>
          </cell>
        </row>
        <row r="433">
          <cell r="A433">
            <v>25</v>
          </cell>
          <cell r="B433">
            <v>24</v>
          </cell>
          <cell r="C433" t="str">
            <v>Angola</v>
          </cell>
          <cell r="D433">
            <v>0</v>
          </cell>
          <cell r="E433">
            <v>1</v>
          </cell>
          <cell r="F433" t="str">
            <v>Afro</v>
          </cell>
          <cell r="G433">
            <v>6</v>
          </cell>
          <cell r="H433" t="str">
            <v>ssa</v>
          </cell>
          <cell r="I433">
            <v>1</v>
          </cell>
          <cell r="J433" t="str">
            <v>low and middle</v>
          </cell>
          <cell r="K433" t="str">
            <v>males</v>
          </cell>
          <cell r="L433" t="str">
            <v>1995-2000</v>
          </cell>
          <cell r="M433">
            <v>583.79499999999996</v>
          </cell>
          <cell r="N433">
            <v>321.18299999999999</v>
          </cell>
          <cell r="O433">
            <v>52.555</v>
          </cell>
          <cell r="P433">
            <v>50.716999999999999</v>
          </cell>
          <cell r="Q433">
            <v>40.268999999999998</v>
          </cell>
          <cell r="R433">
            <v>41.536999999999999</v>
          </cell>
          <cell r="S433">
            <v>33.137</v>
          </cell>
          <cell r="T433">
            <v>44.396999999999998</v>
          </cell>
        </row>
        <row r="434">
          <cell r="A434">
            <v>102</v>
          </cell>
          <cell r="B434">
            <v>31</v>
          </cell>
          <cell r="C434" t="str">
            <v>Azerbaijan</v>
          </cell>
          <cell r="D434">
            <v>0</v>
          </cell>
          <cell r="E434">
            <v>4</v>
          </cell>
          <cell r="F434" t="str">
            <v>Euro</v>
          </cell>
          <cell r="G434">
            <v>8</v>
          </cell>
          <cell r="H434" t="str">
            <v>mec</v>
          </cell>
          <cell r="I434">
            <v>1</v>
          </cell>
          <cell r="J434" t="str">
            <v>low and middle</v>
          </cell>
          <cell r="K434" t="str">
            <v>males</v>
          </cell>
          <cell r="L434" t="str">
            <v>1995-2000</v>
          </cell>
          <cell r="M434">
            <v>140.941</v>
          </cell>
          <cell r="N434">
            <v>18.690000000000001</v>
          </cell>
          <cell r="O434">
            <v>3.0490000000000004</v>
          </cell>
          <cell r="P434">
            <v>7.1080000000000005</v>
          </cell>
          <cell r="Q434">
            <v>15.745999999999999</v>
          </cell>
          <cell r="R434">
            <v>23.526</v>
          </cell>
          <cell r="S434">
            <v>35.055999999999997</v>
          </cell>
          <cell r="T434">
            <v>37.766000000000005</v>
          </cell>
        </row>
        <row r="435">
          <cell r="A435">
            <v>185</v>
          </cell>
          <cell r="B435">
            <v>32</v>
          </cell>
          <cell r="C435" t="str">
            <v>Argentina</v>
          </cell>
          <cell r="D435">
            <v>0</v>
          </cell>
          <cell r="E435">
            <v>2</v>
          </cell>
          <cell r="F435" t="str">
            <v>Amro</v>
          </cell>
          <cell r="G435">
            <v>7</v>
          </cell>
          <cell r="H435" t="str">
            <v>lac</v>
          </cell>
          <cell r="I435">
            <v>1</v>
          </cell>
          <cell r="J435" t="str">
            <v>low and middle</v>
          </cell>
          <cell r="K435" t="str">
            <v>males</v>
          </cell>
          <cell r="L435" t="str">
            <v>1995-2000</v>
          </cell>
          <cell r="M435">
            <v>769.08100000000002</v>
          </cell>
          <cell r="N435">
            <v>51.889000000000003</v>
          </cell>
          <cell r="O435">
            <v>6.2969999999999997</v>
          </cell>
          <cell r="P435">
            <v>24.805</v>
          </cell>
          <cell r="Q435">
            <v>41.822000000000003</v>
          </cell>
          <cell r="R435">
            <v>119.974</v>
          </cell>
          <cell r="S435">
            <v>152.34199999999998</v>
          </cell>
          <cell r="T435">
            <v>371.95199999999994</v>
          </cell>
        </row>
        <row r="436">
          <cell r="A436">
            <v>202</v>
          </cell>
          <cell r="B436">
            <v>36</v>
          </cell>
          <cell r="C436" t="str">
            <v>Australia (13)</v>
          </cell>
          <cell r="D436">
            <v>0</v>
          </cell>
          <cell r="E436">
            <v>6</v>
          </cell>
          <cell r="F436" t="str">
            <v>Wpro</v>
          </cell>
          <cell r="G436">
            <v>1</v>
          </cell>
          <cell r="H436" t="str">
            <v>eme</v>
          </cell>
          <cell r="I436">
            <v>4</v>
          </cell>
          <cell r="J436" t="str">
            <v>high</v>
          </cell>
          <cell r="K436" t="str">
            <v>males</v>
          </cell>
          <cell r="L436" t="str">
            <v>1995-2000</v>
          </cell>
          <cell r="M436">
            <v>365.09300000000002</v>
          </cell>
          <cell r="N436">
            <v>5.0750000000000002</v>
          </cell>
          <cell r="O436">
            <v>1.306</v>
          </cell>
          <cell r="P436">
            <v>9.536999999999999</v>
          </cell>
          <cell r="Q436">
            <v>16.11</v>
          </cell>
          <cell r="R436">
            <v>38.082999999999998</v>
          </cell>
          <cell r="S436">
            <v>60.938000000000002</v>
          </cell>
          <cell r="T436">
            <v>234.04400000000001</v>
          </cell>
        </row>
        <row r="437">
          <cell r="A437">
            <v>155</v>
          </cell>
          <cell r="B437">
            <v>40</v>
          </cell>
          <cell r="C437" t="str">
            <v>Austria</v>
          </cell>
          <cell r="D437">
            <v>0</v>
          </cell>
          <cell r="E437">
            <v>4</v>
          </cell>
          <cell r="F437" t="str">
            <v>Euro</v>
          </cell>
          <cell r="G437">
            <v>1</v>
          </cell>
          <cell r="H437" t="str">
            <v>eme</v>
          </cell>
          <cell r="I437">
            <v>4</v>
          </cell>
          <cell r="J437" t="str">
            <v>high</v>
          </cell>
          <cell r="K437" t="str">
            <v>males</v>
          </cell>
          <cell r="L437" t="str">
            <v>1995-2000</v>
          </cell>
          <cell r="M437">
            <v>190.53100000000001</v>
          </cell>
          <cell r="N437">
            <v>1.9079999999999999</v>
          </cell>
          <cell r="O437">
            <v>0.51700000000000002</v>
          </cell>
          <cell r="P437">
            <v>4.4510000000000005</v>
          </cell>
          <cell r="Q437">
            <v>9.0050000000000008</v>
          </cell>
          <cell r="R437">
            <v>24.866</v>
          </cell>
          <cell r="S437">
            <v>36.442999999999998</v>
          </cell>
          <cell r="T437">
            <v>113.34100000000001</v>
          </cell>
        </row>
        <row r="438">
          <cell r="A438">
            <v>164</v>
          </cell>
          <cell r="B438">
            <v>44</v>
          </cell>
          <cell r="C438" t="str">
            <v>Bahamas</v>
          </cell>
          <cell r="D438">
            <v>0</v>
          </cell>
          <cell r="E438">
            <v>2</v>
          </cell>
          <cell r="F438" t="str">
            <v>Amro</v>
          </cell>
          <cell r="G438">
            <v>7</v>
          </cell>
          <cell r="H438" t="str">
            <v>lac</v>
          </cell>
          <cell r="I438">
            <v>4</v>
          </cell>
          <cell r="J438" t="str">
            <v>high</v>
          </cell>
          <cell r="K438" t="str">
            <v>males</v>
          </cell>
          <cell r="L438" t="str">
            <v>1995-2000</v>
          </cell>
          <cell r="M438">
            <v>4.1239999999999997</v>
          </cell>
          <cell r="N438">
            <v>0.35</v>
          </cell>
          <cell r="O438">
            <v>5.1000000000000004E-2</v>
          </cell>
          <cell r="P438">
            <v>0.28800000000000003</v>
          </cell>
          <cell r="Q438">
            <v>0.57699999999999996</v>
          </cell>
          <cell r="R438">
            <v>0.80200000000000005</v>
          </cell>
          <cell r="S438">
            <v>0.70300000000000007</v>
          </cell>
          <cell r="T438">
            <v>1.353</v>
          </cell>
        </row>
        <row r="439">
          <cell r="A439">
            <v>103</v>
          </cell>
          <cell r="B439">
            <v>48</v>
          </cell>
          <cell r="C439" t="str">
            <v>Bahrain</v>
          </cell>
          <cell r="D439">
            <v>0</v>
          </cell>
          <cell r="E439">
            <v>3</v>
          </cell>
          <cell r="F439" t="str">
            <v>Emro</v>
          </cell>
          <cell r="G439">
            <v>8</v>
          </cell>
          <cell r="H439" t="str">
            <v>mec</v>
          </cell>
          <cell r="I439">
            <v>1</v>
          </cell>
          <cell r="J439" t="str">
            <v>low and middle</v>
          </cell>
          <cell r="K439" t="str">
            <v>males</v>
          </cell>
          <cell r="L439" t="str">
            <v>1995-2000</v>
          </cell>
          <cell r="M439">
            <v>6.8230000000000004</v>
          </cell>
          <cell r="N439">
            <v>0.83699999999999997</v>
          </cell>
          <cell r="O439">
            <v>0.112</v>
          </cell>
          <cell r="P439">
            <v>0.33300000000000002</v>
          </cell>
          <cell r="Q439">
            <v>0.96399999999999997</v>
          </cell>
          <cell r="R439">
            <v>1.53</v>
          </cell>
          <cell r="S439">
            <v>1.149</v>
          </cell>
          <cell r="T439">
            <v>1.8980000000000001</v>
          </cell>
        </row>
        <row r="440">
          <cell r="A440">
            <v>75</v>
          </cell>
          <cell r="B440">
            <v>50</v>
          </cell>
          <cell r="C440" t="str">
            <v>Bangladesh</v>
          </cell>
          <cell r="D440">
            <v>0</v>
          </cell>
          <cell r="E440">
            <v>5</v>
          </cell>
          <cell r="F440" t="str">
            <v>Searo</v>
          </cell>
          <cell r="G440">
            <v>5</v>
          </cell>
          <cell r="H440" t="str">
            <v>oai</v>
          </cell>
          <cell r="I440">
            <v>1</v>
          </cell>
          <cell r="J440" t="str">
            <v>low and middle</v>
          </cell>
          <cell r="K440" t="str">
            <v>males</v>
          </cell>
          <cell r="L440" t="str">
            <v>1995-2000</v>
          </cell>
          <cell r="M440">
            <v>3030.8389999999999</v>
          </cell>
          <cell r="N440">
            <v>924.26</v>
          </cell>
          <cell r="O440">
            <v>142.69</v>
          </cell>
          <cell r="P440">
            <v>314.39400000000001</v>
          </cell>
          <cell r="Q440">
            <v>287.80799999999999</v>
          </cell>
          <cell r="R440">
            <v>419.15200000000004</v>
          </cell>
          <cell r="S440">
            <v>365.75400000000002</v>
          </cell>
          <cell r="T440">
            <v>576.78099999999995</v>
          </cell>
        </row>
        <row r="441">
          <cell r="A441">
            <v>101</v>
          </cell>
          <cell r="B441">
            <v>51</v>
          </cell>
          <cell r="C441" t="str">
            <v>Armenia</v>
          </cell>
          <cell r="D441">
            <v>0</v>
          </cell>
          <cell r="E441">
            <v>4</v>
          </cell>
          <cell r="F441" t="str">
            <v>Euro</v>
          </cell>
          <cell r="G441">
            <v>8</v>
          </cell>
          <cell r="H441" t="str">
            <v>mec</v>
          </cell>
          <cell r="I441">
            <v>1</v>
          </cell>
          <cell r="J441" t="str">
            <v>low and middle</v>
          </cell>
          <cell r="K441" t="str">
            <v>males</v>
          </cell>
          <cell r="L441" t="str">
            <v>1995-2000</v>
          </cell>
          <cell r="M441">
            <v>71.784999999999997</v>
          </cell>
          <cell r="N441">
            <v>4.3390000000000004</v>
          </cell>
          <cell r="O441">
            <v>0.86799999999999999</v>
          </cell>
          <cell r="P441">
            <v>2.8109999999999999</v>
          </cell>
          <cell r="Q441">
            <v>7.2960000000000003</v>
          </cell>
          <cell r="R441">
            <v>11.94</v>
          </cell>
          <cell r="S441">
            <v>19.66</v>
          </cell>
          <cell r="T441">
            <v>24.870999999999999</v>
          </cell>
        </row>
        <row r="442">
          <cell r="A442">
            <v>165</v>
          </cell>
          <cell r="B442">
            <v>52</v>
          </cell>
          <cell r="C442" t="str">
            <v>Barbados</v>
          </cell>
          <cell r="D442">
            <v>0</v>
          </cell>
          <cell r="E442">
            <v>2</v>
          </cell>
          <cell r="F442" t="str">
            <v>Amro</v>
          </cell>
          <cell r="G442">
            <v>7</v>
          </cell>
          <cell r="H442" t="str">
            <v>lac</v>
          </cell>
          <cell r="I442">
            <v>1</v>
          </cell>
          <cell r="J442" t="str">
            <v>low and middle</v>
          </cell>
          <cell r="K442" t="str">
            <v>males</v>
          </cell>
          <cell r="L442" t="str">
            <v>1995-2000</v>
          </cell>
          <cell r="M442">
            <v>5.1509999999999998</v>
          </cell>
          <cell r="N442">
            <v>0.125</v>
          </cell>
          <cell r="O442">
            <v>2.5000000000000001E-2</v>
          </cell>
          <cell r="P442">
            <v>0.10200000000000001</v>
          </cell>
          <cell r="Q442">
            <v>0.216</v>
          </cell>
          <cell r="R442">
            <v>0.52400000000000002</v>
          </cell>
          <cell r="S442">
            <v>0.70599999999999996</v>
          </cell>
          <cell r="T442">
            <v>3.4529999999999998</v>
          </cell>
        </row>
        <row r="443">
          <cell r="A443">
            <v>156</v>
          </cell>
          <cell r="B443">
            <v>56</v>
          </cell>
          <cell r="C443" t="str">
            <v>Belgium</v>
          </cell>
          <cell r="D443">
            <v>0</v>
          </cell>
          <cell r="E443">
            <v>4</v>
          </cell>
          <cell r="F443" t="str">
            <v>Euro</v>
          </cell>
          <cell r="G443">
            <v>1</v>
          </cell>
          <cell r="H443" t="str">
            <v>eme</v>
          </cell>
          <cell r="I443">
            <v>4</v>
          </cell>
          <cell r="J443" t="str">
            <v>high</v>
          </cell>
          <cell r="K443" t="str">
            <v>males</v>
          </cell>
          <cell r="L443" t="str">
            <v>1995-2000</v>
          </cell>
          <cell r="M443">
            <v>272.98700000000002</v>
          </cell>
          <cell r="N443">
            <v>2.5590000000000002</v>
          </cell>
          <cell r="O443">
            <v>0.56800000000000006</v>
          </cell>
          <cell r="P443">
            <v>4.2</v>
          </cell>
          <cell r="Q443">
            <v>8.6259999999999994</v>
          </cell>
          <cell r="R443">
            <v>27.277999999999999</v>
          </cell>
          <cell r="S443">
            <v>53.494999999999997</v>
          </cell>
          <cell r="T443">
            <v>176.261</v>
          </cell>
        </row>
        <row r="444">
          <cell r="A444">
            <v>76</v>
          </cell>
          <cell r="B444">
            <v>64</v>
          </cell>
          <cell r="C444" t="str">
            <v>Bhutan</v>
          </cell>
          <cell r="D444">
            <v>0</v>
          </cell>
          <cell r="E444">
            <v>5</v>
          </cell>
          <cell r="F444" t="str">
            <v>Searo</v>
          </cell>
          <cell r="G444">
            <v>5</v>
          </cell>
          <cell r="H444" t="str">
            <v>oai</v>
          </cell>
          <cell r="I444">
            <v>1</v>
          </cell>
          <cell r="J444" t="str">
            <v>low and middle</v>
          </cell>
          <cell r="K444" t="str">
            <v>males</v>
          </cell>
          <cell r="L444" t="str">
            <v>1995-2000</v>
          </cell>
          <cell r="M444">
            <v>50.798000000000002</v>
          </cell>
          <cell r="N444">
            <v>19.082999999999998</v>
          </cell>
          <cell r="O444">
            <v>3.36</v>
          </cell>
          <cell r="P444">
            <v>4.7770000000000001</v>
          </cell>
          <cell r="Q444">
            <v>4.282</v>
          </cell>
          <cell r="R444">
            <v>5.26</v>
          </cell>
          <cell r="S444">
            <v>5.117</v>
          </cell>
          <cell r="T444">
            <v>8.9189999999999987</v>
          </cell>
        </row>
        <row r="445">
          <cell r="A445">
            <v>186</v>
          </cell>
          <cell r="B445">
            <v>68</v>
          </cell>
          <cell r="C445" t="str">
            <v>Bolivia</v>
          </cell>
          <cell r="D445">
            <v>0</v>
          </cell>
          <cell r="E445">
            <v>2</v>
          </cell>
          <cell r="F445" t="str">
            <v>Amro</v>
          </cell>
          <cell r="G445">
            <v>7</v>
          </cell>
          <cell r="H445" t="str">
            <v>lac</v>
          </cell>
          <cell r="I445">
            <v>1</v>
          </cell>
          <cell r="J445" t="str">
            <v>low and middle</v>
          </cell>
          <cell r="K445" t="str">
            <v>males</v>
          </cell>
          <cell r="L445" t="str">
            <v>1995-2000</v>
          </cell>
          <cell r="M445">
            <v>187.935</v>
          </cell>
          <cell r="N445">
            <v>62.96</v>
          </cell>
          <cell r="O445">
            <v>11.531000000000001</v>
          </cell>
          <cell r="P445">
            <v>17.565000000000001</v>
          </cell>
          <cell r="Q445">
            <v>16.675000000000001</v>
          </cell>
          <cell r="R445">
            <v>21.652999999999999</v>
          </cell>
          <cell r="S445">
            <v>21.591000000000001</v>
          </cell>
          <cell r="T445">
            <v>35.96</v>
          </cell>
        </row>
        <row r="446">
          <cell r="A446">
            <v>144</v>
          </cell>
          <cell r="B446">
            <v>70</v>
          </cell>
          <cell r="C446" t="str">
            <v>Bosnia and Herzegovina</v>
          </cell>
          <cell r="D446">
            <v>0</v>
          </cell>
          <cell r="E446">
            <v>4</v>
          </cell>
          <cell r="F446" t="str">
            <v>Euro</v>
          </cell>
          <cell r="G446">
            <v>2</v>
          </cell>
          <cell r="H446" t="str">
            <v>fse</v>
          </cell>
          <cell r="I446">
            <v>1</v>
          </cell>
          <cell r="J446" t="str">
            <v>low and middle</v>
          </cell>
          <cell r="K446" t="str">
            <v>males</v>
          </cell>
          <cell r="L446" t="str">
            <v>1995-2000</v>
          </cell>
          <cell r="M446">
            <v>71.712000000000003</v>
          </cell>
          <cell r="N446">
            <v>2.0579999999999998</v>
          </cell>
          <cell r="O446">
            <v>0.45500000000000002</v>
          </cell>
          <cell r="P446">
            <v>2.1150000000000002</v>
          </cell>
          <cell r="Q446">
            <v>5.4770000000000003</v>
          </cell>
          <cell r="R446">
            <v>13.039000000000001</v>
          </cell>
          <cell r="S446">
            <v>20.56</v>
          </cell>
          <cell r="T446">
            <v>28.007999999999999</v>
          </cell>
        </row>
        <row r="447">
          <cell r="A447">
            <v>42</v>
          </cell>
          <cell r="B447">
            <v>72</v>
          </cell>
          <cell r="C447" t="str">
            <v>Botswana</v>
          </cell>
          <cell r="D447">
            <v>0</v>
          </cell>
          <cell r="E447">
            <v>1</v>
          </cell>
          <cell r="F447" t="str">
            <v>Afro</v>
          </cell>
          <cell r="G447">
            <v>6</v>
          </cell>
          <cell r="H447" t="str">
            <v>ssa</v>
          </cell>
          <cell r="I447">
            <v>1</v>
          </cell>
          <cell r="J447" t="str">
            <v>low and middle</v>
          </cell>
          <cell r="K447" t="str">
            <v>males</v>
          </cell>
          <cell r="L447" t="str">
            <v>1995-2000</v>
          </cell>
          <cell r="M447">
            <v>56.427</v>
          </cell>
          <cell r="N447">
            <v>14.73</v>
          </cell>
          <cell r="O447">
            <v>2.5670000000000002</v>
          </cell>
          <cell r="P447">
            <v>6.2069999999999999</v>
          </cell>
          <cell r="Q447">
            <v>13.762999999999998</v>
          </cell>
          <cell r="R447">
            <v>11.045</v>
          </cell>
          <cell r="S447">
            <v>3.9630000000000001</v>
          </cell>
          <cell r="T447">
            <v>4.1519999999999992</v>
          </cell>
        </row>
        <row r="448">
          <cell r="A448">
            <v>187</v>
          </cell>
          <cell r="B448">
            <v>76</v>
          </cell>
          <cell r="C448" t="str">
            <v>Brazil</v>
          </cell>
          <cell r="D448">
            <v>0</v>
          </cell>
          <cell r="E448">
            <v>2</v>
          </cell>
          <cell r="F448" t="str">
            <v>Amro</v>
          </cell>
          <cell r="G448">
            <v>7</v>
          </cell>
          <cell r="H448" t="str">
            <v>lac</v>
          </cell>
          <cell r="I448">
            <v>1</v>
          </cell>
          <cell r="J448" t="str">
            <v>low and middle</v>
          </cell>
          <cell r="K448" t="str">
            <v>males</v>
          </cell>
          <cell r="L448" t="str">
            <v>1995-2000</v>
          </cell>
          <cell r="M448">
            <v>3466.3989999999999</v>
          </cell>
          <cell r="N448">
            <v>472.45600000000002</v>
          </cell>
          <cell r="O448">
            <v>73.903000000000006</v>
          </cell>
          <cell r="P448">
            <v>316.988</v>
          </cell>
          <cell r="Q448">
            <v>513.11200000000008</v>
          </cell>
          <cell r="R448">
            <v>643.11800000000005</v>
          </cell>
          <cell r="S448">
            <v>520.87199999999996</v>
          </cell>
          <cell r="T448">
            <v>925.95</v>
          </cell>
        </row>
        <row r="449">
          <cell r="A449">
            <v>176</v>
          </cell>
          <cell r="B449">
            <v>84</v>
          </cell>
          <cell r="C449" t="str">
            <v>Belize</v>
          </cell>
          <cell r="D449">
            <v>0</v>
          </cell>
          <cell r="E449">
            <v>2</v>
          </cell>
          <cell r="F449" t="str">
            <v>Amro</v>
          </cell>
          <cell r="G449">
            <v>7</v>
          </cell>
          <cell r="H449" t="str">
            <v>lac</v>
          </cell>
          <cell r="I449">
            <v>1</v>
          </cell>
          <cell r="J449" t="str">
            <v>low and middle</v>
          </cell>
          <cell r="K449" t="str">
            <v>males</v>
          </cell>
          <cell r="L449" t="str">
            <v>1995-2000</v>
          </cell>
          <cell r="M449">
            <v>2.5419999999999998</v>
          </cell>
          <cell r="N449">
            <v>0.66600000000000004</v>
          </cell>
          <cell r="O449">
            <v>6.4000000000000001E-2</v>
          </cell>
          <cell r="P449">
            <v>0.126</v>
          </cell>
          <cell r="Q449">
            <v>0.14200000000000002</v>
          </cell>
          <cell r="R449">
            <v>0.21099999999999999</v>
          </cell>
          <cell r="S449">
            <v>0.33200000000000002</v>
          </cell>
          <cell r="T449">
            <v>1.0009999999999999</v>
          </cell>
        </row>
        <row r="450">
          <cell r="A450">
            <v>208</v>
          </cell>
          <cell r="B450">
            <v>90</v>
          </cell>
          <cell r="C450" t="str">
            <v>Solomon Islands</v>
          </cell>
          <cell r="D450">
            <v>0</v>
          </cell>
          <cell r="E450">
            <v>6</v>
          </cell>
          <cell r="F450" t="str">
            <v>Wpro</v>
          </cell>
          <cell r="G450">
            <v>5</v>
          </cell>
          <cell r="H450" t="str">
            <v>oai</v>
          </cell>
          <cell r="I450">
            <v>1</v>
          </cell>
          <cell r="J450" t="str">
            <v>low and middle</v>
          </cell>
          <cell r="K450" t="str">
            <v>males</v>
          </cell>
          <cell r="L450" t="str">
            <v>1995-2000</v>
          </cell>
          <cell r="M450">
            <v>4.835</v>
          </cell>
          <cell r="N450">
            <v>1.204</v>
          </cell>
          <cell r="O450">
            <v>0.14100000000000001</v>
          </cell>
          <cell r="P450">
            <v>0.34</v>
          </cell>
          <cell r="Q450">
            <v>0.32</v>
          </cell>
          <cell r="R450">
            <v>0.67</v>
          </cell>
          <cell r="S450">
            <v>0.77699999999999991</v>
          </cell>
          <cell r="T450">
            <v>1.3829999999999998</v>
          </cell>
        </row>
        <row r="451">
          <cell r="A451">
            <v>89</v>
          </cell>
          <cell r="B451">
            <v>96</v>
          </cell>
          <cell r="C451" t="str">
            <v>Brunei Darussalam</v>
          </cell>
          <cell r="D451">
            <v>0</v>
          </cell>
          <cell r="E451">
            <v>6</v>
          </cell>
          <cell r="F451" t="str">
            <v>Wpro</v>
          </cell>
          <cell r="G451">
            <v>5</v>
          </cell>
          <cell r="H451" t="str">
            <v>oai</v>
          </cell>
          <cell r="I451">
            <v>4</v>
          </cell>
          <cell r="J451" t="str">
            <v>high</v>
          </cell>
          <cell r="K451" t="str">
            <v>males</v>
          </cell>
          <cell r="L451" t="str">
            <v>1995-2000</v>
          </cell>
          <cell r="M451">
            <v>2.9279999999999999</v>
          </cell>
          <cell r="N451">
            <v>0.216</v>
          </cell>
          <cell r="O451">
            <v>6.7000000000000004E-2</v>
          </cell>
          <cell r="P451">
            <v>0.22699999999999998</v>
          </cell>
          <cell r="Q451">
            <v>0.27800000000000002</v>
          </cell>
          <cell r="R451">
            <v>0.54699999999999993</v>
          </cell>
          <cell r="S451">
            <v>0.49099999999999999</v>
          </cell>
          <cell r="T451">
            <v>1.1019999999999999</v>
          </cell>
        </row>
        <row r="452">
          <cell r="A452">
            <v>122</v>
          </cell>
          <cell r="B452">
            <v>100</v>
          </cell>
          <cell r="C452" t="str">
            <v>Bulgaria</v>
          </cell>
          <cell r="D452">
            <v>0</v>
          </cell>
          <cell r="E452">
            <v>4</v>
          </cell>
          <cell r="F452" t="str">
            <v>Euro</v>
          </cell>
          <cell r="G452">
            <v>2</v>
          </cell>
          <cell r="H452" t="str">
            <v>fse</v>
          </cell>
          <cell r="I452">
            <v>1</v>
          </cell>
          <cell r="J452" t="str">
            <v>low and middle</v>
          </cell>
          <cell r="K452" t="str">
            <v>males</v>
          </cell>
          <cell r="L452" t="str">
            <v>1995-2000</v>
          </cell>
          <cell r="M452">
            <v>304.24599999999998</v>
          </cell>
          <cell r="N452">
            <v>4.617</v>
          </cell>
          <cell r="O452">
            <v>1.3959999999999999</v>
          </cell>
          <cell r="P452">
            <v>6.6019999999999994</v>
          </cell>
          <cell r="Q452">
            <v>14.585000000000001</v>
          </cell>
          <cell r="R452">
            <v>46.317</v>
          </cell>
          <cell r="S452">
            <v>69.361000000000004</v>
          </cell>
          <cell r="T452">
            <v>161.36799999999999</v>
          </cell>
        </row>
        <row r="453">
          <cell r="A453">
            <v>95</v>
          </cell>
          <cell r="B453">
            <v>104</v>
          </cell>
          <cell r="C453" t="str">
            <v>Myanmar</v>
          </cell>
          <cell r="D453">
            <v>0</v>
          </cell>
          <cell r="E453">
            <v>5</v>
          </cell>
          <cell r="F453" t="str">
            <v>Searo</v>
          </cell>
          <cell r="G453">
            <v>5</v>
          </cell>
          <cell r="H453" t="str">
            <v>oai</v>
          </cell>
          <cell r="I453">
            <v>1</v>
          </cell>
          <cell r="J453" t="str">
            <v>low and middle</v>
          </cell>
          <cell r="K453" t="str">
            <v>males</v>
          </cell>
          <cell r="L453" t="str">
            <v>1995-2000</v>
          </cell>
          <cell r="M453">
            <v>1085.1199999999999</v>
          </cell>
          <cell r="N453">
            <v>293.82400000000001</v>
          </cell>
          <cell r="O453">
            <v>45.513999999999996</v>
          </cell>
          <cell r="P453">
            <v>63.426000000000002</v>
          </cell>
          <cell r="Q453">
            <v>91.42</v>
          </cell>
          <cell r="R453">
            <v>157.495</v>
          </cell>
          <cell r="S453">
            <v>184.03199999999998</v>
          </cell>
          <cell r="T453">
            <v>249.40899999999999</v>
          </cell>
        </row>
        <row r="454">
          <cell r="A454">
            <v>7</v>
          </cell>
          <cell r="B454">
            <v>108</v>
          </cell>
          <cell r="C454" t="str">
            <v>Burundi</v>
          </cell>
          <cell r="D454">
            <v>0</v>
          </cell>
          <cell r="E454">
            <v>1</v>
          </cell>
          <cell r="F454" t="str">
            <v>Afro</v>
          </cell>
          <cell r="G454">
            <v>6</v>
          </cell>
          <cell r="H454" t="str">
            <v>ssa</v>
          </cell>
          <cell r="I454">
            <v>1</v>
          </cell>
          <cell r="J454" t="str">
            <v>low and middle</v>
          </cell>
          <cell r="K454" t="str">
            <v>males</v>
          </cell>
          <cell r="L454" t="str">
            <v>1995-2000</v>
          </cell>
          <cell r="M454">
            <v>322.49900000000002</v>
          </cell>
          <cell r="N454">
            <v>136.06700000000001</v>
          </cell>
          <cell r="O454">
            <v>35.585000000000001</v>
          </cell>
          <cell r="P454">
            <v>32.25</v>
          </cell>
          <cell r="Q454">
            <v>45.579000000000001</v>
          </cell>
          <cell r="R454">
            <v>33.494999999999997</v>
          </cell>
          <cell r="S454">
            <v>16.117000000000001</v>
          </cell>
          <cell r="T454">
            <v>23.405999999999999</v>
          </cell>
        </row>
        <row r="455">
          <cell r="A455">
            <v>121</v>
          </cell>
          <cell r="B455">
            <v>112</v>
          </cell>
          <cell r="C455" t="str">
            <v>Belarus</v>
          </cell>
          <cell r="D455">
            <v>0</v>
          </cell>
          <cell r="E455">
            <v>4</v>
          </cell>
          <cell r="F455" t="str">
            <v>Euro</v>
          </cell>
          <cell r="G455">
            <v>2</v>
          </cell>
          <cell r="H455" t="str">
            <v>fse</v>
          </cell>
          <cell r="I455">
            <v>1</v>
          </cell>
          <cell r="J455" t="str">
            <v>low and middle</v>
          </cell>
          <cell r="K455" t="str">
            <v>males</v>
          </cell>
          <cell r="L455" t="str">
            <v>1995-2000</v>
          </cell>
          <cell r="M455">
            <v>348.53</v>
          </cell>
          <cell r="N455">
            <v>10.057</v>
          </cell>
          <cell r="O455">
            <v>3.0020000000000002</v>
          </cell>
          <cell r="P455">
            <v>14.891999999999999</v>
          </cell>
          <cell r="Q455">
            <v>36.383000000000003</v>
          </cell>
          <cell r="R455">
            <v>72.097000000000008</v>
          </cell>
          <cell r="S455">
            <v>88.927999999999997</v>
          </cell>
          <cell r="T455">
            <v>123.17100000000001</v>
          </cell>
        </row>
        <row r="456">
          <cell r="A456">
            <v>90</v>
          </cell>
          <cell r="B456">
            <v>116</v>
          </cell>
          <cell r="C456" t="str">
            <v>Cambodia</v>
          </cell>
          <cell r="D456">
            <v>0</v>
          </cell>
          <cell r="E456">
            <v>6</v>
          </cell>
          <cell r="F456" t="str">
            <v>Wpro</v>
          </cell>
          <cell r="G456">
            <v>5</v>
          </cell>
          <cell r="H456" t="str">
            <v>oai</v>
          </cell>
          <cell r="I456">
            <v>1</v>
          </cell>
          <cell r="J456" t="str">
            <v>low and middle</v>
          </cell>
          <cell r="K456" t="str">
            <v>males</v>
          </cell>
          <cell r="L456" t="str">
            <v>1995-2000</v>
          </cell>
          <cell r="M456">
            <v>336.14699999999999</v>
          </cell>
          <cell r="N456">
            <v>135.62700000000001</v>
          </cell>
          <cell r="O456">
            <v>24.457000000000001</v>
          </cell>
          <cell r="P456">
            <v>30.295000000000002</v>
          </cell>
          <cell r="Q456">
            <v>42.148000000000003</v>
          </cell>
          <cell r="R456">
            <v>41.897000000000006</v>
          </cell>
          <cell r="S456">
            <v>25.163</v>
          </cell>
          <cell r="T456">
            <v>36.56</v>
          </cell>
        </row>
        <row r="457">
          <cell r="A457">
            <v>26</v>
          </cell>
          <cell r="B457">
            <v>120</v>
          </cell>
          <cell r="C457" t="str">
            <v>Cameroon</v>
          </cell>
          <cell r="D457">
            <v>0</v>
          </cell>
          <cell r="E457">
            <v>1</v>
          </cell>
          <cell r="F457" t="str">
            <v>Afro</v>
          </cell>
          <cell r="G457">
            <v>6</v>
          </cell>
          <cell r="H457" t="str">
            <v>ssa</v>
          </cell>
          <cell r="I457">
            <v>1</v>
          </cell>
          <cell r="J457" t="str">
            <v>low and middle</v>
          </cell>
          <cell r="K457" t="str">
            <v>males</v>
          </cell>
          <cell r="L457" t="str">
            <v>1995-2000</v>
          </cell>
          <cell r="M457">
            <v>453.75700000000001</v>
          </cell>
          <cell r="N457">
            <v>171.74600000000001</v>
          </cell>
          <cell r="O457">
            <v>36.917000000000002</v>
          </cell>
          <cell r="P457">
            <v>43.893000000000001</v>
          </cell>
          <cell r="Q457">
            <v>50.337999999999994</v>
          </cell>
          <cell r="R457">
            <v>51.58</v>
          </cell>
          <cell r="S457">
            <v>37.658000000000001</v>
          </cell>
          <cell r="T457">
            <v>61.625</v>
          </cell>
        </row>
        <row r="458">
          <cell r="A458">
            <v>198</v>
          </cell>
          <cell r="B458">
            <v>124</v>
          </cell>
          <cell r="C458" t="str">
            <v>Canada</v>
          </cell>
          <cell r="D458">
            <v>0</v>
          </cell>
          <cell r="E458">
            <v>2</v>
          </cell>
          <cell r="F458" t="str">
            <v>Amro</v>
          </cell>
          <cell r="G458">
            <v>1</v>
          </cell>
          <cell r="H458" t="str">
            <v>eme</v>
          </cell>
          <cell r="I458">
            <v>4</v>
          </cell>
          <cell r="J458" t="str">
            <v>high</v>
          </cell>
          <cell r="K458" t="str">
            <v>males</v>
          </cell>
          <cell r="L458" t="str">
            <v>1995-2000</v>
          </cell>
          <cell r="M458">
            <v>564.49900000000002</v>
          </cell>
          <cell r="N458">
            <v>7.3040000000000003</v>
          </cell>
          <cell r="O458">
            <v>2.1549999999999998</v>
          </cell>
          <cell r="P458">
            <v>13.388</v>
          </cell>
          <cell r="Q458">
            <v>30.466000000000001</v>
          </cell>
          <cell r="R458">
            <v>65.754000000000005</v>
          </cell>
          <cell r="S458">
            <v>100.372</v>
          </cell>
          <cell r="T458">
            <v>345.06</v>
          </cell>
        </row>
        <row r="459">
          <cell r="A459">
            <v>50</v>
          </cell>
          <cell r="B459">
            <v>132</v>
          </cell>
          <cell r="C459" t="str">
            <v>Cape Verde</v>
          </cell>
          <cell r="D459">
            <v>0</v>
          </cell>
          <cell r="E459">
            <v>1</v>
          </cell>
          <cell r="F459" t="str">
            <v>Afro</v>
          </cell>
          <cell r="G459">
            <v>6</v>
          </cell>
          <cell r="H459" t="str">
            <v>ssa</v>
          </cell>
          <cell r="I459">
            <v>1</v>
          </cell>
          <cell r="J459" t="str">
            <v>low and middle</v>
          </cell>
          <cell r="K459" t="str">
            <v>males</v>
          </cell>
          <cell r="L459" t="str">
            <v>1995-2000</v>
          </cell>
          <cell r="M459">
            <v>6.3460000000000001</v>
          </cell>
          <cell r="N459">
            <v>2.2229999999999999</v>
          </cell>
          <cell r="O459">
            <v>0.151</v>
          </cell>
          <cell r="P459">
            <v>0.42799999999999999</v>
          </cell>
          <cell r="Q459">
            <v>0.47399999999999998</v>
          </cell>
          <cell r="R459">
            <v>0.30100000000000005</v>
          </cell>
          <cell r="S459">
            <v>0.77600000000000002</v>
          </cell>
          <cell r="T459">
            <v>1.9929999999999999</v>
          </cell>
        </row>
        <row r="460">
          <cell r="A460">
            <v>27</v>
          </cell>
          <cell r="B460">
            <v>140</v>
          </cell>
          <cell r="C460" t="str">
            <v>Central African Republic</v>
          </cell>
          <cell r="D460">
            <v>0</v>
          </cell>
          <cell r="E460">
            <v>1</v>
          </cell>
          <cell r="F460" t="str">
            <v>Afro</v>
          </cell>
          <cell r="G460">
            <v>6</v>
          </cell>
          <cell r="H460" t="str">
            <v>ssa</v>
          </cell>
          <cell r="I460">
            <v>1</v>
          </cell>
          <cell r="J460" t="str">
            <v>low and middle</v>
          </cell>
          <cell r="K460" t="str">
            <v>males</v>
          </cell>
          <cell r="L460" t="str">
            <v>1995-2000</v>
          </cell>
          <cell r="M460">
            <v>167.12700000000001</v>
          </cell>
          <cell r="N460">
            <v>58.695999999999998</v>
          </cell>
          <cell r="O460">
            <v>15.994</v>
          </cell>
          <cell r="P460">
            <v>16.091999999999999</v>
          </cell>
          <cell r="Q460">
            <v>24.027999999999999</v>
          </cell>
          <cell r="R460">
            <v>21.952999999999999</v>
          </cell>
          <cell r="S460">
            <v>12.696999999999999</v>
          </cell>
          <cell r="T460">
            <v>17.666999999999998</v>
          </cell>
        </row>
        <row r="461">
          <cell r="A461">
            <v>84</v>
          </cell>
          <cell r="B461">
            <v>144</v>
          </cell>
          <cell r="C461" t="str">
            <v>Sri Lanka</v>
          </cell>
          <cell r="D461">
            <v>0</v>
          </cell>
          <cell r="E461">
            <v>5</v>
          </cell>
          <cell r="F461" t="str">
            <v>Searo</v>
          </cell>
          <cell r="G461">
            <v>5</v>
          </cell>
          <cell r="H461" t="str">
            <v>oai</v>
          </cell>
          <cell r="I461">
            <v>1</v>
          </cell>
          <cell r="J461" t="str">
            <v>low and middle</v>
          </cell>
          <cell r="K461" t="str">
            <v>males</v>
          </cell>
          <cell r="L461" t="str">
            <v>1995-2000</v>
          </cell>
          <cell r="M461">
            <v>300.88</v>
          </cell>
          <cell r="N461">
            <v>18.696000000000002</v>
          </cell>
          <cell r="O461">
            <v>3.3970000000000002</v>
          </cell>
          <cell r="P461">
            <v>16.05</v>
          </cell>
          <cell r="Q461">
            <v>22.542999999999999</v>
          </cell>
          <cell r="R461">
            <v>48.388999999999996</v>
          </cell>
          <cell r="S461">
            <v>58.157000000000004</v>
          </cell>
          <cell r="T461">
            <v>133.64800000000002</v>
          </cell>
        </row>
        <row r="462">
          <cell r="A462">
            <v>28</v>
          </cell>
          <cell r="B462">
            <v>148</v>
          </cell>
          <cell r="C462" t="str">
            <v>Chad</v>
          </cell>
          <cell r="D462">
            <v>0</v>
          </cell>
          <cell r="E462">
            <v>1</v>
          </cell>
          <cell r="F462" t="str">
            <v>Afro</v>
          </cell>
          <cell r="G462">
            <v>6</v>
          </cell>
          <cell r="H462" t="str">
            <v>ssa</v>
          </cell>
          <cell r="I462">
            <v>1</v>
          </cell>
          <cell r="J462" t="str">
            <v>low and middle</v>
          </cell>
          <cell r="K462" t="str">
            <v>males</v>
          </cell>
          <cell r="L462" t="str">
            <v>1995-2000</v>
          </cell>
          <cell r="M462">
            <v>329.93599999999998</v>
          </cell>
          <cell r="N462">
            <v>151.36799999999999</v>
          </cell>
          <cell r="O462">
            <v>33.579000000000001</v>
          </cell>
          <cell r="P462">
            <v>29.039000000000001</v>
          </cell>
          <cell r="Q462">
            <v>31.248999999999999</v>
          </cell>
          <cell r="R462">
            <v>30.376000000000001</v>
          </cell>
          <cell r="S462">
            <v>22.317</v>
          </cell>
          <cell r="T462">
            <v>32.008000000000003</v>
          </cell>
        </row>
        <row r="463">
          <cell r="A463">
            <v>188</v>
          </cell>
          <cell r="B463">
            <v>152</v>
          </cell>
          <cell r="C463" t="str">
            <v>Chile</v>
          </cell>
          <cell r="D463">
            <v>0</v>
          </cell>
          <cell r="E463">
            <v>2</v>
          </cell>
          <cell r="F463" t="str">
            <v>Amro</v>
          </cell>
          <cell r="G463">
            <v>7</v>
          </cell>
          <cell r="H463" t="str">
            <v>lac</v>
          </cell>
          <cell r="I463">
            <v>1</v>
          </cell>
          <cell r="J463" t="str">
            <v>low and middle</v>
          </cell>
          <cell r="K463" t="str">
            <v>males</v>
          </cell>
          <cell r="L463" t="str">
            <v>1995-2000</v>
          </cell>
          <cell r="M463">
            <v>218.92</v>
          </cell>
          <cell r="N463">
            <v>12.669</v>
          </cell>
          <cell r="O463">
            <v>2.3620000000000001</v>
          </cell>
          <cell r="P463">
            <v>11.57</v>
          </cell>
          <cell r="Q463">
            <v>19.986000000000001</v>
          </cell>
          <cell r="R463">
            <v>35.006999999999998</v>
          </cell>
          <cell r="S463">
            <v>39.917999999999999</v>
          </cell>
          <cell r="T463">
            <v>97.408000000000001</v>
          </cell>
        </row>
        <row r="464">
          <cell r="A464">
            <v>66</v>
          </cell>
          <cell r="B464">
            <v>156</v>
          </cell>
          <cell r="C464" t="str">
            <v>China (5)</v>
          </cell>
          <cell r="D464">
            <v>0</v>
          </cell>
          <cell r="E464">
            <v>6</v>
          </cell>
          <cell r="F464" t="str">
            <v>Wpro</v>
          </cell>
          <cell r="G464">
            <v>4</v>
          </cell>
          <cell r="H464" t="str">
            <v>chn</v>
          </cell>
          <cell r="I464">
            <v>5</v>
          </cell>
          <cell r="J464" t="str">
            <v>chn</v>
          </cell>
          <cell r="K464" t="str">
            <v>males</v>
          </cell>
          <cell r="L464" t="str">
            <v>1995-2000</v>
          </cell>
          <cell r="M464">
            <v>24272.475999999999</v>
          </cell>
          <cell r="N464">
            <v>2296.2860000000001</v>
          </cell>
          <cell r="O464">
            <v>354.7</v>
          </cell>
          <cell r="P464">
            <v>977.98599999999999</v>
          </cell>
          <cell r="Q464">
            <v>1608.01</v>
          </cell>
          <cell r="R464">
            <v>3611.5349999999999</v>
          </cell>
          <cell r="S464">
            <v>5515.0169999999998</v>
          </cell>
          <cell r="T464">
            <v>9908.9419999999991</v>
          </cell>
        </row>
        <row r="465">
          <cell r="A465">
            <v>189</v>
          </cell>
          <cell r="B465">
            <v>170</v>
          </cell>
          <cell r="C465" t="str">
            <v>Colombia</v>
          </cell>
          <cell r="D465">
            <v>0</v>
          </cell>
          <cell r="E465">
            <v>2</v>
          </cell>
          <cell r="F465" t="str">
            <v>Amro</v>
          </cell>
          <cell r="G465">
            <v>7</v>
          </cell>
          <cell r="H465" t="str">
            <v>lac</v>
          </cell>
          <cell r="I465">
            <v>1</v>
          </cell>
          <cell r="J465" t="str">
            <v>low and middle</v>
          </cell>
          <cell r="K465" t="str">
            <v>males</v>
          </cell>
          <cell r="L465" t="str">
            <v>1995-2000</v>
          </cell>
          <cell r="M465">
            <v>670.11599999999999</v>
          </cell>
          <cell r="N465">
            <v>108.048</v>
          </cell>
          <cell r="O465">
            <v>14.34</v>
          </cell>
          <cell r="P465">
            <v>100.461</v>
          </cell>
          <cell r="Q465">
            <v>89.915999999999997</v>
          </cell>
          <cell r="R465">
            <v>82.584999999999994</v>
          </cell>
          <cell r="S465">
            <v>80.972999999999999</v>
          </cell>
          <cell r="T465">
            <v>193.79300000000001</v>
          </cell>
        </row>
        <row r="466">
          <cell r="A466">
            <v>8</v>
          </cell>
          <cell r="B466">
            <v>174</v>
          </cell>
          <cell r="C466" t="str">
            <v>Comoros</v>
          </cell>
          <cell r="D466">
            <v>0</v>
          </cell>
          <cell r="E466">
            <v>1</v>
          </cell>
          <cell r="F466" t="str">
            <v>Afro</v>
          </cell>
          <cell r="G466">
            <v>6</v>
          </cell>
          <cell r="H466" t="str">
            <v>ssa</v>
          </cell>
          <cell r="I466">
            <v>1</v>
          </cell>
          <cell r="J466" t="str">
            <v>low and middle</v>
          </cell>
          <cell r="K466" t="str">
            <v>males</v>
          </cell>
          <cell r="L466" t="str">
            <v>1995-2000</v>
          </cell>
          <cell r="M466">
            <v>15.819000000000001</v>
          </cell>
          <cell r="N466">
            <v>6.74</v>
          </cell>
          <cell r="O466">
            <v>0.83899999999999997</v>
          </cell>
          <cell r="P466">
            <v>1.5970000000000002</v>
          </cell>
          <cell r="Q466">
            <v>1.373</v>
          </cell>
          <cell r="R466">
            <v>1.7390000000000001</v>
          </cell>
          <cell r="S466">
            <v>1.5049999999999999</v>
          </cell>
          <cell r="T466">
            <v>2.0259999999999998</v>
          </cell>
        </row>
        <row r="467">
          <cell r="A467">
            <v>29</v>
          </cell>
          <cell r="B467">
            <v>178</v>
          </cell>
          <cell r="C467" t="str">
            <v>Congo</v>
          </cell>
          <cell r="D467">
            <v>0</v>
          </cell>
          <cell r="E467">
            <v>1</v>
          </cell>
          <cell r="F467" t="str">
            <v>Afro</v>
          </cell>
          <cell r="G467">
            <v>6</v>
          </cell>
          <cell r="H467" t="str">
            <v>ssa</v>
          </cell>
          <cell r="I467">
            <v>1</v>
          </cell>
          <cell r="J467" t="str">
            <v>low and middle</v>
          </cell>
          <cell r="K467" t="str">
            <v>males</v>
          </cell>
          <cell r="L467" t="str">
            <v>1995-2000</v>
          </cell>
          <cell r="M467">
            <v>115.485</v>
          </cell>
          <cell r="N467">
            <v>45.74</v>
          </cell>
          <cell r="O467">
            <v>10.010999999999999</v>
          </cell>
          <cell r="P467">
            <v>10.969000000000001</v>
          </cell>
          <cell r="Q467">
            <v>15.531000000000001</v>
          </cell>
          <cell r="R467">
            <v>13.943999999999999</v>
          </cell>
          <cell r="S467">
            <v>7.89</v>
          </cell>
          <cell r="T467">
            <v>11.4</v>
          </cell>
        </row>
        <row r="468">
          <cell r="A468">
            <v>30</v>
          </cell>
          <cell r="B468">
            <v>180</v>
          </cell>
          <cell r="C468" t="str">
            <v>Dem. Republic of the Congo</v>
          </cell>
          <cell r="D468">
            <v>0</v>
          </cell>
          <cell r="E468">
            <v>1</v>
          </cell>
          <cell r="F468" t="str">
            <v>Afro</v>
          </cell>
          <cell r="G468">
            <v>6</v>
          </cell>
          <cell r="H468" t="str">
            <v>ssa</v>
          </cell>
          <cell r="I468">
            <v>1</v>
          </cell>
          <cell r="J468" t="str">
            <v>low and middle</v>
          </cell>
          <cell r="K468" t="str">
            <v>males</v>
          </cell>
          <cell r="L468" t="str">
            <v>1995-2000</v>
          </cell>
          <cell r="M468">
            <v>1853.367</v>
          </cell>
          <cell r="N468">
            <v>854.197</v>
          </cell>
          <cell r="O468">
            <v>173.72300000000001</v>
          </cell>
          <cell r="P468">
            <v>170.31700000000001</v>
          </cell>
          <cell r="Q468">
            <v>196.161</v>
          </cell>
          <cell r="R468">
            <v>185.63</v>
          </cell>
          <cell r="S468">
            <v>117.22300000000001</v>
          </cell>
          <cell r="T468">
            <v>156.11599999999999</v>
          </cell>
        </row>
        <row r="469">
          <cell r="A469">
            <v>177</v>
          </cell>
          <cell r="B469">
            <v>188</v>
          </cell>
          <cell r="C469" t="str">
            <v>Costa Rica</v>
          </cell>
          <cell r="D469">
            <v>0</v>
          </cell>
          <cell r="E469">
            <v>2</v>
          </cell>
          <cell r="F469" t="str">
            <v>Amro</v>
          </cell>
          <cell r="G469">
            <v>7</v>
          </cell>
          <cell r="H469" t="str">
            <v>lac</v>
          </cell>
          <cell r="I469">
            <v>1</v>
          </cell>
          <cell r="J469" t="str">
            <v>low and middle</v>
          </cell>
          <cell r="K469" t="str">
            <v>males</v>
          </cell>
          <cell r="L469" t="str">
            <v>1995-2000</v>
          </cell>
          <cell r="M469">
            <v>40.808999999999997</v>
          </cell>
          <cell r="N469">
            <v>3.742</v>
          </cell>
          <cell r="O469">
            <v>0.69499999999999995</v>
          </cell>
          <cell r="P469">
            <v>2.3730000000000002</v>
          </cell>
          <cell r="Q469">
            <v>3.7309999999999999</v>
          </cell>
          <cell r="R469">
            <v>5.7270000000000003</v>
          </cell>
          <cell r="S469">
            <v>6.734</v>
          </cell>
          <cell r="T469">
            <v>17.807000000000002</v>
          </cell>
        </row>
        <row r="470">
          <cell r="A470">
            <v>145</v>
          </cell>
          <cell r="B470">
            <v>191</v>
          </cell>
          <cell r="C470" t="str">
            <v>Croatia</v>
          </cell>
          <cell r="D470">
            <v>0</v>
          </cell>
          <cell r="E470">
            <v>4</v>
          </cell>
          <cell r="F470" t="str">
            <v>Euro</v>
          </cell>
          <cell r="G470">
            <v>2</v>
          </cell>
          <cell r="H470" t="str">
            <v>fse</v>
          </cell>
          <cell r="I470">
            <v>1</v>
          </cell>
          <cell r="J470" t="str">
            <v>low and middle</v>
          </cell>
          <cell r="K470" t="str">
            <v>males</v>
          </cell>
          <cell r="L470" t="str">
            <v>1995-2000</v>
          </cell>
          <cell r="M470">
            <v>132.28299999999999</v>
          </cell>
          <cell r="N470">
            <v>1.72</v>
          </cell>
          <cell r="O470">
            <v>0.52600000000000002</v>
          </cell>
          <cell r="P470">
            <v>2.9390000000000001</v>
          </cell>
          <cell r="Q470">
            <v>7.81</v>
          </cell>
          <cell r="R470">
            <v>23.936</v>
          </cell>
          <cell r="S470">
            <v>34.887999999999998</v>
          </cell>
          <cell r="T470">
            <v>60.464000000000006</v>
          </cell>
        </row>
        <row r="471">
          <cell r="A471">
            <v>166</v>
          </cell>
          <cell r="B471">
            <v>192</v>
          </cell>
          <cell r="C471" t="str">
            <v>Cuba</v>
          </cell>
          <cell r="D471">
            <v>0</v>
          </cell>
          <cell r="E471">
            <v>2</v>
          </cell>
          <cell r="F471" t="str">
            <v>Amro</v>
          </cell>
          <cell r="G471">
            <v>7</v>
          </cell>
          <cell r="H471" t="str">
            <v>lac</v>
          </cell>
          <cell r="I471">
            <v>1</v>
          </cell>
          <cell r="J471" t="str">
            <v>low and middle</v>
          </cell>
          <cell r="K471" t="str">
            <v>males</v>
          </cell>
          <cell r="L471" t="str">
            <v>1995-2000</v>
          </cell>
          <cell r="M471">
            <v>211.36699999999999</v>
          </cell>
          <cell r="N471">
            <v>5.258</v>
          </cell>
          <cell r="O471">
            <v>1.87</v>
          </cell>
          <cell r="P471">
            <v>8.6720000000000006</v>
          </cell>
          <cell r="Q471">
            <v>13.527999999999999</v>
          </cell>
          <cell r="R471">
            <v>28.611000000000001</v>
          </cell>
          <cell r="S471">
            <v>33.592999999999996</v>
          </cell>
          <cell r="T471">
            <v>119.83499999999999</v>
          </cell>
        </row>
        <row r="472">
          <cell r="A472">
            <v>104</v>
          </cell>
          <cell r="B472">
            <v>196</v>
          </cell>
          <cell r="C472" t="str">
            <v>Cyprus</v>
          </cell>
          <cell r="D472">
            <v>0</v>
          </cell>
          <cell r="E472">
            <v>3</v>
          </cell>
          <cell r="F472" t="str">
            <v>Emro</v>
          </cell>
          <cell r="G472">
            <v>8</v>
          </cell>
          <cell r="H472" t="str">
            <v>mec</v>
          </cell>
          <cell r="I472">
            <v>4</v>
          </cell>
          <cell r="J472" t="str">
            <v>high</v>
          </cell>
          <cell r="K472" t="str">
            <v>males</v>
          </cell>
          <cell r="L472" t="str">
            <v>1995-2000</v>
          </cell>
          <cell r="M472">
            <v>14.744</v>
          </cell>
          <cell r="N472">
            <v>0.27700000000000002</v>
          </cell>
          <cell r="O472">
            <v>5.3999999999999999E-2</v>
          </cell>
          <cell r="P472">
            <v>0.48699999999999999</v>
          </cell>
          <cell r="Q472">
            <v>0.64600000000000002</v>
          </cell>
          <cell r="R472">
            <v>1.623</v>
          </cell>
          <cell r="S472">
            <v>2.3159999999999998</v>
          </cell>
          <cell r="T472">
            <v>9.3409999999999993</v>
          </cell>
        </row>
        <row r="473">
          <cell r="A473">
            <v>123</v>
          </cell>
          <cell r="B473">
            <v>203</v>
          </cell>
          <cell r="C473" t="str">
            <v>Czech Republic</v>
          </cell>
          <cell r="D473">
            <v>0</v>
          </cell>
          <cell r="E473">
            <v>4</v>
          </cell>
          <cell r="F473" t="str">
            <v>Euro</v>
          </cell>
          <cell r="G473">
            <v>2</v>
          </cell>
          <cell r="H473" t="str">
            <v>fse</v>
          </cell>
          <cell r="I473">
            <v>1</v>
          </cell>
          <cell r="J473" t="str">
            <v>low and middle</v>
          </cell>
          <cell r="K473" t="str">
            <v>males</v>
          </cell>
          <cell r="L473" t="str">
            <v>1995-2000</v>
          </cell>
          <cell r="M473">
            <v>290.36700000000002</v>
          </cell>
          <cell r="N473">
            <v>2.375</v>
          </cell>
          <cell r="O473">
            <v>0.81299999999999994</v>
          </cell>
          <cell r="P473">
            <v>5.9589999999999996</v>
          </cell>
          <cell r="Q473">
            <v>12.586</v>
          </cell>
          <cell r="R473">
            <v>49.019000000000005</v>
          </cell>
          <cell r="S473">
            <v>63.816000000000003</v>
          </cell>
          <cell r="T473">
            <v>155.79900000000001</v>
          </cell>
        </row>
        <row r="474">
          <cell r="A474">
            <v>48</v>
          </cell>
          <cell r="B474">
            <v>204</v>
          </cell>
          <cell r="C474" t="str">
            <v>Benin</v>
          </cell>
          <cell r="D474">
            <v>0</v>
          </cell>
          <cell r="E474">
            <v>1</v>
          </cell>
          <cell r="F474" t="str">
            <v>Afro</v>
          </cell>
          <cell r="G474">
            <v>6</v>
          </cell>
          <cell r="H474" t="str">
            <v>ssa</v>
          </cell>
          <cell r="I474">
            <v>1</v>
          </cell>
          <cell r="J474" t="str">
            <v>low and middle</v>
          </cell>
          <cell r="K474" t="str">
            <v>males</v>
          </cell>
          <cell r="L474" t="str">
            <v>1995-2000</v>
          </cell>
          <cell r="M474">
            <v>198.19800000000001</v>
          </cell>
          <cell r="N474">
            <v>87.313000000000002</v>
          </cell>
          <cell r="O474">
            <v>20.405999999999999</v>
          </cell>
          <cell r="P474">
            <v>18.596</v>
          </cell>
          <cell r="Q474">
            <v>17.521000000000001</v>
          </cell>
          <cell r="R474">
            <v>16.605</v>
          </cell>
          <cell r="S474">
            <v>12.646000000000001</v>
          </cell>
          <cell r="T474">
            <v>25.110999999999997</v>
          </cell>
        </row>
        <row r="475">
          <cell r="A475">
            <v>132</v>
          </cell>
          <cell r="B475">
            <v>208</v>
          </cell>
          <cell r="C475" t="str">
            <v>Denmark</v>
          </cell>
          <cell r="D475">
            <v>0</v>
          </cell>
          <cell r="E475">
            <v>4</v>
          </cell>
          <cell r="F475" t="str">
            <v>Euro</v>
          </cell>
          <cell r="G475">
            <v>1</v>
          </cell>
          <cell r="H475" t="str">
            <v>eme</v>
          </cell>
          <cell r="I475">
            <v>4</v>
          </cell>
          <cell r="J475" t="str">
            <v>high</v>
          </cell>
          <cell r="K475" t="str">
            <v>males</v>
          </cell>
          <cell r="L475" t="str">
            <v>1995-2000</v>
          </cell>
          <cell r="M475">
            <v>154.339</v>
          </cell>
          <cell r="N475">
            <v>1.63</v>
          </cell>
          <cell r="O475">
            <v>0.33100000000000002</v>
          </cell>
          <cell r="P475">
            <v>2.04</v>
          </cell>
          <cell r="Q475">
            <v>5.5839999999999996</v>
          </cell>
          <cell r="R475">
            <v>19.423999999999999</v>
          </cell>
          <cell r="S475">
            <v>27.236000000000001</v>
          </cell>
          <cell r="T475">
            <v>98.093999999999994</v>
          </cell>
        </row>
        <row r="476">
          <cell r="A476">
            <v>167</v>
          </cell>
          <cell r="B476">
            <v>214</v>
          </cell>
          <cell r="C476" t="str">
            <v>Dominican Republic</v>
          </cell>
          <cell r="D476">
            <v>0</v>
          </cell>
          <cell r="E476">
            <v>2</v>
          </cell>
          <cell r="F476" t="str">
            <v>Amro</v>
          </cell>
          <cell r="G476">
            <v>7</v>
          </cell>
          <cell r="H476" t="str">
            <v>lac</v>
          </cell>
          <cell r="I476">
            <v>1</v>
          </cell>
          <cell r="J476" t="str">
            <v>low and middle</v>
          </cell>
          <cell r="K476" t="str">
            <v>males</v>
          </cell>
          <cell r="L476" t="str">
            <v>1995-2000</v>
          </cell>
          <cell r="M476">
            <v>121.88800000000001</v>
          </cell>
          <cell r="N476">
            <v>26.094999999999999</v>
          </cell>
          <cell r="O476">
            <v>3.4240000000000004</v>
          </cell>
          <cell r="P476">
            <v>8.5519999999999996</v>
          </cell>
          <cell r="Q476">
            <v>11.741</v>
          </cell>
          <cell r="R476">
            <v>16.219000000000001</v>
          </cell>
          <cell r="S476">
            <v>17.826000000000001</v>
          </cell>
          <cell r="T476">
            <v>38.030999999999999</v>
          </cell>
        </row>
        <row r="477">
          <cell r="A477">
            <v>190</v>
          </cell>
          <cell r="B477">
            <v>218</v>
          </cell>
          <cell r="C477" t="str">
            <v>Ecuador</v>
          </cell>
          <cell r="D477">
            <v>0</v>
          </cell>
          <cell r="E477">
            <v>2</v>
          </cell>
          <cell r="F477" t="str">
            <v>Amro</v>
          </cell>
          <cell r="G477">
            <v>7</v>
          </cell>
          <cell r="H477" t="str">
            <v>lac</v>
          </cell>
          <cell r="I477">
            <v>1</v>
          </cell>
          <cell r="J477" t="str">
            <v>low and middle</v>
          </cell>
          <cell r="K477" t="str">
            <v>males</v>
          </cell>
          <cell r="L477" t="str">
            <v>1995-2000</v>
          </cell>
          <cell r="M477">
            <v>199.29</v>
          </cell>
          <cell r="N477">
            <v>52.07</v>
          </cell>
          <cell r="O477">
            <v>6.2080000000000002</v>
          </cell>
          <cell r="P477">
            <v>15.270999999999999</v>
          </cell>
          <cell r="Q477">
            <v>20.399000000000001</v>
          </cell>
          <cell r="R477">
            <v>24.564</v>
          </cell>
          <cell r="S477">
            <v>23.253</v>
          </cell>
          <cell r="T477">
            <v>57.524999999999999</v>
          </cell>
        </row>
        <row r="478">
          <cell r="A478">
            <v>178</v>
          </cell>
          <cell r="B478">
            <v>222</v>
          </cell>
          <cell r="C478" t="str">
            <v>El Salvador</v>
          </cell>
          <cell r="D478">
            <v>0</v>
          </cell>
          <cell r="E478">
            <v>2</v>
          </cell>
          <cell r="F478" t="str">
            <v>Amro</v>
          </cell>
          <cell r="G478">
            <v>7</v>
          </cell>
          <cell r="H478" t="str">
            <v>lac</v>
          </cell>
          <cell r="I478">
            <v>1</v>
          </cell>
          <cell r="J478" t="str">
            <v>low and middle</v>
          </cell>
          <cell r="K478" t="str">
            <v>males</v>
          </cell>
          <cell r="L478" t="str">
            <v>1995-2000</v>
          </cell>
          <cell r="M478">
            <v>99.661000000000001</v>
          </cell>
          <cell r="N478">
            <v>19.25</v>
          </cell>
          <cell r="O478">
            <v>3.02</v>
          </cell>
          <cell r="P478">
            <v>11.023</v>
          </cell>
          <cell r="Q478">
            <v>11.757999999999999</v>
          </cell>
          <cell r="R478">
            <v>13.76</v>
          </cell>
          <cell r="S478">
            <v>12.871</v>
          </cell>
          <cell r="T478">
            <v>27.979000000000003</v>
          </cell>
        </row>
        <row r="479">
          <cell r="A479">
            <v>31</v>
          </cell>
          <cell r="B479">
            <v>226</v>
          </cell>
          <cell r="C479" t="str">
            <v>Equatorial Guinea</v>
          </cell>
          <cell r="D479">
            <v>0</v>
          </cell>
          <cell r="E479">
            <v>1</v>
          </cell>
          <cell r="F479" t="str">
            <v>Afro</v>
          </cell>
          <cell r="G479">
            <v>6</v>
          </cell>
          <cell r="H479" t="str">
            <v>ssa</v>
          </cell>
          <cell r="I479">
            <v>1</v>
          </cell>
          <cell r="J479" t="str">
            <v>low and middle</v>
          </cell>
          <cell r="K479" t="str">
            <v>males</v>
          </cell>
          <cell r="L479" t="str">
            <v>1995-2000</v>
          </cell>
          <cell r="M479">
            <v>17.960999999999999</v>
          </cell>
          <cell r="N479">
            <v>8.3379999999999992</v>
          </cell>
          <cell r="O479">
            <v>1.43</v>
          </cell>
          <cell r="P479">
            <v>1.619</v>
          </cell>
          <cell r="Q479">
            <v>1.4169999999999998</v>
          </cell>
          <cell r="R479">
            <v>1.54</v>
          </cell>
          <cell r="S479">
            <v>1.4020000000000001</v>
          </cell>
          <cell r="T479">
            <v>2.2149999999999999</v>
          </cell>
        </row>
        <row r="480">
          <cell r="A480">
            <v>11</v>
          </cell>
          <cell r="B480">
            <v>231</v>
          </cell>
          <cell r="C480" t="str">
            <v>Ethiopia</v>
          </cell>
          <cell r="D480">
            <v>0</v>
          </cell>
          <cell r="E480">
            <v>1</v>
          </cell>
          <cell r="F480" t="str">
            <v>Afro</v>
          </cell>
          <cell r="G480">
            <v>6</v>
          </cell>
          <cell r="H480" t="str">
            <v>ssa</v>
          </cell>
          <cell r="I480">
            <v>1</v>
          </cell>
          <cell r="J480" t="str">
            <v>low and middle</v>
          </cell>
          <cell r="K480" t="str">
            <v>males</v>
          </cell>
          <cell r="L480" t="str">
            <v>1995-2000</v>
          </cell>
          <cell r="M480">
            <v>3007.1109999999999</v>
          </cell>
          <cell r="N480">
            <v>1309.9770000000001</v>
          </cell>
          <cell r="O480">
            <v>278.83199999999999</v>
          </cell>
          <cell r="P480">
            <v>281.26300000000003</v>
          </cell>
          <cell r="Q480">
            <v>386.82400000000001</v>
          </cell>
          <cell r="R480">
            <v>349.678</v>
          </cell>
          <cell r="S480">
            <v>187.82499999999999</v>
          </cell>
          <cell r="T480">
            <v>212.71200000000002</v>
          </cell>
        </row>
        <row r="481">
          <cell r="A481">
            <v>10</v>
          </cell>
          <cell r="B481">
            <v>232</v>
          </cell>
          <cell r="C481" t="str">
            <v>Eritrea</v>
          </cell>
          <cell r="D481">
            <v>0</v>
          </cell>
          <cell r="E481">
            <v>1</v>
          </cell>
          <cell r="F481" t="str">
            <v>Afro</v>
          </cell>
          <cell r="G481">
            <v>6</v>
          </cell>
          <cell r="H481" t="str">
            <v>ssa</v>
          </cell>
          <cell r="I481">
            <v>1</v>
          </cell>
          <cell r="J481" t="str">
            <v>low and middle</v>
          </cell>
          <cell r="K481" t="str">
            <v>males</v>
          </cell>
          <cell r="L481" t="str">
            <v>1995-2000</v>
          </cell>
          <cell r="M481">
            <v>132.10400000000001</v>
          </cell>
          <cell r="N481">
            <v>57.213000000000001</v>
          </cell>
          <cell r="O481">
            <v>11.048999999999999</v>
          </cell>
          <cell r="P481">
            <v>12.248000000000001</v>
          </cell>
          <cell r="Q481">
            <v>14.488999999999999</v>
          </cell>
          <cell r="R481">
            <v>15.255000000000001</v>
          </cell>
          <cell r="S481">
            <v>10.202999999999999</v>
          </cell>
          <cell r="T481">
            <v>11.647</v>
          </cell>
        </row>
        <row r="482">
          <cell r="A482">
            <v>133</v>
          </cell>
          <cell r="B482">
            <v>233</v>
          </cell>
          <cell r="C482" t="str">
            <v>Estonia</v>
          </cell>
          <cell r="D482">
            <v>0</v>
          </cell>
          <cell r="E482">
            <v>4</v>
          </cell>
          <cell r="F482" t="str">
            <v>Euro</v>
          </cell>
          <cell r="G482">
            <v>2</v>
          </cell>
          <cell r="H482" t="str">
            <v>fse</v>
          </cell>
          <cell r="I482">
            <v>1</v>
          </cell>
          <cell r="J482" t="str">
            <v>low and middle</v>
          </cell>
          <cell r="K482" t="str">
            <v>males</v>
          </cell>
          <cell r="L482" t="str">
            <v>1995-2000</v>
          </cell>
          <cell r="M482">
            <v>48.869</v>
          </cell>
          <cell r="N482">
            <v>1.1379999999999999</v>
          </cell>
          <cell r="O482">
            <v>0.46199999999999997</v>
          </cell>
          <cell r="P482">
            <v>2.09</v>
          </cell>
          <cell r="Q482">
            <v>4.5069999999999997</v>
          </cell>
          <cell r="R482">
            <v>10.091999999999999</v>
          </cell>
          <cell r="S482">
            <v>12.423</v>
          </cell>
          <cell r="T482">
            <v>18.157</v>
          </cell>
        </row>
        <row r="483">
          <cell r="A483">
            <v>205</v>
          </cell>
          <cell r="B483">
            <v>242</v>
          </cell>
          <cell r="C483" t="str">
            <v>Fiji</v>
          </cell>
          <cell r="D483">
            <v>0</v>
          </cell>
          <cell r="E483">
            <v>6</v>
          </cell>
          <cell r="F483" t="str">
            <v>Wpro</v>
          </cell>
          <cell r="G483">
            <v>5</v>
          </cell>
          <cell r="H483" t="str">
            <v>oai</v>
          </cell>
          <cell r="I483">
            <v>1</v>
          </cell>
          <cell r="J483" t="str">
            <v>low and middle</v>
          </cell>
          <cell r="K483" t="str">
            <v>males</v>
          </cell>
          <cell r="L483" t="str">
            <v>1995-2000</v>
          </cell>
          <cell r="M483">
            <v>10.228</v>
          </cell>
          <cell r="N483">
            <v>1.2589999999999999</v>
          </cell>
          <cell r="O483">
            <v>0.19400000000000001</v>
          </cell>
          <cell r="P483">
            <v>0.57499999999999996</v>
          </cell>
          <cell r="Q483">
            <v>0.69900000000000007</v>
          </cell>
          <cell r="R483">
            <v>1.752</v>
          </cell>
          <cell r="S483">
            <v>2.109</v>
          </cell>
          <cell r="T483">
            <v>3.64</v>
          </cell>
        </row>
        <row r="484">
          <cell r="A484">
            <v>134</v>
          </cell>
          <cell r="B484">
            <v>246</v>
          </cell>
          <cell r="C484" t="str">
            <v>Finland</v>
          </cell>
          <cell r="D484">
            <v>0</v>
          </cell>
          <cell r="E484">
            <v>4</v>
          </cell>
          <cell r="F484" t="str">
            <v>Euro</v>
          </cell>
          <cell r="G484">
            <v>1</v>
          </cell>
          <cell r="H484" t="str">
            <v>eme</v>
          </cell>
          <cell r="I484">
            <v>4</v>
          </cell>
          <cell r="J484" t="str">
            <v>high</v>
          </cell>
          <cell r="K484" t="str">
            <v>males</v>
          </cell>
          <cell r="L484" t="str">
            <v>1995-2000</v>
          </cell>
          <cell r="M484">
            <v>125.074</v>
          </cell>
          <cell r="N484">
            <v>1.0840000000000001</v>
          </cell>
          <cell r="O484">
            <v>0.33599999999999997</v>
          </cell>
          <cell r="P484">
            <v>2.625</v>
          </cell>
          <cell r="Q484">
            <v>6.7859999999999996</v>
          </cell>
          <cell r="R484">
            <v>18.893000000000001</v>
          </cell>
          <cell r="S484">
            <v>25.356999999999999</v>
          </cell>
          <cell r="T484">
            <v>69.992999999999995</v>
          </cell>
        </row>
        <row r="485">
          <cell r="A485">
            <v>157</v>
          </cell>
          <cell r="B485">
            <v>250</v>
          </cell>
          <cell r="C485" t="str">
            <v>France</v>
          </cell>
          <cell r="D485">
            <v>0</v>
          </cell>
          <cell r="E485">
            <v>4</v>
          </cell>
          <cell r="F485" t="str">
            <v>Euro</v>
          </cell>
          <cell r="G485">
            <v>1</v>
          </cell>
          <cell r="H485" t="str">
            <v>eme</v>
          </cell>
          <cell r="I485">
            <v>4</v>
          </cell>
          <cell r="J485" t="str">
            <v>high</v>
          </cell>
          <cell r="K485" t="str">
            <v>males</v>
          </cell>
          <cell r="L485" t="str">
            <v>1995-2000</v>
          </cell>
          <cell r="M485">
            <v>1411.818</v>
          </cell>
          <cell r="N485">
            <v>15.802</v>
          </cell>
          <cell r="O485">
            <v>3.5389999999999997</v>
          </cell>
          <cell r="P485">
            <v>33.194000000000003</v>
          </cell>
          <cell r="Q485">
            <v>70.025000000000006</v>
          </cell>
          <cell r="R485">
            <v>175.732</v>
          </cell>
          <cell r="S485">
            <v>255.285</v>
          </cell>
          <cell r="T485">
            <v>858.24099999999999</v>
          </cell>
        </row>
        <row r="486">
          <cell r="A486">
            <v>213</v>
          </cell>
          <cell r="B486">
            <v>258</v>
          </cell>
          <cell r="C486" t="str">
            <v>French Polynesia</v>
          </cell>
          <cell r="G486">
            <v>5</v>
          </cell>
          <cell r="H486" t="str">
            <v>oai</v>
          </cell>
          <cell r="I486">
            <v>4</v>
          </cell>
          <cell r="J486" t="str">
            <v>high</v>
          </cell>
          <cell r="K486" t="str">
            <v>males</v>
          </cell>
          <cell r="L486" t="str">
            <v>1995-2000</v>
          </cell>
          <cell r="M486">
            <v>3.165</v>
          </cell>
          <cell r="N486">
            <v>0.20899999999999999</v>
          </cell>
          <cell r="O486">
            <v>5.7000000000000002E-2</v>
          </cell>
          <cell r="P486">
            <v>0.26800000000000002</v>
          </cell>
          <cell r="Q486">
            <v>0.26600000000000001</v>
          </cell>
          <cell r="R486">
            <v>0.63900000000000001</v>
          </cell>
          <cell r="S486">
            <v>0.74299999999999999</v>
          </cell>
          <cell r="T486">
            <v>0.98299999999999998</v>
          </cell>
        </row>
        <row r="487">
          <cell r="A487">
            <v>9</v>
          </cell>
          <cell r="B487">
            <v>262</v>
          </cell>
          <cell r="C487" t="str">
            <v>Djibouti</v>
          </cell>
          <cell r="D487">
            <v>0</v>
          </cell>
          <cell r="E487">
            <v>3</v>
          </cell>
          <cell r="F487" t="str">
            <v>Emro</v>
          </cell>
          <cell r="G487">
            <v>6</v>
          </cell>
          <cell r="H487" t="str">
            <v>ssa</v>
          </cell>
          <cell r="I487">
            <v>1</v>
          </cell>
          <cell r="J487" t="str">
            <v>low and middle</v>
          </cell>
          <cell r="K487" t="str">
            <v>males</v>
          </cell>
          <cell r="L487" t="str">
            <v>1995-2000</v>
          </cell>
          <cell r="M487">
            <v>23.914000000000001</v>
          </cell>
          <cell r="N487">
            <v>10.78</v>
          </cell>
          <cell r="O487">
            <v>2</v>
          </cell>
          <cell r="P487">
            <v>2.4430000000000001</v>
          </cell>
          <cell r="Q487">
            <v>2.0810000000000004</v>
          </cell>
          <cell r="R487">
            <v>2.3730000000000002</v>
          </cell>
          <cell r="S487">
            <v>1.857</v>
          </cell>
          <cell r="T487">
            <v>2.38</v>
          </cell>
        </row>
        <row r="488">
          <cell r="A488">
            <v>32</v>
          </cell>
          <cell r="B488">
            <v>266</v>
          </cell>
          <cell r="C488" t="str">
            <v>Gabon</v>
          </cell>
          <cell r="D488">
            <v>0</v>
          </cell>
          <cell r="E488">
            <v>1</v>
          </cell>
          <cell r="F488" t="str">
            <v>Afro</v>
          </cell>
          <cell r="G488">
            <v>6</v>
          </cell>
          <cell r="H488" t="str">
            <v>ssa</v>
          </cell>
          <cell r="I488">
            <v>1</v>
          </cell>
          <cell r="J488" t="str">
            <v>low and middle</v>
          </cell>
          <cell r="K488" t="str">
            <v>males</v>
          </cell>
          <cell r="L488" t="str">
            <v>1995-2000</v>
          </cell>
          <cell r="M488">
            <v>46.984000000000002</v>
          </cell>
          <cell r="N488">
            <v>15.882</v>
          </cell>
          <cell r="O488">
            <v>3.206</v>
          </cell>
          <cell r="P488">
            <v>3.5380000000000003</v>
          </cell>
          <cell r="Q488">
            <v>4.6639999999999997</v>
          </cell>
          <cell r="R488">
            <v>5.7370000000000001</v>
          </cell>
          <cell r="S488">
            <v>4.9359999999999999</v>
          </cell>
          <cell r="T488">
            <v>9.0209999999999972</v>
          </cell>
        </row>
        <row r="489">
          <cell r="A489">
            <v>106</v>
          </cell>
          <cell r="B489">
            <v>268</v>
          </cell>
          <cell r="C489" t="str">
            <v>Georgia</v>
          </cell>
          <cell r="D489">
            <v>0</v>
          </cell>
          <cell r="E489">
            <v>4</v>
          </cell>
          <cell r="F489" t="str">
            <v>Euro</v>
          </cell>
          <cell r="G489">
            <v>8</v>
          </cell>
          <cell r="H489" t="str">
            <v>mec</v>
          </cell>
          <cell r="I489">
            <v>1</v>
          </cell>
          <cell r="J489" t="str">
            <v>low and middle</v>
          </cell>
          <cell r="K489" t="str">
            <v>males</v>
          </cell>
          <cell r="L489" t="str">
            <v>1995-2000</v>
          </cell>
          <cell r="M489">
            <v>121.886</v>
          </cell>
          <cell r="N489">
            <v>4.9409999999999998</v>
          </cell>
          <cell r="O489">
            <v>0.877</v>
          </cell>
          <cell r="P489">
            <v>3.9939999999999998</v>
          </cell>
          <cell r="Q489">
            <v>9.8120000000000012</v>
          </cell>
          <cell r="R489">
            <v>20.707000000000001</v>
          </cell>
          <cell r="S489">
            <v>31.606999999999999</v>
          </cell>
          <cell r="T489">
            <v>49.947999999999993</v>
          </cell>
        </row>
        <row r="490">
          <cell r="A490">
            <v>52</v>
          </cell>
          <cell r="B490">
            <v>270</v>
          </cell>
          <cell r="C490" t="str">
            <v>Gambia</v>
          </cell>
          <cell r="D490">
            <v>0</v>
          </cell>
          <cell r="E490">
            <v>1</v>
          </cell>
          <cell r="F490" t="str">
            <v>Afro</v>
          </cell>
          <cell r="G490">
            <v>6</v>
          </cell>
          <cell r="H490" t="str">
            <v>ssa</v>
          </cell>
          <cell r="I490">
            <v>1</v>
          </cell>
          <cell r="J490" t="str">
            <v>low and middle</v>
          </cell>
          <cell r="K490" t="str">
            <v>males</v>
          </cell>
          <cell r="L490" t="str">
            <v>1995-2000</v>
          </cell>
          <cell r="M490">
            <v>55.37</v>
          </cell>
          <cell r="N490">
            <v>26.681999999999999</v>
          </cell>
          <cell r="O490">
            <v>4.4649999999999999</v>
          </cell>
          <cell r="P490">
            <v>5.1509999999999998</v>
          </cell>
          <cell r="Q490">
            <v>5.1920000000000002</v>
          </cell>
          <cell r="R490">
            <v>5.2939999999999996</v>
          </cell>
          <cell r="S490">
            <v>3.8519999999999999</v>
          </cell>
          <cell r="T490">
            <v>4.7339999999999991</v>
          </cell>
        </row>
        <row r="491">
          <cell r="A491">
            <v>105</v>
          </cell>
          <cell r="B491">
            <v>274</v>
          </cell>
          <cell r="C491" t="str">
            <v>Gaza Strip</v>
          </cell>
          <cell r="G491">
            <v>8</v>
          </cell>
          <cell r="H491" t="str">
            <v>mec</v>
          </cell>
          <cell r="I491">
            <v>1</v>
          </cell>
          <cell r="J491" t="str">
            <v>low and middle</v>
          </cell>
          <cell r="K491" t="str">
            <v>males</v>
          </cell>
          <cell r="L491" t="str">
            <v>1995-2000</v>
          </cell>
          <cell r="M491">
            <v>13.375999999999999</v>
          </cell>
          <cell r="N491">
            <v>4.1100000000000003</v>
          </cell>
          <cell r="O491">
            <v>0.39400000000000002</v>
          </cell>
          <cell r="P491">
            <v>0.78599999999999992</v>
          </cell>
          <cell r="Q491">
            <v>0.65200000000000002</v>
          </cell>
          <cell r="R491">
            <v>1.014</v>
          </cell>
          <cell r="S491">
            <v>1.52</v>
          </cell>
          <cell r="T491">
            <v>4.9000000000000004</v>
          </cell>
        </row>
        <row r="492">
          <cell r="A492">
            <v>158</v>
          </cell>
          <cell r="B492">
            <v>276</v>
          </cell>
          <cell r="C492" t="str">
            <v>Germany</v>
          </cell>
          <cell r="D492">
            <v>0</v>
          </cell>
          <cell r="E492">
            <v>4</v>
          </cell>
          <cell r="F492" t="str">
            <v>Euro</v>
          </cell>
          <cell r="G492">
            <v>1</v>
          </cell>
          <cell r="H492" t="str">
            <v>eme</v>
          </cell>
          <cell r="I492">
            <v>4</v>
          </cell>
          <cell r="J492" t="str">
            <v>high</v>
          </cell>
          <cell r="K492" t="str">
            <v>males</v>
          </cell>
          <cell r="L492" t="str">
            <v>1995-2000</v>
          </cell>
          <cell r="M492">
            <v>2060.8629999999998</v>
          </cell>
          <cell r="N492">
            <v>13.558999999999999</v>
          </cell>
          <cell r="O492">
            <v>3.6749999999999998</v>
          </cell>
          <cell r="P492">
            <v>31.302</v>
          </cell>
          <cell r="Q492">
            <v>88.06</v>
          </cell>
          <cell r="R492">
            <v>277.25900000000001</v>
          </cell>
          <cell r="S492">
            <v>459.53100000000001</v>
          </cell>
          <cell r="T492">
            <v>1187.4770000000001</v>
          </cell>
        </row>
        <row r="493">
          <cell r="A493">
            <v>53</v>
          </cell>
          <cell r="B493">
            <v>288</v>
          </cell>
          <cell r="C493" t="str">
            <v>Ghana</v>
          </cell>
          <cell r="D493">
            <v>0</v>
          </cell>
          <cell r="E493">
            <v>1</v>
          </cell>
          <cell r="F493" t="str">
            <v>Afro</v>
          </cell>
          <cell r="G493">
            <v>6</v>
          </cell>
          <cell r="H493" t="str">
            <v>ssa</v>
          </cell>
          <cell r="I493">
            <v>1</v>
          </cell>
          <cell r="J493" t="str">
            <v>low and middle</v>
          </cell>
          <cell r="K493" t="str">
            <v>males</v>
          </cell>
          <cell r="L493" t="str">
            <v>1995-2000</v>
          </cell>
          <cell r="M493">
            <v>473.12799999999999</v>
          </cell>
          <cell r="N493">
            <v>194.78299999999999</v>
          </cell>
          <cell r="O493">
            <v>36.381</v>
          </cell>
          <cell r="P493">
            <v>49.900999999999996</v>
          </cell>
          <cell r="Q493">
            <v>41.596000000000004</v>
          </cell>
          <cell r="R493">
            <v>45.46</v>
          </cell>
          <cell r="S493">
            <v>39.365000000000002</v>
          </cell>
          <cell r="T493">
            <v>65.641999999999996</v>
          </cell>
        </row>
        <row r="494">
          <cell r="A494">
            <v>146</v>
          </cell>
          <cell r="B494">
            <v>300</v>
          </cell>
          <cell r="C494" t="str">
            <v>Greece</v>
          </cell>
          <cell r="D494">
            <v>0</v>
          </cell>
          <cell r="E494">
            <v>4</v>
          </cell>
          <cell r="F494" t="str">
            <v>Euro</v>
          </cell>
          <cell r="G494">
            <v>1</v>
          </cell>
          <cell r="H494" t="str">
            <v>eme</v>
          </cell>
          <cell r="I494">
            <v>4</v>
          </cell>
          <cell r="J494" t="str">
            <v>high</v>
          </cell>
          <cell r="K494" t="str">
            <v>males</v>
          </cell>
          <cell r="L494" t="str">
            <v>1995-2000</v>
          </cell>
          <cell r="M494">
            <v>268.45699999999999</v>
          </cell>
          <cell r="N494">
            <v>2.4820000000000002</v>
          </cell>
          <cell r="O494">
            <v>0.56999999999999995</v>
          </cell>
          <cell r="P494">
            <v>5.66</v>
          </cell>
          <cell r="Q494">
            <v>8.3480000000000008</v>
          </cell>
          <cell r="R494">
            <v>24.463999999999999</v>
          </cell>
          <cell r="S494">
            <v>51.073</v>
          </cell>
          <cell r="T494">
            <v>175.86</v>
          </cell>
        </row>
        <row r="495">
          <cell r="A495">
            <v>168</v>
          </cell>
          <cell r="B495">
            <v>312</v>
          </cell>
          <cell r="C495" t="str">
            <v>Guadeloupe</v>
          </cell>
          <cell r="G495">
            <v>7</v>
          </cell>
          <cell r="H495" t="str">
            <v>lac</v>
          </cell>
          <cell r="I495">
            <v>1</v>
          </cell>
          <cell r="J495" t="str">
            <v>low and middle</v>
          </cell>
          <cell r="K495" t="str">
            <v>males</v>
          </cell>
          <cell r="L495" t="str">
            <v>1995-2000</v>
          </cell>
          <cell r="M495">
            <v>7.0060000000000002</v>
          </cell>
          <cell r="N495">
            <v>0.23400000000000001</v>
          </cell>
          <cell r="O495">
            <v>4.4999999999999998E-2</v>
          </cell>
          <cell r="P495">
            <v>0.36599999999999999</v>
          </cell>
          <cell r="Q495">
            <v>0.68300000000000005</v>
          </cell>
          <cell r="R495">
            <v>0.98499999999999999</v>
          </cell>
          <cell r="S495">
            <v>1.141</v>
          </cell>
          <cell r="T495">
            <v>3.552</v>
          </cell>
        </row>
        <row r="496">
          <cell r="A496">
            <v>211</v>
          </cell>
          <cell r="B496">
            <v>316</v>
          </cell>
          <cell r="C496" t="str">
            <v>Guam</v>
          </cell>
          <cell r="G496">
            <v>5</v>
          </cell>
          <cell r="H496" t="str">
            <v>oai</v>
          </cell>
          <cell r="I496">
            <v>4</v>
          </cell>
          <cell r="J496" t="str">
            <v>high</v>
          </cell>
          <cell r="K496" t="str">
            <v>males</v>
          </cell>
          <cell r="L496" t="str">
            <v>1995-2000</v>
          </cell>
          <cell r="M496">
            <v>2.0270000000000001</v>
          </cell>
          <cell r="N496">
            <v>0.11600000000000001</v>
          </cell>
          <cell r="O496">
            <v>0.03</v>
          </cell>
          <cell r="P496">
            <v>0.13700000000000001</v>
          </cell>
          <cell r="Q496">
            <v>0.23100000000000001</v>
          </cell>
          <cell r="R496">
            <v>0.38800000000000001</v>
          </cell>
          <cell r="S496">
            <v>0.41600000000000004</v>
          </cell>
          <cell r="T496">
            <v>0.70899999999999996</v>
          </cell>
        </row>
        <row r="497">
          <cell r="A497">
            <v>179</v>
          </cell>
          <cell r="B497">
            <v>320</v>
          </cell>
          <cell r="C497" t="str">
            <v>Guatemala</v>
          </cell>
          <cell r="D497">
            <v>0</v>
          </cell>
          <cell r="E497">
            <v>2</v>
          </cell>
          <cell r="F497" t="str">
            <v>Amro</v>
          </cell>
          <cell r="G497">
            <v>7</v>
          </cell>
          <cell r="H497" t="str">
            <v>lac</v>
          </cell>
          <cell r="I497">
            <v>1</v>
          </cell>
          <cell r="J497" t="str">
            <v>low and middle</v>
          </cell>
          <cell r="K497" t="str">
            <v>males</v>
          </cell>
          <cell r="L497" t="str">
            <v>1995-2000</v>
          </cell>
          <cell r="M497">
            <v>224.809</v>
          </cell>
          <cell r="N497">
            <v>64.894000000000005</v>
          </cell>
          <cell r="O497">
            <v>8.411999999999999</v>
          </cell>
          <cell r="P497">
            <v>27.14</v>
          </cell>
          <cell r="Q497">
            <v>28.328000000000003</v>
          </cell>
          <cell r="R497">
            <v>27.538999999999998</v>
          </cell>
          <cell r="S497">
            <v>25.071999999999999</v>
          </cell>
          <cell r="T497">
            <v>43.424000000000007</v>
          </cell>
        </row>
        <row r="498">
          <cell r="A498">
            <v>54</v>
          </cell>
          <cell r="B498">
            <v>324</v>
          </cell>
          <cell r="C498" t="str">
            <v>Guinea</v>
          </cell>
          <cell r="D498">
            <v>0</v>
          </cell>
          <cell r="E498">
            <v>1</v>
          </cell>
          <cell r="F498" t="str">
            <v>Afro</v>
          </cell>
          <cell r="G498">
            <v>6</v>
          </cell>
          <cell r="H498" t="str">
            <v>ssa</v>
          </cell>
          <cell r="I498">
            <v>1</v>
          </cell>
          <cell r="J498" t="str">
            <v>low and middle</v>
          </cell>
          <cell r="K498" t="str">
            <v>males</v>
          </cell>
          <cell r="L498" t="str">
            <v>1995-2000</v>
          </cell>
          <cell r="M498">
            <v>322.41500000000002</v>
          </cell>
          <cell r="N498">
            <v>161.56700000000001</v>
          </cell>
          <cell r="O498">
            <v>30.285</v>
          </cell>
          <cell r="P498">
            <v>32.884999999999998</v>
          </cell>
          <cell r="Q498">
            <v>26.875</v>
          </cell>
          <cell r="R498">
            <v>25.378</v>
          </cell>
          <cell r="S498">
            <v>19.516999999999999</v>
          </cell>
          <cell r="T498">
            <v>25.908000000000001</v>
          </cell>
        </row>
        <row r="499">
          <cell r="A499">
            <v>191</v>
          </cell>
          <cell r="B499">
            <v>328</v>
          </cell>
          <cell r="C499" t="str">
            <v>Guyana</v>
          </cell>
          <cell r="D499">
            <v>0</v>
          </cell>
          <cell r="E499">
            <v>2</v>
          </cell>
          <cell r="F499" t="str">
            <v>Amro</v>
          </cell>
          <cell r="G499">
            <v>7</v>
          </cell>
          <cell r="H499" t="str">
            <v>lac</v>
          </cell>
          <cell r="I499">
            <v>1</v>
          </cell>
          <cell r="J499" t="str">
            <v>low and middle</v>
          </cell>
          <cell r="K499" t="str">
            <v>males</v>
          </cell>
          <cell r="L499" t="str">
            <v>1995-2000</v>
          </cell>
          <cell r="M499">
            <v>17.747</v>
          </cell>
          <cell r="N499">
            <v>4.2830000000000004</v>
          </cell>
          <cell r="O499">
            <v>0.58299999999999996</v>
          </cell>
          <cell r="P499">
            <v>1.3819999999999999</v>
          </cell>
          <cell r="Q499">
            <v>2.0880000000000001</v>
          </cell>
          <cell r="R499">
            <v>2.5750000000000002</v>
          </cell>
          <cell r="S499">
            <v>2.5550000000000002</v>
          </cell>
          <cell r="T499">
            <v>4.2809999999999997</v>
          </cell>
        </row>
        <row r="500">
          <cell r="A500">
            <v>169</v>
          </cell>
          <cell r="B500">
            <v>332</v>
          </cell>
          <cell r="C500" t="str">
            <v>Haiti</v>
          </cell>
          <cell r="D500">
            <v>0</v>
          </cell>
          <cell r="E500">
            <v>2</v>
          </cell>
          <cell r="F500" t="str">
            <v>Amro</v>
          </cell>
          <cell r="G500">
            <v>7</v>
          </cell>
          <cell r="H500" t="str">
            <v>lac</v>
          </cell>
          <cell r="I500">
            <v>1</v>
          </cell>
          <cell r="J500" t="str">
            <v>low and middle</v>
          </cell>
          <cell r="K500" t="str">
            <v>males</v>
          </cell>
          <cell r="L500" t="str">
            <v>1995-2000</v>
          </cell>
          <cell r="M500">
            <v>260.50700000000001</v>
          </cell>
          <cell r="N500">
            <v>73.978999999999999</v>
          </cell>
          <cell r="O500">
            <v>18.578000000000003</v>
          </cell>
          <cell r="P500">
            <v>27.051000000000002</v>
          </cell>
          <cell r="Q500">
            <v>37.213999999999999</v>
          </cell>
          <cell r="R500">
            <v>37.812000000000005</v>
          </cell>
          <cell r="S500">
            <v>25.442</v>
          </cell>
          <cell r="T500">
            <v>40.430999999999997</v>
          </cell>
        </row>
        <row r="501">
          <cell r="A501">
            <v>180</v>
          </cell>
          <cell r="B501">
            <v>340</v>
          </cell>
          <cell r="C501" t="str">
            <v>Honduras</v>
          </cell>
          <cell r="D501">
            <v>0</v>
          </cell>
          <cell r="E501">
            <v>2</v>
          </cell>
          <cell r="F501" t="str">
            <v>Amro</v>
          </cell>
          <cell r="G501">
            <v>7</v>
          </cell>
          <cell r="H501" t="str">
            <v>lac</v>
          </cell>
          <cell r="I501">
            <v>1</v>
          </cell>
          <cell r="J501" t="str">
            <v>low and middle</v>
          </cell>
          <cell r="K501" t="str">
            <v>males</v>
          </cell>
          <cell r="L501" t="str">
            <v>1995-2000</v>
          </cell>
          <cell r="M501">
            <v>90.905000000000001</v>
          </cell>
          <cell r="N501">
            <v>28.501999999999999</v>
          </cell>
          <cell r="O501">
            <v>4.6120000000000001</v>
          </cell>
          <cell r="P501">
            <v>9.2639999999999993</v>
          </cell>
          <cell r="Q501">
            <v>10.352</v>
          </cell>
          <cell r="R501">
            <v>10.08</v>
          </cell>
          <cell r="S501">
            <v>9.1529999999999987</v>
          </cell>
          <cell r="T501">
            <v>18.942</v>
          </cell>
        </row>
        <row r="502">
          <cell r="A502">
            <v>67</v>
          </cell>
          <cell r="B502">
            <v>344</v>
          </cell>
          <cell r="C502" t="str">
            <v>China, Hong Kong SAR (6)</v>
          </cell>
          <cell r="G502">
            <v>5</v>
          </cell>
          <cell r="H502" t="str">
            <v>oai</v>
          </cell>
          <cell r="I502">
            <v>4</v>
          </cell>
          <cell r="J502" t="str">
            <v>high</v>
          </cell>
          <cell r="K502" t="str">
            <v>males</v>
          </cell>
          <cell r="L502" t="str">
            <v>1995-2000</v>
          </cell>
          <cell r="M502">
            <v>108.968</v>
          </cell>
          <cell r="N502">
            <v>1.43</v>
          </cell>
          <cell r="O502">
            <v>0.34299999999999997</v>
          </cell>
          <cell r="P502">
            <v>2.0760000000000001</v>
          </cell>
          <cell r="Q502">
            <v>6.1950000000000003</v>
          </cell>
          <cell r="R502">
            <v>15.395999999999999</v>
          </cell>
          <cell r="S502">
            <v>24.21</v>
          </cell>
          <cell r="T502">
            <v>59.317999999999991</v>
          </cell>
        </row>
        <row r="503">
          <cell r="A503">
            <v>124</v>
          </cell>
          <cell r="B503">
            <v>348</v>
          </cell>
          <cell r="C503" t="str">
            <v>Hungary</v>
          </cell>
          <cell r="D503">
            <v>0</v>
          </cell>
          <cell r="E503">
            <v>4</v>
          </cell>
          <cell r="F503" t="str">
            <v>Euro</v>
          </cell>
          <cell r="G503">
            <v>2</v>
          </cell>
          <cell r="H503" t="str">
            <v>fse</v>
          </cell>
          <cell r="I503">
            <v>1</v>
          </cell>
          <cell r="J503" t="str">
            <v>low and middle</v>
          </cell>
          <cell r="K503" t="str">
            <v>males</v>
          </cell>
          <cell r="L503" t="str">
            <v>1995-2000</v>
          </cell>
          <cell r="M503">
            <v>356.67500000000001</v>
          </cell>
          <cell r="N503">
            <v>3.4870000000000001</v>
          </cell>
          <cell r="O503">
            <v>0.78900000000000003</v>
          </cell>
          <cell r="P503">
            <v>5.4060000000000006</v>
          </cell>
          <cell r="Q503">
            <v>24.788</v>
          </cell>
          <cell r="R503">
            <v>74.402000000000001</v>
          </cell>
          <cell r="S503">
            <v>81.201999999999998</v>
          </cell>
          <cell r="T503">
            <v>166.601</v>
          </cell>
        </row>
        <row r="504">
          <cell r="A504">
            <v>135</v>
          </cell>
          <cell r="B504">
            <v>352</v>
          </cell>
          <cell r="C504" t="str">
            <v>Iceland</v>
          </cell>
          <cell r="D504">
            <v>0</v>
          </cell>
          <cell r="E504">
            <v>4</v>
          </cell>
          <cell r="F504" t="str">
            <v>Euro</v>
          </cell>
          <cell r="G504">
            <v>1</v>
          </cell>
          <cell r="H504" t="str">
            <v>eme</v>
          </cell>
          <cell r="I504">
            <v>4</v>
          </cell>
          <cell r="J504" t="str">
            <v>high</v>
          </cell>
          <cell r="K504" t="str">
            <v>males</v>
          </cell>
          <cell r="L504" t="str">
            <v>1995-2000</v>
          </cell>
          <cell r="M504">
            <v>4.835</v>
          </cell>
          <cell r="N504">
            <v>7.2999999999999995E-2</v>
          </cell>
          <cell r="O504">
            <v>1.4999999999999999E-2</v>
          </cell>
          <cell r="P504">
            <v>0.129</v>
          </cell>
          <cell r="Q504">
            <v>0.15899999999999997</v>
          </cell>
          <cell r="R504">
            <v>0.45800000000000002</v>
          </cell>
          <cell r="S504">
            <v>0.76200000000000001</v>
          </cell>
          <cell r="T504">
            <v>3.2389999999999994</v>
          </cell>
        </row>
        <row r="505">
          <cell r="A505">
            <v>77</v>
          </cell>
          <cell r="B505">
            <v>356</v>
          </cell>
          <cell r="C505" t="str">
            <v>India</v>
          </cell>
          <cell r="D505">
            <v>0</v>
          </cell>
          <cell r="E505">
            <v>5</v>
          </cell>
          <cell r="F505" t="str">
            <v>Searo</v>
          </cell>
          <cell r="G505">
            <v>3</v>
          </cell>
          <cell r="H505" t="str">
            <v>ind</v>
          </cell>
          <cell r="I505">
            <v>6</v>
          </cell>
          <cell r="J505" t="str">
            <v>ind</v>
          </cell>
          <cell r="K505" t="str">
            <v>males</v>
          </cell>
          <cell r="L505" t="str">
            <v>1995-2000</v>
          </cell>
          <cell r="M505">
            <v>22187.062000000002</v>
          </cell>
          <cell r="N505">
            <v>5478.2280000000001</v>
          </cell>
          <cell r="O505">
            <v>1113.32</v>
          </cell>
          <cell r="P505">
            <v>1067.7570000000001</v>
          </cell>
          <cell r="Q505">
            <v>1734.4160000000002</v>
          </cell>
          <cell r="R505">
            <v>3276.8140000000003</v>
          </cell>
          <cell r="S505">
            <v>3657.2089999999998</v>
          </cell>
          <cell r="T505">
            <v>5859.3179999999993</v>
          </cell>
        </row>
        <row r="506">
          <cell r="A506">
            <v>92</v>
          </cell>
          <cell r="B506">
            <v>360</v>
          </cell>
          <cell r="C506" t="str">
            <v>Indonesia</v>
          </cell>
          <cell r="D506">
            <v>0</v>
          </cell>
          <cell r="E506">
            <v>5</v>
          </cell>
          <cell r="F506" t="str">
            <v>Searo</v>
          </cell>
          <cell r="G506">
            <v>5</v>
          </cell>
          <cell r="H506" t="str">
            <v>oai</v>
          </cell>
          <cell r="I506">
            <v>1</v>
          </cell>
          <cell r="J506" t="str">
            <v>low and middle</v>
          </cell>
          <cell r="K506" t="str">
            <v>males</v>
          </cell>
          <cell r="L506" t="str">
            <v>1995-2000</v>
          </cell>
          <cell r="M506">
            <v>4129.1329999999998</v>
          </cell>
          <cell r="N506">
            <v>828.62300000000005</v>
          </cell>
          <cell r="O506">
            <v>122.06200000000001</v>
          </cell>
          <cell r="P506">
            <v>340.83100000000002</v>
          </cell>
          <cell r="Q506">
            <v>385.61900000000003</v>
          </cell>
          <cell r="R506">
            <v>634.63599999999997</v>
          </cell>
          <cell r="S506">
            <v>699.84199999999998</v>
          </cell>
          <cell r="T506">
            <v>1117.52</v>
          </cell>
        </row>
        <row r="507">
          <cell r="A507">
            <v>78</v>
          </cell>
          <cell r="B507">
            <v>364</v>
          </cell>
          <cell r="C507" t="str">
            <v>Iran (Islamic Republic of)</v>
          </cell>
          <cell r="D507">
            <v>0</v>
          </cell>
          <cell r="E507">
            <v>3</v>
          </cell>
          <cell r="F507" t="str">
            <v>Emro</v>
          </cell>
          <cell r="G507">
            <v>8</v>
          </cell>
          <cell r="H507" t="str">
            <v>mec</v>
          </cell>
          <cell r="I507">
            <v>1</v>
          </cell>
          <cell r="J507" t="str">
            <v>low and middle</v>
          </cell>
          <cell r="K507" t="str">
            <v>males</v>
          </cell>
          <cell r="L507" t="str">
            <v>1995-2000</v>
          </cell>
          <cell r="M507">
            <v>934.12199999999996</v>
          </cell>
          <cell r="N507">
            <v>203.98400000000001</v>
          </cell>
          <cell r="O507">
            <v>44.128</v>
          </cell>
          <cell r="P507">
            <v>58.888000000000005</v>
          </cell>
          <cell r="Q507">
            <v>57.408999999999999</v>
          </cell>
          <cell r="R507">
            <v>110.202</v>
          </cell>
          <cell r="S507">
            <v>166.50299999999999</v>
          </cell>
          <cell r="T507">
            <v>293.00799999999998</v>
          </cell>
        </row>
        <row r="508">
          <cell r="A508">
            <v>107</v>
          </cell>
          <cell r="B508">
            <v>368</v>
          </cell>
          <cell r="C508" t="str">
            <v>Iraq</v>
          </cell>
          <cell r="D508">
            <v>0</v>
          </cell>
          <cell r="E508">
            <v>3</v>
          </cell>
          <cell r="F508" t="str">
            <v>Emro</v>
          </cell>
          <cell r="G508">
            <v>8</v>
          </cell>
          <cell r="H508" t="str">
            <v>mec</v>
          </cell>
          <cell r="I508">
            <v>1</v>
          </cell>
          <cell r="J508" t="str">
            <v>low and middle</v>
          </cell>
          <cell r="K508" t="str">
            <v>males</v>
          </cell>
          <cell r="L508" t="str">
            <v>1995-2000</v>
          </cell>
          <cell r="M508">
            <v>486.62700000000001</v>
          </cell>
          <cell r="N508">
            <v>231.99299999999999</v>
          </cell>
          <cell r="O508">
            <v>16.920000000000002</v>
          </cell>
          <cell r="P508">
            <v>29.504999999999999</v>
          </cell>
          <cell r="Q508">
            <v>33.937000000000005</v>
          </cell>
          <cell r="R508">
            <v>55.865000000000002</v>
          </cell>
          <cell r="S508">
            <v>48.921000000000006</v>
          </cell>
          <cell r="T508">
            <v>69.48599999999999</v>
          </cell>
        </row>
        <row r="509">
          <cell r="A509">
            <v>136</v>
          </cell>
          <cell r="B509">
            <v>372</v>
          </cell>
          <cell r="C509" t="str">
            <v>Ireland</v>
          </cell>
          <cell r="D509">
            <v>0</v>
          </cell>
          <cell r="E509">
            <v>4</v>
          </cell>
          <cell r="F509" t="str">
            <v>Euro</v>
          </cell>
          <cell r="G509">
            <v>1</v>
          </cell>
          <cell r="H509" t="str">
            <v>eme</v>
          </cell>
          <cell r="I509">
            <v>4</v>
          </cell>
          <cell r="J509" t="str">
            <v>high</v>
          </cell>
          <cell r="K509" t="str">
            <v>males</v>
          </cell>
          <cell r="L509" t="str">
            <v>1995-2000</v>
          </cell>
          <cell r="M509">
            <v>81.896000000000001</v>
          </cell>
          <cell r="N509">
            <v>1.2789999999999999</v>
          </cell>
          <cell r="O509">
            <v>0.28200000000000003</v>
          </cell>
          <cell r="P509">
            <v>1.7609999999999999</v>
          </cell>
          <cell r="Q509">
            <v>2.379</v>
          </cell>
          <cell r="R509">
            <v>8.5240000000000009</v>
          </cell>
          <cell r="S509">
            <v>15.142999999999999</v>
          </cell>
          <cell r="T509">
            <v>52.527999999999992</v>
          </cell>
        </row>
        <row r="510">
          <cell r="A510">
            <v>108</v>
          </cell>
          <cell r="B510">
            <v>376</v>
          </cell>
          <cell r="C510" t="str">
            <v>Israel</v>
          </cell>
          <cell r="D510">
            <v>0</v>
          </cell>
          <cell r="E510">
            <v>4</v>
          </cell>
          <cell r="F510" t="str">
            <v>Euro</v>
          </cell>
          <cell r="G510">
            <v>8</v>
          </cell>
          <cell r="H510" t="str">
            <v>mec</v>
          </cell>
          <cell r="I510">
            <v>4</v>
          </cell>
          <cell r="J510" t="str">
            <v>high</v>
          </cell>
          <cell r="K510" t="str">
            <v>males</v>
          </cell>
          <cell r="L510" t="str">
            <v>1995-2000</v>
          </cell>
          <cell r="M510">
            <v>93.191999999999993</v>
          </cell>
          <cell r="N510">
            <v>3.4049999999999998</v>
          </cell>
          <cell r="O510">
            <v>0.54900000000000004</v>
          </cell>
          <cell r="P510">
            <v>2.4180000000000001</v>
          </cell>
          <cell r="Q510">
            <v>3.34</v>
          </cell>
          <cell r="R510">
            <v>9.6980000000000004</v>
          </cell>
          <cell r="S510">
            <v>15.743000000000002</v>
          </cell>
          <cell r="T510">
            <v>58.039000000000001</v>
          </cell>
        </row>
        <row r="511">
          <cell r="A511">
            <v>147</v>
          </cell>
          <cell r="B511">
            <v>380</v>
          </cell>
          <cell r="C511" t="str">
            <v>Italy</v>
          </cell>
          <cell r="D511">
            <v>0</v>
          </cell>
          <cell r="E511">
            <v>4</v>
          </cell>
          <cell r="F511" t="str">
            <v>Euro</v>
          </cell>
          <cell r="G511">
            <v>1</v>
          </cell>
          <cell r="H511" t="str">
            <v>eme</v>
          </cell>
          <cell r="I511">
            <v>4</v>
          </cell>
          <cell r="J511" t="str">
            <v>high</v>
          </cell>
          <cell r="K511" t="str">
            <v>males</v>
          </cell>
          <cell r="L511" t="str">
            <v>1995-2000</v>
          </cell>
          <cell r="M511">
            <v>1536.8530000000001</v>
          </cell>
          <cell r="N511">
            <v>12.03</v>
          </cell>
          <cell r="O511">
            <v>2.7119999999999997</v>
          </cell>
          <cell r="P511">
            <v>23.652000000000001</v>
          </cell>
          <cell r="Q511">
            <v>40.242999999999995</v>
          </cell>
          <cell r="R511">
            <v>147.85</v>
          </cell>
          <cell r="S511">
            <v>296.113</v>
          </cell>
          <cell r="T511">
            <v>1014.2529999999999</v>
          </cell>
        </row>
        <row r="512">
          <cell r="A512">
            <v>51</v>
          </cell>
          <cell r="B512">
            <v>384</v>
          </cell>
          <cell r="C512" t="str">
            <v>Cote d'Ivoire</v>
          </cell>
          <cell r="D512">
            <v>0</v>
          </cell>
          <cell r="E512">
            <v>1</v>
          </cell>
          <cell r="F512" t="str">
            <v>Afro</v>
          </cell>
          <cell r="G512">
            <v>6</v>
          </cell>
          <cell r="H512" t="str">
            <v>ssa</v>
          </cell>
          <cell r="I512">
            <v>1</v>
          </cell>
          <cell r="J512" t="str">
            <v>low and middle</v>
          </cell>
          <cell r="K512" t="str">
            <v>males</v>
          </cell>
          <cell r="L512" t="str">
            <v>1995-2000</v>
          </cell>
          <cell r="M512">
            <v>603.27800000000002</v>
          </cell>
          <cell r="N512">
            <v>198.018</v>
          </cell>
          <cell r="O512">
            <v>51.65</v>
          </cell>
          <cell r="P512">
            <v>62.95</v>
          </cell>
          <cell r="Q512">
            <v>97.549000000000007</v>
          </cell>
          <cell r="R512">
            <v>89.245999999999995</v>
          </cell>
          <cell r="S512">
            <v>47.768000000000001</v>
          </cell>
          <cell r="T512">
            <v>56.096999999999987</v>
          </cell>
        </row>
        <row r="513">
          <cell r="A513">
            <v>170</v>
          </cell>
          <cell r="B513">
            <v>388</v>
          </cell>
          <cell r="C513" t="str">
            <v>Jamaica</v>
          </cell>
          <cell r="D513">
            <v>0</v>
          </cell>
          <cell r="E513">
            <v>2</v>
          </cell>
          <cell r="F513" t="str">
            <v>Amro</v>
          </cell>
          <cell r="G513">
            <v>7</v>
          </cell>
          <cell r="H513" t="str">
            <v>lac</v>
          </cell>
          <cell r="I513">
            <v>1</v>
          </cell>
          <cell r="J513" t="str">
            <v>low and middle</v>
          </cell>
          <cell r="K513" t="str">
            <v>males</v>
          </cell>
          <cell r="L513" t="str">
            <v>1995-2000</v>
          </cell>
          <cell r="M513">
            <v>38.832999999999998</v>
          </cell>
          <cell r="N513">
            <v>4.1109999999999998</v>
          </cell>
          <cell r="O513">
            <v>0.628</v>
          </cell>
          <cell r="P513">
            <v>1.6360000000000001</v>
          </cell>
          <cell r="Q513">
            <v>2.1559999999999997</v>
          </cell>
          <cell r="R513">
            <v>3.9290000000000003</v>
          </cell>
          <cell r="S513">
            <v>5.3540000000000001</v>
          </cell>
          <cell r="T513">
            <v>21.019000000000002</v>
          </cell>
        </row>
        <row r="514">
          <cell r="A514">
            <v>69</v>
          </cell>
          <cell r="B514">
            <v>392</v>
          </cell>
          <cell r="C514" t="str">
            <v>Japan</v>
          </cell>
          <cell r="D514">
            <v>0</v>
          </cell>
          <cell r="E514">
            <v>6</v>
          </cell>
          <cell r="F514" t="str">
            <v>Wpro</v>
          </cell>
          <cell r="G514">
            <v>1</v>
          </cell>
          <cell r="H514" t="str">
            <v>eme</v>
          </cell>
          <cell r="I514">
            <v>4</v>
          </cell>
          <cell r="J514" t="str">
            <v>high</v>
          </cell>
          <cell r="K514" t="str">
            <v>males</v>
          </cell>
          <cell r="L514" t="str">
            <v>1995-2000</v>
          </cell>
          <cell r="M514">
            <v>2653.0529999999999</v>
          </cell>
          <cell r="N514">
            <v>20.882999999999999</v>
          </cell>
          <cell r="O514">
            <v>6.1690000000000005</v>
          </cell>
          <cell r="P514">
            <v>42.644000000000005</v>
          </cell>
          <cell r="Q514">
            <v>76.146999999999991</v>
          </cell>
          <cell r="R514">
            <v>344.07899999999995</v>
          </cell>
          <cell r="S514">
            <v>543.125</v>
          </cell>
          <cell r="T514">
            <v>1620.0060000000001</v>
          </cell>
        </row>
        <row r="515">
          <cell r="A515">
            <v>79</v>
          </cell>
          <cell r="B515">
            <v>398</v>
          </cell>
          <cell r="C515" t="str">
            <v>Kazakhstan</v>
          </cell>
          <cell r="D515">
            <v>0</v>
          </cell>
          <cell r="E515">
            <v>4</v>
          </cell>
          <cell r="F515" t="str">
            <v>Euro</v>
          </cell>
          <cell r="G515">
            <v>8</v>
          </cell>
          <cell r="H515" t="str">
            <v>mec</v>
          </cell>
          <cell r="I515">
            <v>1</v>
          </cell>
          <cell r="J515" t="str">
            <v>low and middle</v>
          </cell>
          <cell r="K515" t="str">
            <v>males</v>
          </cell>
          <cell r="L515" t="str">
            <v>1995-2000</v>
          </cell>
          <cell r="M515">
            <v>374.24799999999999</v>
          </cell>
          <cell r="N515">
            <v>36.341999999999999</v>
          </cell>
          <cell r="O515">
            <v>6.4550000000000001</v>
          </cell>
          <cell r="P515">
            <v>23.403999999999996</v>
          </cell>
          <cell r="Q515">
            <v>47.402000000000001</v>
          </cell>
          <cell r="R515">
            <v>80.176999999999992</v>
          </cell>
          <cell r="S515">
            <v>84.65100000000001</v>
          </cell>
          <cell r="T515">
            <v>95.817000000000007</v>
          </cell>
        </row>
        <row r="516">
          <cell r="A516">
            <v>109</v>
          </cell>
          <cell r="B516">
            <v>400</v>
          </cell>
          <cell r="C516" t="str">
            <v>Jordan</v>
          </cell>
          <cell r="D516">
            <v>0</v>
          </cell>
          <cell r="E516">
            <v>3</v>
          </cell>
          <cell r="F516" t="str">
            <v>Emro</v>
          </cell>
          <cell r="G516">
            <v>8</v>
          </cell>
          <cell r="H516" t="str">
            <v>mec</v>
          </cell>
          <cell r="I516">
            <v>1</v>
          </cell>
          <cell r="J516" t="str">
            <v>low and middle</v>
          </cell>
          <cell r="K516" t="str">
            <v>males</v>
          </cell>
          <cell r="L516" t="str">
            <v>1995-2000</v>
          </cell>
          <cell r="M516">
            <v>77.959999999999994</v>
          </cell>
          <cell r="N516">
            <v>17.471</v>
          </cell>
          <cell r="O516">
            <v>2.306</v>
          </cell>
          <cell r="P516">
            <v>6.0609999999999999</v>
          </cell>
          <cell r="Q516">
            <v>6.3379999999999992</v>
          </cell>
          <cell r="R516">
            <v>10.687000000000001</v>
          </cell>
          <cell r="S516">
            <v>11.832000000000001</v>
          </cell>
          <cell r="T516">
            <v>23.265000000000001</v>
          </cell>
        </row>
        <row r="517">
          <cell r="A517">
            <v>12</v>
          </cell>
          <cell r="B517">
            <v>404</v>
          </cell>
          <cell r="C517" t="str">
            <v>Kenya</v>
          </cell>
          <cell r="D517">
            <v>0</v>
          </cell>
          <cell r="E517">
            <v>1</v>
          </cell>
          <cell r="F517" t="str">
            <v>Afro</v>
          </cell>
          <cell r="G517">
            <v>6</v>
          </cell>
          <cell r="H517" t="str">
            <v>ssa</v>
          </cell>
          <cell r="I517">
            <v>1</v>
          </cell>
          <cell r="J517" t="str">
            <v>low and middle</v>
          </cell>
          <cell r="K517" t="str">
            <v>males</v>
          </cell>
          <cell r="L517" t="str">
            <v>1995-2000</v>
          </cell>
          <cell r="M517">
            <v>891.14200000000005</v>
          </cell>
          <cell r="N517">
            <v>270.94</v>
          </cell>
          <cell r="O517">
            <v>72.126999999999995</v>
          </cell>
          <cell r="P517">
            <v>93.817000000000007</v>
          </cell>
          <cell r="Q517">
            <v>153.964</v>
          </cell>
          <cell r="R517">
            <v>125.41200000000001</v>
          </cell>
          <cell r="S517">
            <v>66.102999999999994</v>
          </cell>
          <cell r="T517">
            <v>108.779</v>
          </cell>
        </row>
        <row r="518">
          <cell r="A518">
            <v>68</v>
          </cell>
          <cell r="B518">
            <v>408</v>
          </cell>
          <cell r="C518" t="str">
            <v>Dem. People's Rep. of Korea</v>
          </cell>
          <cell r="D518">
            <v>0</v>
          </cell>
          <cell r="E518">
            <v>5</v>
          </cell>
          <cell r="F518" t="str">
            <v>Searo</v>
          </cell>
          <cell r="G518">
            <v>5</v>
          </cell>
          <cell r="H518" t="str">
            <v>oai</v>
          </cell>
          <cell r="I518">
            <v>1</v>
          </cell>
          <cell r="J518" t="str">
            <v>low and middle</v>
          </cell>
          <cell r="K518" t="str">
            <v>males</v>
          </cell>
          <cell r="L518" t="str">
            <v>1995-2000</v>
          </cell>
          <cell r="M518">
            <v>321.94400000000002</v>
          </cell>
          <cell r="N518">
            <v>33.220999999999997</v>
          </cell>
          <cell r="O518">
            <v>3.8479999999999999</v>
          </cell>
          <cell r="P518">
            <v>15.618</v>
          </cell>
          <cell r="Q518">
            <v>31.243000000000002</v>
          </cell>
          <cell r="R518">
            <v>70.558000000000007</v>
          </cell>
          <cell r="S518">
            <v>74.698000000000008</v>
          </cell>
          <cell r="T518">
            <v>92.75800000000001</v>
          </cell>
        </row>
        <row r="519">
          <cell r="A519">
            <v>72</v>
          </cell>
          <cell r="B519">
            <v>410</v>
          </cell>
          <cell r="C519" t="str">
            <v>Republic of Korea</v>
          </cell>
          <cell r="D519">
            <v>0</v>
          </cell>
          <cell r="E519">
            <v>6</v>
          </cell>
          <cell r="F519" t="str">
            <v>Wpro</v>
          </cell>
          <cell r="G519">
            <v>5</v>
          </cell>
          <cell r="H519" t="str">
            <v>oai</v>
          </cell>
          <cell r="I519">
            <v>4</v>
          </cell>
          <cell r="J519" t="str">
            <v>high</v>
          </cell>
          <cell r="K519" t="str">
            <v>males</v>
          </cell>
          <cell r="L519" t="str">
            <v>1995-2000</v>
          </cell>
          <cell r="M519">
            <v>801.59299999999996</v>
          </cell>
          <cell r="N519">
            <v>25.486999999999998</v>
          </cell>
          <cell r="O519">
            <v>7.92</v>
          </cell>
          <cell r="P519">
            <v>36.790999999999997</v>
          </cell>
          <cell r="Q519">
            <v>83.784999999999997</v>
          </cell>
          <cell r="R519">
            <v>182.774</v>
          </cell>
          <cell r="S519">
            <v>192.209</v>
          </cell>
          <cell r="T519">
            <v>272.62699999999995</v>
          </cell>
        </row>
        <row r="520">
          <cell r="A520">
            <v>110</v>
          </cell>
          <cell r="B520">
            <v>414</v>
          </cell>
          <cell r="C520" t="str">
            <v>Kuwait</v>
          </cell>
          <cell r="D520">
            <v>0</v>
          </cell>
          <cell r="E520">
            <v>3</v>
          </cell>
          <cell r="F520" t="str">
            <v>Emro</v>
          </cell>
          <cell r="G520">
            <v>8</v>
          </cell>
          <cell r="H520" t="str">
            <v>mec</v>
          </cell>
          <cell r="I520">
            <v>4</v>
          </cell>
          <cell r="J520" t="str">
            <v>high</v>
          </cell>
          <cell r="K520" t="str">
            <v>males</v>
          </cell>
          <cell r="L520" t="str">
            <v>1995-2000</v>
          </cell>
          <cell r="M520">
            <v>12.31</v>
          </cell>
          <cell r="N520">
            <v>1.704</v>
          </cell>
          <cell r="O520">
            <v>0.36699999999999999</v>
          </cell>
          <cell r="P520">
            <v>0.66100000000000003</v>
          </cell>
          <cell r="Q520">
            <v>1.07</v>
          </cell>
          <cell r="R520">
            <v>2.5640000000000001</v>
          </cell>
          <cell r="S520">
            <v>2.3140000000000001</v>
          </cell>
          <cell r="T520">
            <v>3.63</v>
          </cell>
        </row>
        <row r="521">
          <cell r="A521">
            <v>80</v>
          </cell>
          <cell r="B521">
            <v>417</v>
          </cell>
          <cell r="C521" t="str">
            <v>Kyrgyzstan</v>
          </cell>
          <cell r="D521">
            <v>0</v>
          </cell>
          <cell r="E521">
            <v>4</v>
          </cell>
          <cell r="F521" t="str">
            <v>Euro</v>
          </cell>
          <cell r="G521">
            <v>8</v>
          </cell>
          <cell r="H521" t="str">
            <v>mec</v>
          </cell>
          <cell r="I521">
            <v>1</v>
          </cell>
          <cell r="J521" t="str">
            <v>low and middle</v>
          </cell>
          <cell r="K521" t="str">
            <v>males</v>
          </cell>
          <cell r="L521" t="str">
            <v>1995-2000</v>
          </cell>
          <cell r="M521">
            <v>92.424000000000007</v>
          </cell>
          <cell r="N521">
            <v>16.739000000000001</v>
          </cell>
          <cell r="O521">
            <v>2.21</v>
          </cell>
          <cell r="P521">
            <v>6.12</v>
          </cell>
          <cell r="Q521">
            <v>11.673</v>
          </cell>
          <cell r="R521">
            <v>14.471999999999998</v>
          </cell>
          <cell r="S521">
            <v>17.609000000000002</v>
          </cell>
          <cell r="T521">
            <v>23.601000000000003</v>
          </cell>
        </row>
        <row r="522">
          <cell r="A522">
            <v>93</v>
          </cell>
          <cell r="B522">
            <v>418</v>
          </cell>
          <cell r="C522" t="str">
            <v>Lao People's Dem. Republic</v>
          </cell>
          <cell r="D522">
            <v>0</v>
          </cell>
          <cell r="E522">
            <v>6</v>
          </cell>
          <cell r="F522" t="str">
            <v>Wpro</v>
          </cell>
          <cell r="G522">
            <v>5</v>
          </cell>
          <cell r="H522" t="str">
            <v>oai</v>
          </cell>
          <cell r="I522">
            <v>1</v>
          </cell>
          <cell r="J522" t="str">
            <v>low and middle</v>
          </cell>
          <cell r="K522" t="str">
            <v>males</v>
          </cell>
          <cell r="L522" t="str">
            <v>1995-2000</v>
          </cell>
          <cell r="M522">
            <v>179.63900000000001</v>
          </cell>
          <cell r="N522">
            <v>81.674000000000007</v>
          </cell>
          <cell r="O522">
            <v>14.610999999999999</v>
          </cell>
          <cell r="P522">
            <v>17.042999999999999</v>
          </cell>
          <cell r="Q522">
            <v>15.351000000000003</v>
          </cell>
          <cell r="R522">
            <v>17.038999999999998</v>
          </cell>
          <cell r="S522">
            <v>13.867000000000001</v>
          </cell>
          <cell r="T522">
            <v>20.054000000000002</v>
          </cell>
        </row>
        <row r="523">
          <cell r="A523">
            <v>111</v>
          </cell>
          <cell r="B523">
            <v>422</v>
          </cell>
          <cell r="C523" t="str">
            <v>Lebanon</v>
          </cell>
          <cell r="D523">
            <v>0</v>
          </cell>
          <cell r="E523">
            <v>3</v>
          </cell>
          <cell r="F523" t="str">
            <v>Emro</v>
          </cell>
          <cell r="G523">
            <v>8</v>
          </cell>
          <cell r="H523" t="str">
            <v>mec</v>
          </cell>
          <cell r="I523">
            <v>1</v>
          </cell>
          <cell r="J523" t="str">
            <v>low and middle</v>
          </cell>
          <cell r="K523" t="str">
            <v>males</v>
          </cell>
          <cell r="L523" t="str">
            <v>1995-2000</v>
          </cell>
          <cell r="M523">
            <v>52.682000000000002</v>
          </cell>
          <cell r="N523">
            <v>7.7080000000000002</v>
          </cell>
          <cell r="O523">
            <v>1.073</v>
          </cell>
          <cell r="P523">
            <v>3.1970000000000001</v>
          </cell>
          <cell r="Q523">
            <v>3.3039999999999998</v>
          </cell>
          <cell r="R523">
            <v>6.0990000000000002</v>
          </cell>
          <cell r="S523">
            <v>10.262</v>
          </cell>
          <cell r="T523">
            <v>21.039000000000001</v>
          </cell>
        </row>
        <row r="524">
          <cell r="A524">
            <v>43</v>
          </cell>
          <cell r="B524">
            <v>426</v>
          </cell>
          <cell r="C524" t="str">
            <v>Lesotho</v>
          </cell>
          <cell r="D524">
            <v>0</v>
          </cell>
          <cell r="E524">
            <v>1</v>
          </cell>
          <cell r="F524" t="str">
            <v>Afro</v>
          </cell>
          <cell r="G524">
            <v>6</v>
          </cell>
          <cell r="H524" t="str">
            <v>ssa</v>
          </cell>
          <cell r="I524">
            <v>1</v>
          </cell>
          <cell r="J524" t="str">
            <v>low and middle</v>
          </cell>
          <cell r="K524" t="str">
            <v>males</v>
          </cell>
          <cell r="L524" t="str">
            <v>1995-2000</v>
          </cell>
          <cell r="M524">
            <v>62.162999999999997</v>
          </cell>
          <cell r="N524">
            <v>24.108000000000001</v>
          </cell>
          <cell r="O524">
            <v>2.9550000000000001</v>
          </cell>
          <cell r="P524">
            <v>3.9939999999999998</v>
          </cell>
          <cell r="Q524">
            <v>6.9850000000000003</v>
          </cell>
          <cell r="R524">
            <v>8.2429999999999986</v>
          </cell>
          <cell r="S524">
            <v>5.9879999999999995</v>
          </cell>
          <cell r="T524">
            <v>9.89</v>
          </cell>
        </row>
        <row r="525">
          <cell r="A525">
            <v>137</v>
          </cell>
          <cell r="B525">
            <v>428</v>
          </cell>
          <cell r="C525" t="str">
            <v>Latvia</v>
          </cell>
          <cell r="D525">
            <v>0</v>
          </cell>
          <cell r="E525">
            <v>4</v>
          </cell>
          <cell r="F525" t="str">
            <v>Euro</v>
          </cell>
          <cell r="G525">
            <v>2</v>
          </cell>
          <cell r="H525" t="str">
            <v>fse</v>
          </cell>
          <cell r="I525">
            <v>1</v>
          </cell>
          <cell r="J525" t="str">
            <v>low and middle</v>
          </cell>
          <cell r="K525" t="str">
            <v>males</v>
          </cell>
          <cell r="L525" t="str">
            <v>1995-2000</v>
          </cell>
          <cell r="M525">
            <v>84.817999999999998</v>
          </cell>
          <cell r="N525">
            <v>1.8049999999999999</v>
          </cell>
          <cell r="O525">
            <v>0.874</v>
          </cell>
          <cell r="P525">
            <v>3.4160000000000004</v>
          </cell>
          <cell r="Q525">
            <v>7.89</v>
          </cell>
          <cell r="R525">
            <v>18.288</v>
          </cell>
          <cell r="S525">
            <v>21.247999999999998</v>
          </cell>
          <cell r="T525">
            <v>31.296999999999997</v>
          </cell>
        </row>
        <row r="526">
          <cell r="A526">
            <v>56</v>
          </cell>
          <cell r="B526">
            <v>430</v>
          </cell>
          <cell r="C526" t="str">
            <v>Liberia</v>
          </cell>
          <cell r="D526">
            <v>0</v>
          </cell>
          <cell r="E526">
            <v>1</v>
          </cell>
          <cell r="F526" t="str">
            <v>Afro</v>
          </cell>
          <cell r="G526">
            <v>6</v>
          </cell>
          <cell r="H526" t="str">
            <v>ssa</v>
          </cell>
          <cell r="I526">
            <v>1</v>
          </cell>
          <cell r="J526" t="str">
            <v>low and middle</v>
          </cell>
          <cell r="K526" t="str">
            <v>males</v>
          </cell>
          <cell r="L526" t="str">
            <v>1995-2000</v>
          </cell>
          <cell r="M526">
            <v>112.459</v>
          </cell>
          <cell r="N526">
            <v>53.171999999999997</v>
          </cell>
          <cell r="O526">
            <v>8.5210000000000008</v>
          </cell>
          <cell r="P526">
            <v>10.428000000000001</v>
          </cell>
          <cell r="Q526">
            <v>9.6069999999999993</v>
          </cell>
          <cell r="R526">
            <v>12.167999999999999</v>
          </cell>
          <cell r="S526">
            <v>8.5779999999999994</v>
          </cell>
          <cell r="T526">
            <v>9.9849999999999994</v>
          </cell>
        </row>
        <row r="527">
          <cell r="A527">
            <v>36</v>
          </cell>
          <cell r="B527">
            <v>434</v>
          </cell>
          <cell r="C527" t="str">
            <v>Libyan Arab Jamahiriya</v>
          </cell>
          <cell r="D527">
            <v>0</v>
          </cell>
          <cell r="E527">
            <v>3</v>
          </cell>
          <cell r="F527" t="str">
            <v>Emro</v>
          </cell>
          <cell r="G527">
            <v>8</v>
          </cell>
          <cell r="H527" t="str">
            <v>mec</v>
          </cell>
          <cell r="I527">
            <v>1</v>
          </cell>
          <cell r="J527" t="str">
            <v>low and middle</v>
          </cell>
          <cell r="K527" t="str">
            <v>males</v>
          </cell>
          <cell r="L527" t="str">
            <v>1995-2000</v>
          </cell>
          <cell r="M527">
            <v>71.721000000000004</v>
          </cell>
          <cell r="N527">
            <v>12.58</v>
          </cell>
          <cell r="O527">
            <v>1.387</v>
          </cell>
          <cell r="P527">
            <v>3.6760000000000002</v>
          </cell>
          <cell r="Q527">
            <v>4.984</v>
          </cell>
          <cell r="R527">
            <v>14.525</v>
          </cell>
          <cell r="S527">
            <v>16.033000000000001</v>
          </cell>
          <cell r="T527">
            <v>18.536000000000001</v>
          </cell>
        </row>
        <row r="528">
          <cell r="A528">
            <v>138</v>
          </cell>
          <cell r="B528">
            <v>440</v>
          </cell>
          <cell r="C528" t="str">
            <v>Lithuania</v>
          </cell>
          <cell r="D528">
            <v>0</v>
          </cell>
          <cell r="E528">
            <v>4</v>
          </cell>
          <cell r="F528" t="str">
            <v>Euro</v>
          </cell>
          <cell r="G528">
            <v>2</v>
          </cell>
          <cell r="H528" t="str">
            <v>fse</v>
          </cell>
          <cell r="I528">
            <v>1</v>
          </cell>
          <cell r="J528" t="str">
            <v>low and middle</v>
          </cell>
          <cell r="K528" t="str">
            <v>males</v>
          </cell>
          <cell r="L528" t="str">
            <v>1995-2000</v>
          </cell>
          <cell r="M528">
            <v>116.166</v>
          </cell>
          <cell r="N528">
            <v>2.9630000000000001</v>
          </cell>
          <cell r="O528">
            <v>0.91300000000000003</v>
          </cell>
          <cell r="P528">
            <v>4.6340000000000003</v>
          </cell>
          <cell r="Q528">
            <v>12.2</v>
          </cell>
          <cell r="R528">
            <v>23.562000000000001</v>
          </cell>
          <cell r="S528">
            <v>26.45</v>
          </cell>
          <cell r="T528">
            <v>45.443999999999996</v>
          </cell>
        </row>
        <row r="529">
          <cell r="A529">
            <v>159</v>
          </cell>
          <cell r="B529">
            <v>442</v>
          </cell>
          <cell r="C529" t="str">
            <v>Luxembourg</v>
          </cell>
          <cell r="D529">
            <v>0</v>
          </cell>
          <cell r="E529">
            <v>4</v>
          </cell>
          <cell r="F529" t="str">
            <v>Euro</v>
          </cell>
          <cell r="G529">
            <v>1</v>
          </cell>
          <cell r="H529" t="str">
            <v>eme</v>
          </cell>
          <cell r="I529">
            <v>4</v>
          </cell>
          <cell r="J529" t="str">
            <v>high</v>
          </cell>
          <cell r="K529" t="str">
            <v>males</v>
          </cell>
          <cell r="L529" t="str">
            <v>1995-2000</v>
          </cell>
          <cell r="M529">
            <v>10.154999999999999</v>
          </cell>
          <cell r="N529">
            <v>0.11799999999999999</v>
          </cell>
          <cell r="O529">
            <v>2.4E-2</v>
          </cell>
          <cell r="P529">
            <v>0.19500000000000001</v>
          </cell>
          <cell r="Q529">
            <v>0.34199999999999997</v>
          </cell>
          <cell r="R529">
            <v>1.323</v>
          </cell>
          <cell r="S529">
            <v>2.1219999999999999</v>
          </cell>
          <cell r="T529">
            <v>6.0309999999999997</v>
          </cell>
        </row>
        <row r="530">
          <cell r="A530">
            <v>70</v>
          </cell>
          <cell r="B530">
            <v>446</v>
          </cell>
          <cell r="C530" t="str">
            <v>Macau</v>
          </cell>
          <cell r="G530">
            <v>5</v>
          </cell>
          <cell r="H530" t="str">
            <v>oai</v>
          </cell>
          <cell r="I530">
            <v>4</v>
          </cell>
          <cell r="J530" t="str">
            <v>high</v>
          </cell>
          <cell r="K530" t="str">
            <v>males</v>
          </cell>
          <cell r="L530" t="str">
            <v>1995-2000</v>
          </cell>
          <cell r="M530">
            <v>5.3079999999999998</v>
          </cell>
          <cell r="N530">
            <v>0.186</v>
          </cell>
          <cell r="O530">
            <v>3.3000000000000002E-2</v>
          </cell>
          <cell r="P530">
            <v>0.10400000000000001</v>
          </cell>
          <cell r="Q530">
            <v>0.27900000000000003</v>
          </cell>
          <cell r="R530">
            <v>0.75600000000000001</v>
          </cell>
          <cell r="S530">
            <v>0.96499999999999997</v>
          </cell>
          <cell r="T530">
            <v>2.9849999999999999</v>
          </cell>
        </row>
        <row r="531">
          <cell r="A531">
            <v>13</v>
          </cell>
          <cell r="B531">
            <v>450</v>
          </cell>
          <cell r="C531" t="str">
            <v>Madagascar</v>
          </cell>
          <cell r="D531">
            <v>0</v>
          </cell>
          <cell r="E531">
            <v>1</v>
          </cell>
          <cell r="F531" t="str">
            <v>Afro</v>
          </cell>
          <cell r="G531">
            <v>6</v>
          </cell>
          <cell r="H531" t="str">
            <v>ssa</v>
          </cell>
          <cell r="I531">
            <v>1</v>
          </cell>
          <cell r="J531" t="str">
            <v>low and middle</v>
          </cell>
          <cell r="K531" t="str">
            <v>males</v>
          </cell>
          <cell r="L531" t="str">
            <v>1995-2000</v>
          </cell>
          <cell r="M531">
            <v>419.9</v>
          </cell>
          <cell r="N531">
            <v>185.94200000000001</v>
          </cell>
          <cell r="O531">
            <v>20.207999999999998</v>
          </cell>
          <cell r="P531">
            <v>36.521999999999998</v>
          </cell>
          <cell r="Q531">
            <v>36.405000000000001</v>
          </cell>
          <cell r="R531">
            <v>41.244</v>
          </cell>
          <cell r="S531">
            <v>36.069000000000003</v>
          </cell>
          <cell r="T531">
            <v>63.51</v>
          </cell>
        </row>
        <row r="532">
          <cell r="A532">
            <v>14</v>
          </cell>
          <cell r="B532">
            <v>454</v>
          </cell>
          <cell r="C532" t="str">
            <v>Malawi</v>
          </cell>
          <cell r="D532">
            <v>0</v>
          </cell>
          <cell r="E532">
            <v>1</v>
          </cell>
          <cell r="F532" t="str">
            <v>Afro</v>
          </cell>
          <cell r="G532">
            <v>6</v>
          </cell>
          <cell r="H532" t="str">
            <v>ssa</v>
          </cell>
          <cell r="I532">
            <v>1</v>
          </cell>
          <cell r="J532" t="str">
            <v>low and middle</v>
          </cell>
          <cell r="K532" t="str">
            <v>males</v>
          </cell>
          <cell r="L532" t="str">
            <v>1995-2000</v>
          </cell>
          <cell r="M532">
            <v>593.596</v>
          </cell>
          <cell r="N532">
            <v>282.05700000000002</v>
          </cell>
          <cell r="O532">
            <v>57.904000000000003</v>
          </cell>
          <cell r="P532">
            <v>43.439</v>
          </cell>
          <cell r="Q532">
            <v>76.986000000000004</v>
          </cell>
          <cell r="R532">
            <v>66.698000000000008</v>
          </cell>
          <cell r="S532">
            <v>30.614999999999998</v>
          </cell>
          <cell r="T532">
            <v>35.896999999999998</v>
          </cell>
        </row>
        <row r="533">
          <cell r="A533">
            <v>94</v>
          </cell>
          <cell r="B533">
            <v>458</v>
          </cell>
          <cell r="C533" t="str">
            <v>Malaysia</v>
          </cell>
          <cell r="D533">
            <v>0</v>
          </cell>
          <cell r="E533">
            <v>6</v>
          </cell>
          <cell r="F533" t="str">
            <v>Wpro</v>
          </cell>
          <cell r="G533">
            <v>5</v>
          </cell>
          <cell r="H533" t="str">
            <v>oai</v>
          </cell>
          <cell r="I533">
            <v>1</v>
          </cell>
          <cell r="J533" t="str">
            <v>low and middle</v>
          </cell>
          <cell r="K533" t="str">
            <v>males</v>
          </cell>
          <cell r="L533" t="str">
            <v>1995-2000</v>
          </cell>
          <cell r="M533">
            <v>284.79399999999998</v>
          </cell>
          <cell r="N533">
            <v>22.777000000000001</v>
          </cell>
          <cell r="O533">
            <v>5.5430000000000001</v>
          </cell>
          <cell r="P533">
            <v>20.731000000000002</v>
          </cell>
          <cell r="Q533">
            <v>26.9</v>
          </cell>
          <cell r="R533">
            <v>51.597999999999999</v>
          </cell>
          <cell r="S533">
            <v>58.817999999999998</v>
          </cell>
          <cell r="T533">
            <v>98.426999999999992</v>
          </cell>
        </row>
        <row r="534">
          <cell r="A534">
            <v>81</v>
          </cell>
          <cell r="B534">
            <v>462</v>
          </cell>
          <cell r="C534" t="str">
            <v>Maldives</v>
          </cell>
          <cell r="D534">
            <v>0</v>
          </cell>
          <cell r="E534">
            <v>5</v>
          </cell>
          <cell r="F534" t="str">
            <v>Searo</v>
          </cell>
          <cell r="G534">
            <v>5</v>
          </cell>
          <cell r="H534" t="str">
            <v>oai</v>
          </cell>
          <cell r="I534">
            <v>1</v>
          </cell>
          <cell r="J534" t="str">
            <v>low and middle</v>
          </cell>
          <cell r="K534" t="str">
            <v>males</v>
          </cell>
          <cell r="L534" t="str">
            <v>1995-2000</v>
          </cell>
          <cell r="M534">
            <v>4.5709999999999997</v>
          </cell>
          <cell r="N534">
            <v>1.2629999999999999</v>
          </cell>
          <cell r="O534">
            <v>0.16200000000000001</v>
          </cell>
          <cell r="P534">
            <v>0.32799999999999996</v>
          </cell>
          <cell r="Q534">
            <v>0.32100000000000001</v>
          </cell>
          <cell r="R534">
            <v>0.54200000000000004</v>
          </cell>
          <cell r="S534">
            <v>0.72899999999999998</v>
          </cell>
          <cell r="T534">
            <v>1.2259999999999998</v>
          </cell>
        </row>
        <row r="535">
          <cell r="A535">
            <v>57</v>
          </cell>
          <cell r="B535">
            <v>466</v>
          </cell>
          <cell r="C535" t="str">
            <v>Mali</v>
          </cell>
          <cell r="D535">
            <v>0</v>
          </cell>
          <cell r="E535">
            <v>1</v>
          </cell>
          <cell r="F535" t="str">
            <v>Afro</v>
          </cell>
          <cell r="G535">
            <v>6</v>
          </cell>
          <cell r="H535" t="str">
            <v>ssa</v>
          </cell>
          <cell r="I535">
            <v>1</v>
          </cell>
          <cell r="J535" t="str">
            <v>low and middle</v>
          </cell>
          <cell r="K535" t="str">
            <v>males</v>
          </cell>
          <cell r="L535" t="str">
            <v>1995-2000</v>
          </cell>
          <cell r="M535">
            <v>434.63900000000001</v>
          </cell>
          <cell r="N535">
            <v>297.74599999999998</v>
          </cell>
          <cell r="O535">
            <v>30.116</v>
          </cell>
          <cell r="P535">
            <v>26.433999999999997</v>
          </cell>
          <cell r="Q535">
            <v>17.533999999999999</v>
          </cell>
          <cell r="R535">
            <v>17.309999999999999</v>
          </cell>
          <cell r="S535">
            <v>16.100000000000001</v>
          </cell>
          <cell r="T535">
            <v>29.398999999999997</v>
          </cell>
        </row>
        <row r="536">
          <cell r="A536">
            <v>148</v>
          </cell>
          <cell r="B536">
            <v>470</v>
          </cell>
          <cell r="C536" t="str">
            <v>Malta</v>
          </cell>
          <cell r="D536">
            <v>0</v>
          </cell>
          <cell r="E536">
            <v>4</v>
          </cell>
          <cell r="F536" t="str">
            <v>Euro</v>
          </cell>
          <cell r="G536">
            <v>8</v>
          </cell>
          <cell r="H536" t="str">
            <v>mec</v>
          </cell>
          <cell r="I536">
            <v>1</v>
          </cell>
          <cell r="J536" t="str">
            <v>low and middle</v>
          </cell>
          <cell r="K536" t="str">
            <v>males</v>
          </cell>
          <cell r="L536" t="str">
            <v>1995-2000</v>
          </cell>
          <cell r="M536">
            <v>7.4720000000000004</v>
          </cell>
          <cell r="N536">
            <v>0.14199999999999999</v>
          </cell>
          <cell r="O536">
            <v>2.5000000000000001E-2</v>
          </cell>
          <cell r="P536">
            <v>0.122</v>
          </cell>
          <cell r="Q536">
            <v>0.19500000000000001</v>
          </cell>
          <cell r="R536">
            <v>0.81499999999999995</v>
          </cell>
          <cell r="S536">
            <v>1.42</v>
          </cell>
          <cell r="T536">
            <v>4.7530000000000001</v>
          </cell>
        </row>
        <row r="537">
          <cell r="A537">
            <v>171</v>
          </cell>
          <cell r="B537">
            <v>474</v>
          </cell>
          <cell r="C537" t="str">
            <v>Martinique</v>
          </cell>
          <cell r="G537">
            <v>7</v>
          </cell>
          <cell r="H537" t="str">
            <v>lac</v>
          </cell>
          <cell r="I537">
            <v>4</v>
          </cell>
          <cell r="J537" t="str">
            <v>high</v>
          </cell>
          <cell r="K537" t="str">
            <v>males</v>
          </cell>
          <cell r="L537" t="str">
            <v>1995-2000</v>
          </cell>
          <cell r="M537">
            <v>6.4029999999999996</v>
          </cell>
          <cell r="N537">
            <v>0.14000000000000001</v>
          </cell>
          <cell r="O537">
            <v>0.03</v>
          </cell>
          <cell r="P537">
            <v>0.24199999999999999</v>
          </cell>
          <cell r="Q537">
            <v>0.40700000000000003</v>
          </cell>
          <cell r="R537">
            <v>0.77900000000000003</v>
          </cell>
          <cell r="S537">
            <v>1.179</v>
          </cell>
          <cell r="T537">
            <v>3.6259999999999994</v>
          </cell>
        </row>
        <row r="538">
          <cell r="A538">
            <v>58</v>
          </cell>
          <cell r="B538">
            <v>478</v>
          </cell>
          <cell r="C538" t="str">
            <v>Mauritania</v>
          </cell>
          <cell r="D538">
            <v>0</v>
          </cell>
          <cell r="E538">
            <v>1</v>
          </cell>
          <cell r="F538" t="str">
            <v>Afro</v>
          </cell>
          <cell r="G538">
            <v>6</v>
          </cell>
          <cell r="H538" t="str">
            <v>ssa</v>
          </cell>
          <cell r="I538">
            <v>1</v>
          </cell>
          <cell r="J538" t="str">
            <v>low and middle</v>
          </cell>
          <cell r="K538" t="str">
            <v>males</v>
          </cell>
          <cell r="L538" t="str">
            <v>1995-2000</v>
          </cell>
          <cell r="M538">
            <v>86.247</v>
          </cell>
          <cell r="N538">
            <v>40.323999999999998</v>
          </cell>
          <cell r="O538">
            <v>7.0069999999999997</v>
          </cell>
          <cell r="P538">
            <v>8.8059999999999992</v>
          </cell>
          <cell r="Q538">
            <v>7.2379999999999995</v>
          </cell>
          <cell r="R538">
            <v>7.3029999999999999</v>
          </cell>
          <cell r="S538">
            <v>6.07</v>
          </cell>
          <cell r="T538">
            <v>9.4990000000000006</v>
          </cell>
        </row>
        <row r="539">
          <cell r="A539">
            <v>15</v>
          </cell>
          <cell r="B539">
            <v>480</v>
          </cell>
          <cell r="C539" t="str">
            <v>Mauritius (2)</v>
          </cell>
          <cell r="D539">
            <v>0</v>
          </cell>
          <cell r="E539">
            <v>1</v>
          </cell>
          <cell r="F539" t="str">
            <v>Afro</v>
          </cell>
          <cell r="G539">
            <v>5</v>
          </cell>
          <cell r="H539" t="str">
            <v>oai</v>
          </cell>
          <cell r="I539">
            <v>1</v>
          </cell>
          <cell r="J539" t="str">
            <v>low and middle</v>
          </cell>
          <cell r="K539" t="str">
            <v>males</v>
          </cell>
          <cell r="L539" t="str">
            <v>1995-2000</v>
          </cell>
          <cell r="M539">
            <v>20.751999999999999</v>
          </cell>
          <cell r="N539">
            <v>1.0429999999999999</v>
          </cell>
          <cell r="O539">
            <v>0.13500000000000001</v>
          </cell>
          <cell r="P539">
            <v>0.81899999999999995</v>
          </cell>
          <cell r="Q539">
            <v>2.234</v>
          </cell>
          <cell r="R539">
            <v>4.3920000000000003</v>
          </cell>
          <cell r="S539">
            <v>4.4569999999999999</v>
          </cell>
          <cell r="T539">
            <v>7.6719999999999997</v>
          </cell>
        </row>
        <row r="540">
          <cell r="A540">
            <v>181</v>
          </cell>
          <cell r="B540">
            <v>484</v>
          </cell>
          <cell r="C540" t="str">
            <v>Mexico</v>
          </cell>
          <cell r="D540">
            <v>0</v>
          </cell>
          <cell r="E540">
            <v>2</v>
          </cell>
          <cell r="F540" t="str">
            <v>Amro</v>
          </cell>
          <cell r="G540">
            <v>7</v>
          </cell>
          <cell r="H540" t="str">
            <v>lac</v>
          </cell>
          <cell r="I540">
            <v>1</v>
          </cell>
          <cell r="J540" t="str">
            <v>low and middle</v>
          </cell>
          <cell r="K540" t="str">
            <v>males</v>
          </cell>
          <cell r="L540" t="str">
            <v>1995-2000</v>
          </cell>
          <cell r="M540">
            <v>1358.856</v>
          </cell>
          <cell r="N540">
            <v>247.25399999999999</v>
          </cell>
          <cell r="O540">
            <v>32.063000000000002</v>
          </cell>
          <cell r="P540">
            <v>135.79499999999999</v>
          </cell>
          <cell r="Q540">
            <v>158.13200000000001</v>
          </cell>
          <cell r="R540">
            <v>199.05700000000002</v>
          </cell>
          <cell r="S540">
            <v>181.37799999999999</v>
          </cell>
          <cell r="T540">
            <v>405.17700000000008</v>
          </cell>
        </row>
        <row r="541">
          <cell r="A541">
            <v>71</v>
          </cell>
          <cell r="B541">
            <v>496</v>
          </cell>
          <cell r="C541" t="str">
            <v>Mongolia</v>
          </cell>
          <cell r="D541">
            <v>0</v>
          </cell>
          <cell r="E541">
            <v>6</v>
          </cell>
          <cell r="F541" t="str">
            <v>Wpro</v>
          </cell>
          <cell r="G541">
            <v>5</v>
          </cell>
          <cell r="H541" t="str">
            <v>oai</v>
          </cell>
          <cell r="I541">
            <v>1</v>
          </cell>
          <cell r="J541" t="str">
            <v>low and middle</v>
          </cell>
          <cell r="K541" t="str">
            <v>males</v>
          </cell>
          <cell r="L541" t="str">
            <v>1995-2000</v>
          </cell>
          <cell r="M541">
            <v>42.685000000000002</v>
          </cell>
          <cell r="N541">
            <v>10.771000000000001</v>
          </cell>
          <cell r="O541">
            <v>1.157</v>
          </cell>
          <cell r="P541">
            <v>2.214</v>
          </cell>
          <cell r="Q541">
            <v>3.5220000000000002</v>
          </cell>
          <cell r="R541">
            <v>6.2610000000000001</v>
          </cell>
          <cell r="S541">
            <v>6.9470000000000001</v>
          </cell>
          <cell r="T541">
            <v>11.812999999999999</v>
          </cell>
        </row>
        <row r="542">
          <cell r="A542">
            <v>126</v>
          </cell>
          <cell r="B542">
            <v>498</v>
          </cell>
          <cell r="C542" t="str">
            <v>Republic of Moldova</v>
          </cell>
          <cell r="D542">
            <v>0</v>
          </cell>
          <cell r="E542">
            <v>4</v>
          </cell>
          <cell r="F542" t="str">
            <v>Euro</v>
          </cell>
          <cell r="G542">
            <v>2</v>
          </cell>
          <cell r="H542" t="str">
            <v>fse</v>
          </cell>
          <cell r="I542">
            <v>1</v>
          </cell>
          <cell r="J542" t="str">
            <v>low and middle</v>
          </cell>
          <cell r="K542" t="str">
            <v>males</v>
          </cell>
          <cell r="L542" t="str">
            <v>1995-2000</v>
          </cell>
          <cell r="M542">
            <v>120.872</v>
          </cell>
          <cell r="N542">
            <v>6.1079999999999997</v>
          </cell>
          <cell r="O542">
            <v>1.306</v>
          </cell>
          <cell r="P542">
            <v>5.84</v>
          </cell>
          <cell r="Q542">
            <v>12.327</v>
          </cell>
          <cell r="R542">
            <v>24.31</v>
          </cell>
          <cell r="S542">
            <v>27.497</v>
          </cell>
          <cell r="T542">
            <v>43.484000000000002</v>
          </cell>
        </row>
        <row r="543">
          <cell r="A543">
            <v>37</v>
          </cell>
          <cell r="B543">
            <v>504</v>
          </cell>
          <cell r="C543" t="str">
            <v>Morocco</v>
          </cell>
          <cell r="D543">
            <v>0</v>
          </cell>
          <cell r="E543">
            <v>3</v>
          </cell>
          <cell r="F543" t="str">
            <v>Emro</v>
          </cell>
          <cell r="G543">
            <v>8</v>
          </cell>
          <cell r="H543" t="str">
            <v>mec</v>
          </cell>
          <cell r="I543">
            <v>1</v>
          </cell>
          <cell r="J543" t="str">
            <v>low and middle</v>
          </cell>
          <cell r="K543" t="str">
            <v>males</v>
          </cell>
          <cell r="L543" t="str">
            <v>1995-2000</v>
          </cell>
          <cell r="M543">
            <v>493.94</v>
          </cell>
          <cell r="N543">
            <v>129.20699999999999</v>
          </cell>
          <cell r="O543">
            <v>15.091000000000001</v>
          </cell>
          <cell r="P543">
            <v>36.747999999999998</v>
          </cell>
          <cell r="Q543">
            <v>37.954999999999998</v>
          </cell>
          <cell r="R543">
            <v>54.472999999999999</v>
          </cell>
          <cell r="S543">
            <v>69.399000000000001</v>
          </cell>
          <cell r="T543">
            <v>151.06700000000001</v>
          </cell>
        </row>
        <row r="544">
          <cell r="A544">
            <v>16</v>
          </cell>
          <cell r="B544">
            <v>508</v>
          </cell>
          <cell r="C544" t="str">
            <v>Mozambique</v>
          </cell>
          <cell r="D544">
            <v>0</v>
          </cell>
          <cell r="E544">
            <v>1</v>
          </cell>
          <cell r="F544" t="str">
            <v>Afro</v>
          </cell>
          <cell r="G544">
            <v>6</v>
          </cell>
          <cell r="H544" t="str">
            <v>ssa</v>
          </cell>
          <cell r="I544">
            <v>1</v>
          </cell>
          <cell r="J544" t="str">
            <v>low and middle</v>
          </cell>
          <cell r="K544" t="str">
            <v>males</v>
          </cell>
          <cell r="L544" t="str">
            <v>1995-2000</v>
          </cell>
          <cell r="M544">
            <v>899.59799999999996</v>
          </cell>
          <cell r="N544">
            <v>401.84899999999999</v>
          </cell>
          <cell r="O544">
            <v>82.126000000000005</v>
          </cell>
          <cell r="P544">
            <v>80.061999999999998</v>
          </cell>
          <cell r="Q544">
            <v>101.414</v>
          </cell>
          <cell r="R544">
            <v>96.381000000000014</v>
          </cell>
          <cell r="S544">
            <v>60.012</v>
          </cell>
          <cell r="T544">
            <v>77.753999999999991</v>
          </cell>
        </row>
        <row r="545">
          <cell r="A545">
            <v>112</v>
          </cell>
          <cell r="B545">
            <v>512</v>
          </cell>
          <cell r="C545" t="str">
            <v>Oman</v>
          </cell>
          <cell r="D545">
            <v>0</v>
          </cell>
          <cell r="E545">
            <v>3</v>
          </cell>
          <cell r="F545" t="str">
            <v>Emro</v>
          </cell>
          <cell r="G545">
            <v>8</v>
          </cell>
          <cell r="H545" t="str">
            <v>mec</v>
          </cell>
          <cell r="I545">
            <v>1</v>
          </cell>
          <cell r="J545" t="str">
            <v>low and middle</v>
          </cell>
          <cell r="K545" t="str">
            <v>males</v>
          </cell>
          <cell r="L545" t="str">
            <v>1995-2000</v>
          </cell>
          <cell r="M545">
            <v>29.431000000000001</v>
          </cell>
          <cell r="N545">
            <v>7.6150000000000002</v>
          </cell>
          <cell r="O545">
            <v>0.92799999999999994</v>
          </cell>
          <cell r="P545">
            <v>1.8719999999999999</v>
          </cell>
          <cell r="Q545">
            <v>2.492</v>
          </cell>
          <cell r="R545">
            <v>5.44</v>
          </cell>
          <cell r="S545">
            <v>4.1530000000000005</v>
          </cell>
          <cell r="T545">
            <v>6.931</v>
          </cell>
        </row>
        <row r="546">
          <cell r="A546">
            <v>44</v>
          </cell>
          <cell r="B546">
            <v>516</v>
          </cell>
          <cell r="C546" t="str">
            <v>Namibia</v>
          </cell>
          <cell r="D546">
            <v>0</v>
          </cell>
          <cell r="E546">
            <v>1</v>
          </cell>
          <cell r="F546" t="str">
            <v>Afro</v>
          </cell>
          <cell r="G546">
            <v>6</v>
          </cell>
          <cell r="H546" t="str">
            <v>ssa</v>
          </cell>
          <cell r="I546">
            <v>1</v>
          </cell>
          <cell r="J546" t="str">
            <v>low and middle</v>
          </cell>
          <cell r="K546" t="str">
            <v>males</v>
          </cell>
          <cell r="L546" t="str">
            <v>1995-2000</v>
          </cell>
          <cell r="M546">
            <v>55.457000000000001</v>
          </cell>
          <cell r="N546">
            <v>18.358000000000001</v>
          </cell>
          <cell r="O546">
            <v>3.798</v>
          </cell>
          <cell r="P546">
            <v>5.2149999999999999</v>
          </cell>
          <cell r="Q546">
            <v>8.2569999999999997</v>
          </cell>
          <cell r="R546">
            <v>7.83</v>
          </cell>
          <cell r="S546">
            <v>4.8380000000000001</v>
          </cell>
          <cell r="T546">
            <v>7.1610000000000005</v>
          </cell>
        </row>
        <row r="547">
          <cell r="A547">
            <v>82</v>
          </cell>
          <cell r="B547">
            <v>524</v>
          </cell>
          <cell r="C547" t="str">
            <v>Nepal</v>
          </cell>
          <cell r="D547">
            <v>0</v>
          </cell>
          <cell r="E547">
            <v>5</v>
          </cell>
          <cell r="F547" t="str">
            <v>Searo</v>
          </cell>
          <cell r="G547">
            <v>5</v>
          </cell>
          <cell r="H547" t="str">
            <v>oai</v>
          </cell>
          <cell r="I547">
            <v>1</v>
          </cell>
          <cell r="J547" t="str">
            <v>low and middle</v>
          </cell>
          <cell r="K547" t="str">
            <v>males</v>
          </cell>
          <cell r="L547" t="str">
            <v>1995-2000</v>
          </cell>
          <cell r="M547">
            <v>615.774</v>
          </cell>
          <cell r="N547">
            <v>220.42599999999999</v>
          </cell>
          <cell r="O547">
            <v>28.588000000000001</v>
          </cell>
          <cell r="P547">
            <v>50.7</v>
          </cell>
          <cell r="Q547">
            <v>48.95</v>
          </cell>
          <cell r="R547">
            <v>75.849999999999994</v>
          </cell>
          <cell r="S547">
            <v>74.512</v>
          </cell>
          <cell r="T547">
            <v>116.74800000000002</v>
          </cell>
        </row>
        <row r="548">
          <cell r="A548">
            <v>160</v>
          </cell>
          <cell r="B548">
            <v>528</v>
          </cell>
          <cell r="C548" t="str">
            <v>Netherlands</v>
          </cell>
          <cell r="D548">
            <v>0</v>
          </cell>
          <cell r="E548">
            <v>4</v>
          </cell>
          <cell r="F548" t="str">
            <v>Euro</v>
          </cell>
          <cell r="G548">
            <v>1</v>
          </cell>
          <cell r="H548" t="str">
            <v>eme</v>
          </cell>
          <cell r="I548">
            <v>4</v>
          </cell>
          <cell r="J548" t="str">
            <v>high</v>
          </cell>
          <cell r="K548" t="str">
            <v>males</v>
          </cell>
          <cell r="L548" t="str">
            <v>1995-2000</v>
          </cell>
          <cell r="M548">
            <v>342.74599999999998</v>
          </cell>
          <cell r="N548">
            <v>4.0750000000000002</v>
          </cell>
          <cell r="O548">
            <v>0.89500000000000002</v>
          </cell>
          <cell r="P548">
            <v>4.6660000000000004</v>
          </cell>
          <cell r="Q548">
            <v>11.184000000000001</v>
          </cell>
          <cell r="R548">
            <v>38.293999999999997</v>
          </cell>
          <cell r="S548">
            <v>64.453000000000003</v>
          </cell>
          <cell r="T548">
            <v>219.179</v>
          </cell>
        </row>
        <row r="549">
          <cell r="A549">
            <v>172</v>
          </cell>
          <cell r="B549">
            <v>530</v>
          </cell>
          <cell r="C549" t="str">
            <v>Netherlands Antilles</v>
          </cell>
          <cell r="G549">
            <v>7</v>
          </cell>
          <cell r="H549" t="str">
            <v>lac</v>
          </cell>
          <cell r="I549">
            <v>4</v>
          </cell>
          <cell r="J549" t="str">
            <v>high</v>
          </cell>
          <cell r="K549" t="str">
            <v>males</v>
          </cell>
          <cell r="L549" t="str">
            <v>1995-2000</v>
          </cell>
          <cell r="M549">
            <v>3.4089999999999998</v>
          </cell>
          <cell r="N549">
            <v>0.188</v>
          </cell>
          <cell r="O549">
            <v>2.7E-2</v>
          </cell>
          <cell r="P549">
            <v>0.09</v>
          </cell>
          <cell r="Q549">
            <v>0.16399999999999998</v>
          </cell>
          <cell r="R549">
            <v>0.502</v>
          </cell>
          <cell r="S549">
            <v>0.66100000000000003</v>
          </cell>
          <cell r="T549">
            <v>1.7769999999999999</v>
          </cell>
        </row>
        <row r="550">
          <cell r="A550">
            <v>206</v>
          </cell>
          <cell r="B550">
            <v>540</v>
          </cell>
          <cell r="C550" t="str">
            <v>New Caledonia</v>
          </cell>
          <cell r="G550">
            <v>5</v>
          </cell>
          <cell r="H550" t="str">
            <v>oai</v>
          </cell>
          <cell r="I550">
            <v>4</v>
          </cell>
          <cell r="J550" t="str">
            <v>high</v>
          </cell>
          <cell r="K550" t="str">
            <v>males</v>
          </cell>
          <cell r="L550" t="str">
            <v>1995-2000</v>
          </cell>
          <cell r="M550">
            <v>3.3450000000000002</v>
          </cell>
          <cell r="N550">
            <v>0.19500000000000001</v>
          </cell>
          <cell r="O550">
            <v>4.4999999999999998E-2</v>
          </cell>
          <cell r="P550">
            <v>0.27</v>
          </cell>
          <cell r="Q550">
            <v>0.27600000000000002</v>
          </cell>
          <cell r="R550">
            <v>0.65700000000000003</v>
          </cell>
          <cell r="S550">
            <v>0.71499999999999997</v>
          </cell>
          <cell r="T550">
            <v>1.1870000000000001</v>
          </cell>
        </row>
        <row r="551">
          <cell r="A551">
            <v>209</v>
          </cell>
          <cell r="B551">
            <v>548</v>
          </cell>
          <cell r="C551" t="str">
            <v>Vanuatu</v>
          </cell>
          <cell r="D551">
            <v>0</v>
          </cell>
          <cell r="E551">
            <v>6</v>
          </cell>
          <cell r="F551" t="str">
            <v>Wpro</v>
          </cell>
          <cell r="G551">
            <v>5</v>
          </cell>
          <cell r="H551" t="str">
            <v>oai</v>
          </cell>
          <cell r="I551">
            <v>1</v>
          </cell>
          <cell r="J551" t="str">
            <v>low and middle</v>
          </cell>
          <cell r="K551" t="str">
            <v>males</v>
          </cell>
          <cell r="L551" t="str">
            <v>1995-2000</v>
          </cell>
          <cell r="M551">
            <v>3.17</v>
          </cell>
          <cell r="N551">
            <v>0.82199999999999995</v>
          </cell>
          <cell r="O551">
            <v>0.107</v>
          </cell>
          <cell r="P551">
            <v>0.21299999999999999</v>
          </cell>
          <cell r="Q551">
            <v>0.22</v>
          </cell>
          <cell r="R551">
            <v>0.42</v>
          </cell>
          <cell r="S551">
            <v>0.41600000000000004</v>
          </cell>
          <cell r="T551">
            <v>0.97199999999999998</v>
          </cell>
        </row>
        <row r="552">
          <cell r="A552">
            <v>203</v>
          </cell>
          <cell r="B552">
            <v>554</v>
          </cell>
          <cell r="C552" t="str">
            <v>New Zealand</v>
          </cell>
          <cell r="D552">
            <v>0</v>
          </cell>
          <cell r="E552">
            <v>6</v>
          </cell>
          <cell r="F552" t="str">
            <v>Wpro</v>
          </cell>
          <cell r="G552">
            <v>1</v>
          </cell>
          <cell r="H552" t="str">
            <v>eme</v>
          </cell>
          <cell r="I552">
            <v>4</v>
          </cell>
          <cell r="J552" t="str">
            <v>high</v>
          </cell>
          <cell r="K552" t="str">
            <v>males</v>
          </cell>
          <cell r="L552" t="str">
            <v>1995-2000</v>
          </cell>
          <cell r="M552">
            <v>77.643000000000001</v>
          </cell>
          <cell r="N552">
            <v>1.325</v>
          </cell>
          <cell r="O552">
            <v>0.35099999999999998</v>
          </cell>
          <cell r="P552">
            <v>2.7860000000000005</v>
          </cell>
          <cell r="Q552">
            <v>3.39</v>
          </cell>
          <cell r="R552">
            <v>8.7210000000000001</v>
          </cell>
          <cell r="S552">
            <v>13.507000000000001</v>
          </cell>
          <cell r="T552">
            <v>47.562999999999995</v>
          </cell>
        </row>
        <row r="553">
          <cell r="A553">
            <v>182</v>
          </cell>
          <cell r="B553">
            <v>558</v>
          </cell>
          <cell r="C553" t="str">
            <v>Nicaragua</v>
          </cell>
          <cell r="D553">
            <v>0</v>
          </cell>
          <cell r="E553">
            <v>2</v>
          </cell>
          <cell r="F553" t="str">
            <v>Amro</v>
          </cell>
          <cell r="G553">
            <v>7</v>
          </cell>
          <cell r="H553" t="str">
            <v>lac</v>
          </cell>
          <cell r="I553">
            <v>1</v>
          </cell>
          <cell r="J553" t="str">
            <v>low and middle</v>
          </cell>
          <cell r="K553" t="str">
            <v>males</v>
          </cell>
          <cell r="L553" t="str">
            <v>1995-2000</v>
          </cell>
          <cell r="M553">
            <v>76.381</v>
          </cell>
          <cell r="N553">
            <v>28.074000000000002</v>
          </cell>
          <cell r="O553">
            <v>3.6690000000000005</v>
          </cell>
          <cell r="P553">
            <v>8.74</v>
          </cell>
          <cell r="Q553">
            <v>7.7220000000000004</v>
          </cell>
          <cell r="R553">
            <v>7.5049999999999999</v>
          </cell>
          <cell r="S553">
            <v>7.0020000000000007</v>
          </cell>
          <cell r="T553">
            <v>13.669</v>
          </cell>
        </row>
        <row r="554">
          <cell r="A554">
            <v>59</v>
          </cell>
          <cell r="B554">
            <v>562</v>
          </cell>
          <cell r="C554" t="str">
            <v>Niger</v>
          </cell>
          <cell r="D554">
            <v>0</v>
          </cell>
          <cell r="E554">
            <v>1</v>
          </cell>
          <cell r="F554" t="str">
            <v>Afro</v>
          </cell>
          <cell r="G554">
            <v>6</v>
          </cell>
          <cell r="H554" t="str">
            <v>ssa</v>
          </cell>
          <cell r="I554">
            <v>1</v>
          </cell>
          <cell r="J554" t="str">
            <v>low and middle</v>
          </cell>
          <cell r="K554" t="str">
            <v>males</v>
          </cell>
          <cell r="L554" t="str">
            <v>1995-2000</v>
          </cell>
          <cell r="M554">
            <v>440.53</v>
          </cell>
          <cell r="N554">
            <v>246.01599999999999</v>
          </cell>
          <cell r="O554">
            <v>39.726999999999997</v>
          </cell>
          <cell r="P554">
            <v>40.162000000000006</v>
          </cell>
          <cell r="Q554">
            <v>31.658999999999999</v>
          </cell>
          <cell r="R554">
            <v>30.128</v>
          </cell>
          <cell r="S554">
            <v>22.923000000000002</v>
          </cell>
          <cell r="T554">
            <v>29.914999999999999</v>
          </cell>
        </row>
        <row r="555">
          <cell r="A555">
            <v>60</v>
          </cell>
          <cell r="B555">
            <v>566</v>
          </cell>
          <cell r="C555" t="str">
            <v>Nigeria</v>
          </cell>
          <cell r="D555">
            <v>0</v>
          </cell>
          <cell r="E555">
            <v>1</v>
          </cell>
          <cell r="F555" t="str">
            <v>Afro</v>
          </cell>
          <cell r="G555">
            <v>6</v>
          </cell>
          <cell r="H555" t="str">
            <v>ssa</v>
          </cell>
          <cell r="I555">
            <v>1</v>
          </cell>
          <cell r="J555" t="str">
            <v>low and middle</v>
          </cell>
          <cell r="K555" t="str">
            <v>males</v>
          </cell>
          <cell r="L555" t="str">
            <v>1995-2000</v>
          </cell>
          <cell r="M555">
            <v>4017.22</v>
          </cell>
          <cell r="N555">
            <v>1631.068</v>
          </cell>
          <cell r="O555">
            <v>452.23700000000002</v>
          </cell>
          <cell r="P555">
            <v>421.11699999999996</v>
          </cell>
          <cell r="Q555">
            <v>421.06900000000007</v>
          </cell>
          <cell r="R555">
            <v>422.858</v>
          </cell>
          <cell r="S555">
            <v>290.363</v>
          </cell>
          <cell r="T555">
            <v>378.50800000000004</v>
          </cell>
        </row>
        <row r="556">
          <cell r="A556">
            <v>139</v>
          </cell>
          <cell r="B556">
            <v>578</v>
          </cell>
          <cell r="C556" t="str">
            <v>Norway</v>
          </cell>
          <cell r="D556">
            <v>0</v>
          </cell>
          <cell r="E556">
            <v>4</v>
          </cell>
          <cell r="F556" t="str">
            <v>Euro</v>
          </cell>
          <cell r="G556">
            <v>1</v>
          </cell>
          <cell r="H556" t="str">
            <v>eme</v>
          </cell>
          <cell r="I556">
            <v>4</v>
          </cell>
          <cell r="J556" t="str">
            <v>high</v>
          </cell>
          <cell r="K556" t="str">
            <v>males</v>
          </cell>
          <cell r="L556" t="str">
            <v>1995-2000</v>
          </cell>
          <cell r="M556">
            <v>114.16500000000001</v>
          </cell>
          <cell r="N556">
            <v>1.018</v>
          </cell>
          <cell r="O556">
            <v>0.25800000000000001</v>
          </cell>
          <cell r="P556">
            <v>1.6270000000000002</v>
          </cell>
          <cell r="Q556">
            <v>3.593</v>
          </cell>
          <cell r="R556">
            <v>10.312999999999999</v>
          </cell>
          <cell r="S556">
            <v>17.055</v>
          </cell>
          <cell r="T556">
            <v>80.300999999999988</v>
          </cell>
        </row>
        <row r="557">
          <cell r="A557">
            <v>83</v>
          </cell>
          <cell r="B557">
            <v>586</v>
          </cell>
          <cell r="C557" t="str">
            <v>Pakistan</v>
          </cell>
          <cell r="D557">
            <v>0</v>
          </cell>
          <cell r="E557">
            <v>3</v>
          </cell>
          <cell r="F557" t="str">
            <v>Emro</v>
          </cell>
          <cell r="G557">
            <v>8</v>
          </cell>
          <cell r="H557" t="str">
            <v>mec</v>
          </cell>
          <cell r="I557">
            <v>1</v>
          </cell>
          <cell r="J557" t="str">
            <v>low and middle</v>
          </cell>
          <cell r="K557" t="str">
            <v>males</v>
          </cell>
          <cell r="L557" t="str">
            <v>1995-2000</v>
          </cell>
          <cell r="M557">
            <v>3047.1439999999998</v>
          </cell>
          <cell r="N557">
            <v>1431.1790000000001</v>
          </cell>
          <cell r="O557">
            <v>127.16500000000001</v>
          </cell>
          <cell r="P557">
            <v>110.75</v>
          </cell>
          <cell r="Q557">
            <v>168.131</v>
          </cell>
          <cell r="R557">
            <v>308.58499999999998</v>
          </cell>
          <cell r="S557">
            <v>347.70699999999999</v>
          </cell>
          <cell r="T557">
            <v>553.62699999999995</v>
          </cell>
        </row>
        <row r="558">
          <cell r="A558">
            <v>183</v>
          </cell>
          <cell r="B558">
            <v>591</v>
          </cell>
          <cell r="C558" t="str">
            <v>Panama</v>
          </cell>
          <cell r="D558">
            <v>0</v>
          </cell>
          <cell r="E558">
            <v>2</v>
          </cell>
          <cell r="F558" t="str">
            <v>Amro</v>
          </cell>
          <cell r="G558">
            <v>7</v>
          </cell>
          <cell r="H558" t="str">
            <v>lac</v>
          </cell>
          <cell r="I558">
            <v>1</v>
          </cell>
          <cell r="J558" t="str">
            <v>low and middle</v>
          </cell>
          <cell r="K558" t="str">
            <v>males</v>
          </cell>
          <cell r="L558" t="str">
            <v>1995-2000</v>
          </cell>
          <cell r="M558">
            <v>39.752000000000002</v>
          </cell>
          <cell r="N558">
            <v>4.7080000000000002</v>
          </cell>
          <cell r="O558">
            <v>0.76600000000000001</v>
          </cell>
          <cell r="P558">
            <v>2.8419999999999996</v>
          </cell>
          <cell r="Q558">
            <v>3.2189999999999994</v>
          </cell>
          <cell r="R558">
            <v>5.1680000000000001</v>
          </cell>
          <cell r="S558">
            <v>5.9719999999999995</v>
          </cell>
          <cell r="T558">
            <v>17.076999999999998</v>
          </cell>
        </row>
        <row r="559">
          <cell r="A559">
            <v>207</v>
          </cell>
          <cell r="B559">
            <v>598</v>
          </cell>
          <cell r="C559" t="str">
            <v>Papua New Guinea</v>
          </cell>
          <cell r="D559">
            <v>0</v>
          </cell>
          <cell r="E559">
            <v>6</v>
          </cell>
          <cell r="F559" t="str">
            <v>Wpro</v>
          </cell>
          <cell r="G559">
            <v>5</v>
          </cell>
          <cell r="H559" t="str">
            <v>oai</v>
          </cell>
          <cell r="I559">
            <v>1</v>
          </cell>
          <cell r="J559" t="str">
            <v>low and middle</v>
          </cell>
          <cell r="K559" t="str">
            <v>males</v>
          </cell>
          <cell r="L559" t="str">
            <v>1995-2000</v>
          </cell>
          <cell r="M559">
            <v>118.181</v>
          </cell>
          <cell r="N559">
            <v>29.587</v>
          </cell>
          <cell r="O559">
            <v>4.2789999999999999</v>
          </cell>
          <cell r="P559">
            <v>10.358000000000001</v>
          </cell>
          <cell r="Q559">
            <v>13.414999999999999</v>
          </cell>
          <cell r="R559">
            <v>21.875999999999998</v>
          </cell>
          <cell r="S559">
            <v>19.868000000000002</v>
          </cell>
          <cell r="T559">
            <v>18.797999999999998</v>
          </cell>
        </row>
        <row r="560">
          <cell r="A560">
            <v>192</v>
          </cell>
          <cell r="B560">
            <v>600</v>
          </cell>
          <cell r="C560" t="str">
            <v>Paraguay</v>
          </cell>
          <cell r="D560">
            <v>0</v>
          </cell>
          <cell r="E560">
            <v>2</v>
          </cell>
          <cell r="F560" t="str">
            <v>Amro</v>
          </cell>
          <cell r="G560">
            <v>7</v>
          </cell>
          <cell r="H560" t="str">
            <v>lac</v>
          </cell>
          <cell r="I560">
            <v>1</v>
          </cell>
          <cell r="J560" t="str">
            <v>low and middle</v>
          </cell>
          <cell r="K560" t="str">
            <v>males</v>
          </cell>
          <cell r="L560" t="str">
            <v>1995-2000</v>
          </cell>
          <cell r="M560">
            <v>74.989000000000004</v>
          </cell>
          <cell r="N560">
            <v>22.315999999999999</v>
          </cell>
          <cell r="O560">
            <v>2.536</v>
          </cell>
          <cell r="P560">
            <v>4.8550000000000004</v>
          </cell>
          <cell r="Q560">
            <v>5.9290000000000003</v>
          </cell>
          <cell r="R560">
            <v>9.6440000000000001</v>
          </cell>
          <cell r="S560">
            <v>9.2550000000000008</v>
          </cell>
          <cell r="T560">
            <v>20.454000000000001</v>
          </cell>
        </row>
        <row r="561">
          <cell r="A561">
            <v>193</v>
          </cell>
          <cell r="B561">
            <v>604</v>
          </cell>
          <cell r="C561" t="str">
            <v>Peru</v>
          </cell>
          <cell r="D561">
            <v>0</v>
          </cell>
          <cell r="E561">
            <v>2</v>
          </cell>
          <cell r="F561" t="str">
            <v>Amro</v>
          </cell>
          <cell r="G561">
            <v>7</v>
          </cell>
          <cell r="H561" t="str">
            <v>lac</v>
          </cell>
          <cell r="I561">
            <v>1</v>
          </cell>
          <cell r="J561" t="str">
            <v>low and middle</v>
          </cell>
          <cell r="K561" t="str">
            <v>males</v>
          </cell>
          <cell r="L561" t="str">
            <v>1995-2000</v>
          </cell>
          <cell r="M561">
            <v>434.68400000000003</v>
          </cell>
          <cell r="N561">
            <v>112.54</v>
          </cell>
          <cell r="O561">
            <v>16.364000000000001</v>
          </cell>
          <cell r="P561">
            <v>31.195999999999998</v>
          </cell>
          <cell r="Q561">
            <v>37.896999999999998</v>
          </cell>
          <cell r="R561">
            <v>58.4</v>
          </cell>
          <cell r="S561">
            <v>61.233999999999995</v>
          </cell>
          <cell r="T561">
            <v>117.053</v>
          </cell>
        </row>
        <row r="562">
          <cell r="A562">
            <v>96</v>
          </cell>
          <cell r="B562">
            <v>608</v>
          </cell>
          <cell r="C562" t="str">
            <v>Philippines</v>
          </cell>
          <cell r="D562">
            <v>0</v>
          </cell>
          <cell r="E562">
            <v>6</v>
          </cell>
          <cell r="F562" t="str">
            <v>Wpro</v>
          </cell>
          <cell r="G562">
            <v>5</v>
          </cell>
          <cell r="H562" t="str">
            <v>oai</v>
          </cell>
          <cell r="I562">
            <v>1</v>
          </cell>
          <cell r="J562" t="str">
            <v>low and middle</v>
          </cell>
          <cell r="K562" t="str">
            <v>males</v>
          </cell>
          <cell r="L562" t="str">
            <v>1995-2000</v>
          </cell>
          <cell r="M562">
            <v>1131.261</v>
          </cell>
          <cell r="N562">
            <v>259.42700000000002</v>
          </cell>
          <cell r="O562">
            <v>35.1</v>
          </cell>
          <cell r="P562">
            <v>84.043999999999997</v>
          </cell>
          <cell r="Q562">
            <v>97.15</v>
          </cell>
          <cell r="R562">
            <v>169.03199999999998</v>
          </cell>
          <cell r="S562">
            <v>172.541</v>
          </cell>
          <cell r="T562">
            <v>313.96700000000004</v>
          </cell>
        </row>
        <row r="563">
          <cell r="A563">
            <v>125</v>
          </cell>
          <cell r="B563">
            <v>616</v>
          </cell>
          <cell r="C563" t="str">
            <v>Poland</v>
          </cell>
          <cell r="D563">
            <v>0</v>
          </cell>
          <cell r="E563">
            <v>4</v>
          </cell>
          <cell r="F563" t="str">
            <v>Euro</v>
          </cell>
          <cell r="G563">
            <v>2</v>
          </cell>
          <cell r="H563" t="str">
            <v>fse</v>
          </cell>
          <cell r="I563">
            <v>1</v>
          </cell>
          <cell r="J563" t="str">
            <v>low and middle</v>
          </cell>
          <cell r="K563" t="str">
            <v>males</v>
          </cell>
          <cell r="L563" t="str">
            <v>1995-2000</v>
          </cell>
          <cell r="M563">
            <v>1023.578</v>
          </cell>
          <cell r="N563">
            <v>21.295999999999999</v>
          </cell>
          <cell r="O563">
            <v>4.508</v>
          </cell>
          <cell r="P563">
            <v>25.374000000000002</v>
          </cell>
          <cell r="Q563">
            <v>70.704999999999998</v>
          </cell>
          <cell r="R563">
            <v>187.62</v>
          </cell>
          <cell r="S563">
            <v>244.06099999999998</v>
          </cell>
          <cell r="T563">
            <v>470.01400000000007</v>
          </cell>
        </row>
        <row r="564">
          <cell r="A564">
            <v>149</v>
          </cell>
          <cell r="B564">
            <v>620</v>
          </cell>
          <cell r="C564" t="str">
            <v>Portugal</v>
          </cell>
          <cell r="D564">
            <v>0</v>
          </cell>
          <cell r="E564">
            <v>4</v>
          </cell>
          <cell r="F564" t="str">
            <v>Euro</v>
          </cell>
          <cell r="G564">
            <v>1</v>
          </cell>
          <cell r="H564" t="str">
            <v>eme</v>
          </cell>
          <cell r="I564">
            <v>4</v>
          </cell>
          <cell r="J564" t="str">
            <v>high</v>
          </cell>
          <cell r="K564" t="str">
            <v>males</v>
          </cell>
          <cell r="L564" t="str">
            <v>1995-2000</v>
          </cell>
          <cell r="M564">
            <v>277.23399999999998</v>
          </cell>
          <cell r="N564">
            <v>3.3460000000000001</v>
          </cell>
          <cell r="O564">
            <v>1.131</v>
          </cell>
          <cell r="P564">
            <v>7.8469999999999995</v>
          </cell>
          <cell r="Q564">
            <v>11.405999999999999</v>
          </cell>
          <cell r="R564">
            <v>31.335000000000001</v>
          </cell>
          <cell r="S564">
            <v>53.902000000000001</v>
          </cell>
          <cell r="T564">
            <v>168.26699999999997</v>
          </cell>
        </row>
        <row r="565">
          <cell r="A565">
            <v>55</v>
          </cell>
          <cell r="B565">
            <v>624</v>
          </cell>
          <cell r="C565" t="str">
            <v>Guinea-Bissau</v>
          </cell>
          <cell r="D565">
            <v>0</v>
          </cell>
          <cell r="E565">
            <v>1</v>
          </cell>
          <cell r="F565" t="str">
            <v>Afro</v>
          </cell>
          <cell r="G565">
            <v>6</v>
          </cell>
          <cell r="H565" t="str">
            <v>ssa</v>
          </cell>
          <cell r="I565">
            <v>1</v>
          </cell>
          <cell r="J565" t="str">
            <v>low and middle</v>
          </cell>
          <cell r="K565" t="str">
            <v>males</v>
          </cell>
          <cell r="L565" t="str">
            <v>1995-2000</v>
          </cell>
          <cell r="M565">
            <v>59.037999999999997</v>
          </cell>
          <cell r="N565">
            <v>26.951000000000001</v>
          </cell>
          <cell r="O565">
            <v>6.12</v>
          </cell>
          <cell r="P565">
            <v>4.9270000000000005</v>
          </cell>
          <cell r="Q565">
            <v>5.0060000000000002</v>
          </cell>
          <cell r="R565">
            <v>5.6080000000000005</v>
          </cell>
          <cell r="S565">
            <v>4.4640000000000004</v>
          </cell>
          <cell r="T565">
            <v>5.9619999999999997</v>
          </cell>
        </row>
        <row r="566">
          <cell r="A566">
            <v>91</v>
          </cell>
          <cell r="B566">
            <v>626</v>
          </cell>
          <cell r="C566" t="str">
            <v>East Timor</v>
          </cell>
          <cell r="K566" t="str">
            <v>males</v>
          </cell>
          <cell r="L566" t="str">
            <v>1995-2000</v>
          </cell>
          <cell r="M566">
            <v>33.787999999999997</v>
          </cell>
          <cell r="N566">
            <v>14.33</v>
          </cell>
          <cell r="O566">
            <v>2.101</v>
          </cell>
          <cell r="P566">
            <v>3.4119999999999999</v>
          </cell>
          <cell r="Q566">
            <v>4.1050000000000004</v>
          </cell>
          <cell r="R566">
            <v>4.1880000000000006</v>
          </cell>
          <cell r="S566">
            <v>2.7839999999999998</v>
          </cell>
          <cell r="T566">
            <v>2.8679999999999999</v>
          </cell>
        </row>
        <row r="567">
          <cell r="A567">
            <v>173</v>
          </cell>
          <cell r="B567">
            <v>630</v>
          </cell>
          <cell r="C567" t="str">
            <v>Puerto Rico</v>
          </cell>
          <cell r="G567">
            <v>7</v>
          </cell>
          <cell r="H567" t="str">
            <v>lac</v>
          </cell>
          <cell r="I567">
            <v>1</v>
          </cell>
          <cell r="J567" t="str">
            <v>low and middle</v>
          </cell>
          <cell r="K567" t="str">
            <v>males</v>
          </cell>
          <cell r="L567" t="str">
            <v>1995-2000</v>
          </cell>
          <cell r="M567">
            <v>88.149000000000001</v>
          </cell>
          <cell r="N567">
            <v>2.56</v>
          </cell>
          <cell r="O567">
            <v>0.39599999999999996</v>
          </cell>
          <cell r="P567">
            <v>5.83</v>
          </cell>
          <cell r="Q567">
            <v>10.471</v>
          </cell>
          <cell r="R567">
            <v>13.823</v>
          </cell>
          <cell r="S567">
            <v>13.199</v>
          </cell>
          <cell r="T567">
            <v>41.87</v>
          </cell>
        </row>
        <row r="568">
          <cell r="A568">
            <v>113</v>
          </cell>
          <cell r="B568">
            <v>634</v>
          </cell>
          <cell r="C568" t="str">
            <v>Qatar</v>
          </cell>
          <cell r="D568">
            <v>0</v>
          </cell>
          <cell r="E568">
            <v>3</v>
          </cell>
          <cell r="F568" t="str">
            <v>Emro</v>
          </cell>
          <cell r="G568">
            <v>8</v>
          </cell>
          <cell r="H568" t="str">
            <v>mec</v>
          </cell>
          <cell r="I568">
            <v>4</v>
          </cell>
          <cell r="J568" t="str">
            <v>high</v>
          </cell>
          <cell r="K568" t="str">
            <v>males</v>
          </cell>
          <cell r="L568" t="str">
            <v>1995-2000</v>
          </cell>
          <cell r="M568">
            <v>8.3849999999999998</v>
          </cell>
          <cell r="N568">
            <v>0.745</v>
          </cell>
          <cell r="O568">
            <v>0.126</v>
          </cell>
          <cell r="P568">
            <v>0.313</v>
          </cell>
          <cell r="Q568">
            <v>1.2949999999999999</v>
          </cell>
          <cell r="R568">
            <v>2.9539999999999997</v>
          </cell>
          <cell r="S568">
            <v>1.8220000000000001</v>
          </cell>
          <cell r="T568">
            <v>1.1299999999999999</v>
          </cell>
        </row>
        <row r="569">
          <cell r="A569">
            <v>17</v>
          </cell>
          <cell r="B569">
            <v>638</v>
          </cell>
          <cell r="C569" t="str">
            <v>Reunion</v>
          </cell>
          <cell r="G569">
            <v>5</v>
          </cell>
          <cell r="H569" t="str">
            <v>oai</v>
          </cell>
          <cell r="I569">
            <v>4</v>
          </cell>
          <cell r="J569" t="str">
            <v>high</v>
          </cell>
          <cell r="K569" t="str">
            <v>males</v>
          </cell>
          <cell r="L569" t="str">
            <v>1995-2000</v>
          </cell>
          <cell r="M569">
            <v>10.006</v>
          </cell>
          <cell r="N569">
            <v>0.36699999999999999</v>
          </cell>
          <cell r="O569">
            <v>6.4000000000000001E-2</v>
          </cell>
          <cell r="P569">
            <v>0.42299999999999999</v>
          </cell>
          <cell r="Q569">
            <v>0.98</v>
          </cell>
          <cell r="R569">
            <v>1.9890000000000001</v>
          </cell>
          <cell r="S569">
            <v>2.234</v>
          </cell>
          <cell r="T569">
            <v>3.9489999999999998</v>
          </cell>
        </row>
        <row r="570">
          <cell r="A570">
            <v>127</v>
          </cell>
          <cell r="B570">
            <v>642</v>
          </cell>
          <cell r="C570" t="str">
            <v>Romania</v>
          </cell>
          <cell r="D570">
            <v>0</v>
          </cell>
          <cell r="E570">
            <v>4</v>
          </cell>
          <cell r="F570" t="str">
            <v>Euro</v>
          </cell>
          <cell r="G570">
            <v>2</v>
          </cell>
          <cell r="H570" t="str">
            <v>fse</v>
          </cell>
          <cell r="I570">
            <v>1</v>
          </cell>
          <cell r="J570" t="str">
            <v>low and middle</v>
          </cell>
          <cell r="K570" t="str">
            <v>males</v>
          </cell>
          <cell r="L570" t="str">
            <v>1995-2000</v>
          </cell>
          <cell r="M570">
            <v>697.54700000000003</v>
          </cell>
          <cell r="N570">
            <v>21.780999999999999</v>
          </cell>
          <cell r="O570">
            <v>5.319</v>
          </cell>
          <cell r="P570">
            <v>20.692999999999998</v>
          </cell>
          <cell r="Q570">
            <v>47.854999999999997</v>
          </cell>
          <cell r="R570">
            <v>120.108</v>
          </cell>
          <cell r="S570">
            <v>161.04499999999999</v>
          </cell>
          <cell r="T570">
            <v>320.74599999999992</v>
          </cell>
        </row>
        <row r="571">
          <cell r="A571">
            <v>128</v>
          </cell>
          <cell r="B571">
            <v>643</v>
          </cell>
          <cell r="C571" t="str">
            <v>Russian Federation</v>
          </cell>
          <cell r="D571">
            <v>0</v>
          </cell>
          <cell r="E571">
            <v>4</v>
          </cell>
          <cell r="F571" t="str">
            <v>Euro</v>
          </cell>
          <cell r="G571">
            <v>2</v>
          </cell>
          <cell r="H571" t="str">
            <v>fse</v>
          </cell>
          <cell r="I571">
            <v>1</v>
          </cell>
          <cell r="J571" t="str">
            <v>low and middle</v>
          </cell>
          <cell r="K571" t="str">
            <v>males</v>
          </cell>
          <cell r="L571" t="str">
            <v>1995-2000</v>
          </cell>
          <cell r="M571">
            <v>5272.4219999999996</v>
          </cell>
          <cell r="N571">
            <v>95.302999999999997</v>
          </cell>
          <cell r="O571">
            <v>37.825000000000003</v>
          </cell>
          <cell r="P571">
            <v>257.762</v>
          </cell>
          <cell r="Q571">
            <v>744.18700000000001</v>
          </cell>
          <cell r="R571">
            <v>1265.027</v>
          </cell>
          <cell r="S571">
            <v>1365.509</v>
          </cell>
          <cell r="T571">
            <v>1506.8090000000002</v>
          </cell>
        </row>
        <row r="572">
          <cell r="A572">
            <v>18</v>
          </cell>
          <cell r="B572">
            <v>646</v>
          </cell>
          <cell r="C572" t="str">
            <v>Rwanda</v>
          </cell>
          <cell r="D572">
            <v>0</v>
          </cell>
          <cell r="E572">
            <v>1</v>
          </cell>
          <cell r="F572" t="str">
            <v>Afro</v>
          </cell>
          <cell r="G572">
            <v>6</v>
          </cell>
          <cell r="H572" t="str">
            <v>ssa</v>
          </cell>
          <cell r="I572">
            <v>1</v>
          </cell>
          <cell r="J572" t="str">
            <v>low and middle</v>
          </cell>
          <cell r="K572" t="str">
            <v>males</v>
          </cell>
          <cell r="L572" t="str">
            <v>1995-2000</v>
          </cell>
          <cell r="M572">
            <v>349.26</v>
          </cell>
          <cell r="N572">
            <v>159.334</v>
          </cell>
          <cell r="O572">
            <v>36.921999999999997</v>
          </cell>
          <cell r="P572">
            <v>33.878</v>
          </cell>
          <cell r="Q572">
            <v>44.803000000000004</v>
          </cell>
          <cell r="R572">
            <v>38.734999999999999</v>
          </cell>
          <cell r="S572">
            <v>18.597000000000001</v>
          </cell>
          <cell r="T572">
            <v>16.991</v>
          </cell>
        </row>
        <row r="573">
          <cell r="A573">
            <v>114</v>
          </cell>
          <cell r="B573">
            <v>682</v>
          </cell>
          <cell r="C573" t="str">
            <v>Saudi Arabia</v>
          </cell>
          <cell r="D573">
            <v>0</v>
          </cell>
          <cell r="E573">
            <v>3</v>
          </cell>
          <cell r="F573" t="str">
            <v>Emro</v>
          </cell>
          <cell r="G573">
            <v>8</v>
          </cell>
          <cell r="H573" t="str">
            <v>mec</v>
          </cell>
          <cell r="I573">
            <v>1</v>
          </cell>
          <cell r="J573" t="str">
            <v>low and middle</v>
          </cell>
          <cell r="K573" t="str">
            <v>males</v>
          </cell>
          <cell r="L573" t="str">
            <v>1995-2000</v>
          </cell>
          <cell r="M573">
            <v>248.899</v>
          </cell>
          <cell r="N573">
            <v>53.326000000000001</v>
          </cell>
          <cell r="O573">
            <v>6.1059999999999999</v>
          </cell>
          <cell r="P573">
            <v>14.274000000000001</v>
          </cell>
          <cell r="Q573">
            <v>25.085999999999999</v>
          </cell>
          <cell r="R573">
            <v>46.891999999999996</v>
          </cell>
          <cell r="S573">
            <v>39.314999999999998</v>
          </cell>
          <cell r="T573">
            <v>63.9</v>
          </cell>
        </row>
        <row r="574">
          <cell r="A574">
            <v>61</v>
          </cell>
          <cell r="B574">
            <v>686</v>
          </cell>
          <cell r="C574" t="str">
            <v>Senegal</v>
          </cell>
          <cell r="D574">
            <v>0</v>
          </cell>
          <cell r="E574">
            <v>1</v>
          </cell>
          <cell r="F574" t="str">
            <v>Afro</v>
          </cell>
          <cell r="G574">
            <v>6</v>
          </cell>
          <cell r="H574" t="str">
            <v>ssa</v>
          </cell>
          <cell r="I574">
            <v>1</v>
          </cell>
          <cell r="J574" t="str">
            <v>low and middle</v>
          </cell>
          <cell r="K574" t="str">
            <v>males</v>
          </cell>
          <cell r="L574" t="str">
            <v>1995-2000</v>
          </cell>
          <cell r="M574">
            <v>307.75599999999997</v>
          </cell>
          <cell r="N574">
            <v>108.20099999999999</v>
          </cell>
          <cell r="O574">
            <v>29.835999999999999</v>
          </cell>
          <cell r="P574">
            <v>36.923000000000002</v>
          </cell>
          <cell r="Q574">
            <v>30.948</v>
          </cell>
          <cell r="R574">
            <v>35.149000000000001</v>
          </cell>
          <cell r="S574">
            <v>30.353000000000002</v>
          </cell>
          <cell r="T574">
            <v>36.345999999999997</v>
          </cell>
        </row>
        <row r="575">
          <cell r="A575">
            <v>62</v>
          </cell>
          <cell r="B575">
            <v>694</v>
          </cell>
          <cell r="C575" t="str">
            <v>Sierra Leone</v>
          </cell>
          <cell r="D575">
            <v>0</v>
          </cell>
          <cell r="E575">
            <v>1</v>
          </cell>
          <cell r="F575" t="str">
            <v>Afro</v>
          </cell>
          <cell r="G575">
            <v>6</v>
          </cell>
          <cell r="H575" t="str">
            <v>ssa</v>
          </cell>
          <cell r="I575">
            <v>1</v>
          </cell>
          <cell r="J575" t="str">
            <v>low and middle</v>
          </cell>
          <cell r="K575" t="str">
            <v>males</v>
          </cell>
          <cell r="L575" t="str">
            <v>1995-2000</v>
          </cell>
          <cell r="M575">
            <v>303.10199999999998</v>
          </cell>
          <cell r="N575">
            <v>152.749</v>
          </cell>
          <cell r="O575">
            <v>33.036999999999999</v>
          </cell>
          <cell r="P575">
            <v>26.723999999999997</v>
          </cell>
          <cell r="Q575">
            <v>27.844000000000001</v>
          </cell>
          <cell r="R575">
            <v>26.347999999999999</v>
          </cell>
          <cell r="S575">
            <v>17.491</v>
          </cell>
          <cell r="T575">
            <v>18.909000000000002</v>
          </cell>
        </row>
        <row r="576">
          <cell r="A576">
            <v>97</v>
          </cell>
          <cell r="B576">
            <v>702</v>
          </cell>
          <cell r="C576" t="str">
            <v>Singapore</v>
          </cell>
          <cell r="D576">
            <v>0</v>
          </cell>
          <cell r="E576">
            <v>6</v>
          </cell>
          <cell r="F576" t="str">
            <v>Wpro</v>
          </cell>
          <cell r="G576">
            <v>5</v>
          </cell>
          <cell r="H576" t="str">
            <v>oai</v>
          </cell>
          <cell r="I576">
            <v>4</v>
          </cell>
          <cell r="J576" t="str">
            <v>high</v>
          </cell>
          <cell r="K576" t="str">
            <v>males</v>
          </cell>
          <cell r="L576" t="str">
            <v>1995-2000</v>
          </cell>
          <cell r="M576">
            <v>46.118000000000002</v>
          </cell>
          <cell r="N576">
            <v>0.85699999999999998</v>
          </cell>
          <cell r="O576">
            <v>0.249</v>
          </cell>
          <cell r="P576">
            <v>1.149</v>
          </cell>
          <cell r="Q576">
            <v>2.8719999999999999</v>
          </cell>
          <cell r="R576">
            <v>8.1810000000000009</v>
          </cell>
          <cell r="S576">
            <v>10.963000000000001</v>
          </cell>
          <cell r="T576">
            <v>21.847000000000001</v>
          </cell>
        </row>
        <row r="577">
          <cell r="A577">
            <v>129</v>
          </cell>
          <cell r="B577">
            <v>703</v>
          </cell>
          <cell r="C577" t="str">
            <v>Slovakia</v>
          </cell>
          <cell r="D577">
            <v>0</v>
          </cell>
          <cell r="E577">
            <v>4</v>
          </cell>
          <cell r="F577" t="str">
            <v>Euro</v>
          </cell>
          <cell r="G577">
            <v>2</v>
          </cell>
          <cell r="H577" t="str">
            <v>fse</v>
          </cell>
          <cell r="I577">
            <v>1</v>
          </cell>
          <cell r="J577" t="str">
            <v>low and middle</v>
          </cell>
          <cell r="K577" t="str">
            <v>males</v>
          </cell>
          <cell r="L577" t="str">
            <v>1995-2000</v>
          </cell>
          <cell r="M577">
            <v>137.17400000000001</v>
          </cell>
          <cell r="N577">
            <v>2.1070000000000002</v>
          </cell>
          <cell r="O577">
            <v>0.47399999999999998</v>
          </cell>
          <cell r="P577">
            <v>2.7570000000000001</v>
          </cell>
          <cell r="Q577">
            <v>8.2750000000000004</v>
          </cell>
          <cell r="R577">
            <v>25.411999999999999</v>
          </cell>
          <cell r="S577">
            <v>31.052999999999997</v>
          </cell>
          <cell r="T577">
            <v>67.096000000000004</v>
          </cell>
        </row>
        <row r="578">
          <cell r="A578">
            <v>99</v>
          </cell>
          <cell r="B578">
            <v>704</v>
          </cell>
          <cell r="C578" t="str">
            <v>Viet Nam</v>
          </cell>
          <cell r="D578">
            <v>0</v>
          </cell>
          <cell r="E578">
            <v>6</v>
          </cell>
          <cell r="F578" t="str">
            <v>Wpro</v>
          </cell>
          <cell r="G578">
            <v>5</v>
          </cell>
          <cell r="H578" t="str">
            <v>oai</v>
          </cell>
          <cell r="I578">
            <v>1</v>
          </cell>
          <cell r="J578" t="str">
            <v>low and middle</v>
          </cell>
          <cell r="K578" t="str">
            <v>males</v>
          </cell>
          <cell r="L578" t="str">
            <v>1995-2000</v>
          </cell>
          <cell r="M578">
            <v>1330.98</v>
          </cell>
          <cell r="N578">
            <v>250.828</v>
          </cell>
          <cell r="O578">
            <v>66.292000000000002</v>
          </cell>
          <cell r="P578">
            <v>115.62800000000001</v>
          </cell>
          <cell r="Q578">
            <v>123.79100000000001</v>
          </cell>
          <cell r="R578">
            <v>151.16499999999999</v>
          </cell>
          <cell r="S578">
            <v>216.50299999999999</v>
          </cell>
          <cell r="T578">
            <v>406.77300000000008</v>
          </cell>
        </row>
        <row r="579">
          <cell r="A579">
            <v>150</v>
          </cell>
          <cell r="B579">
            <v>705</v>
          </cell>
          <cell r="C579" t="str">
            <v>Slovenia</v>
          </cell>
          <cell r="D579">
            <v>0</v>
          </cell>
          <cell r="E579">
            <v>4</v>
          </cell>
          <cell r="F579" t="str">
            <v>Euro</v>
          </cell>
          <cell r="G579">
            <v>2</v>
          </cell>
          <cell r="H579" t="str">
            <v>fse</v>
          </cell>
          <cell r="I579">
            <v>1</v>
          </cell>
          <cell r="J579" t="str">
            <v>low and middle</v>
          </cell>
          <cell r="K579" t="str">
            <v>males</v>
          </cell>
          <cell r="L579" t="str">
            <v>1995-2000</v>
          </cell>
          <cell r="M579">
            <v>51.063000000000002</v>
          </cell>
          <cell r="N579">
            <v>0.44500000000000001</v>
          </cell>
          <cell r="O579">
            <v>0.14100000000000001</v>
          </cell>
          <cell r="P579">
            <v>1.4620000000000002</v>
          </cell>
          <cell r="Q579">
            <v>3.1680000000000001</v>
          </cell>
          <cell r="R579">
            <v>8.9819999999999993</v>
          </cell>
          <cell r="S579">
            <v>12.352</v>
          </cell>
          <cell r="T579">
            <v>24.513000000000002</v>
          </cell>
        </row>
        <row r="580">
          <cell r="A580">
            <v>19</v>
          </cell>
          <cell r="B580">
            <v>706</v>
          </cell>
          <cell r="C580" t="str">
            <v>Somalia</v>
          </cell>
          <cell r="D580">
            <v>0</v>
          </cell>
          <cell r="E580">
            <v>3</v>
          </cell>
          <cell r="F580" t="str">
            <v>Emro</v>
          </cell>
          <cell r="G580">
            <v>6</v>
          </cell>
          <cell r="H580" t="str">
            <v>ssa</v>
          </cell>
          <cell r="I580">
            <v>1</v>
          </cell>
          <cell r="J580" t="str">
            <v>low and middle</v>
          </cell>
          <cell r="K580" t="str">
            <v>males</v>
          </cell>
          <cell r="L580" t="str">
            <v>1995-2000</v>
          </cell>
          <cell r="M580">
            <v>443.62799999999999</v>
          </cell>
          <cell r="N580">
            <v>254.286</v>
          </cell>
          <cell r="O580">
            <v>38.74</v>
          </cell>
          <cell r="P580">
            <v>39.606999999999999</v>
          </cell>
          <cell r="Q580">
            <v>30.943000000000005</v>
          </cell>
          <cell r="R580">
            <v>28.418999999999997</v>
          </cell>
          <cell r="S580">
            <v>21.795000000000002</v>
          </cell>
          <cell r="T580">
            <v>29.837999999999997</v>
          </cell>
        </row>
        <row r="581">
          <cell r="A581">
            <v>45</v>
          </cell>
          <cell r="B581">
            <v>710</v>
          </cell>
          <cell r="C581" t="str">
            <v>South Africa</v>
          </cell>
          <cell r="D581">
            <v>0</v>
          </cell>
          <cell r="E581">
            <v>1</v>
          </cell>
          <cell r="F581" t="str">
            <v>Afro</v>
          </cell>
          <cell r="G581">
            <v>6</v>
          </cell>
          <cell r="H581" t="str">
            <v>ssa</v>
          </cell>
          <cell r="I581">
            <v>1</v>
          </cell>
          <cell r="J581" t="str">
            <v>low and middle</v>
          </cell>
          <cell r="K581" t="str">
            <v>males</v>
          </cell>
          <cell r="L581" t="str">
            <v>1995-2000</v>
          </cell>
          <cell r="M581">
            <v>1300.633</v>
          </cell>
          <cell r="N581">
            <v>264.47199999999998</v>
          </cell>
          <cell r="O581">
            <v>46.325999999999993</v>
          </cell>
          <cell r="P581">
            <v>111.57400000000001</v>
          </cell>
          <cell r="Q581">
            <v>239.18700000000001</v>
          </cell>
          <cell r="R581">
            <v>288.41899999999998</v>
          </cell>
          <cell r="S581">
            <v>182.89500000000001</v>
          </cell>
          <cell r="T581">
            <v>167.76</v>
          </cell>
        </row>
        <row r="582">
          <cell r="A582">
            <v>23</v>
          </cell>
          <cell r="B582">
            <v>716</v>
          </cell>
          <cell r="C582" t="str">
            <v>Zimbabwe</v>
          </cell>
          <cell r="D582">
            <v>0</v>
          </cell>
          <cell r="E582">
            <v>1</v>
          </cell>
          <cell r="F582" t="str">
            <v>Afro</v>
          </cell>
          <cell r="G582">
            <v>6</v>
          </cell>
          <cell r="H582" t="str">
            <v>ssa</v>
          </cell>
          <cell r="I582">
            <v>1</v>
          </cell>
          <cell r="J582" t="str">
            <v>low and middle</v>
          </cell>
          <cell r="K582" t="str">
            <v>males</v>
          </cell>
          <cell r="L582" t="str">
            <v>1995-2000</v>
          </cell>
          <cell r="M582">
            <v>490.90800000000002</v>
          </cell>
          <cell r="N582">
            <v>112.57899999999999</v>
          </cell>
          <cell r="O582">
            <v>27.468</v>
          </cell>
          <cell r="P582">
            <v>54.914000000000001</v>
          </cell>
          <cell r="Q582">
            <v>118.80600000000001</v>
          </cell>
          <cell r="R582">
            <v>92.911000000000001</v>
          </cell>
          <cell r="S582">
            <v>37.698</v>
          </cell>
          <cell r="T582">
            <v>46.532000000000004</v>
          </cell>
        </row>
        <row r="583">
          <cell r="A583">
            <v>151</v>
          </cell>
          <cell r="B583">
            <v>724</v>
          </cell>
          <cell r="C583" t="str">
            <v>Spain</v>
          </cell>
          <cell r="D583">
            <v>0</v>
          </cell>
          <cell r="E583">
            <v>4</v>
          </cell>
          <cell r="F583" t="str">
            <v>Euro</v>
          </cell>
          <cell r="G583">
            <v>1</v>
          </cell>
          <cell r="H583" t="str">
            <v>eme</v>
          </cell>
          <cell r="I583">
            <v>4</v>
          </cell>
          <cell r="J583" t="str">
            <v>high</v>
          </cell>
          <cell r="K583" t="str">
            <v>males</v>
          </cell>
          <cell r="L583" t="str">
            <v>1995-2000</v>
          </cell>
          <cell r="M583">
            <v>980.95500000000004</v>
          </cell>
          <cell r="N583">
            <v>8.234</v>
          </cell>
          <cell r="O583">
            <v>2.5840000000000001</v>
          </cell>
          <cell r="P583">
            <v>28.597999999999999</v>
          </cell>
          <cell r="Q583">
            <v>39.552</v>
          </cell>
          <cell r="R583">
            <v>100.816</v>
          </cell>
          <cell r="S583">
            <v>179.328</v>
          </cell>
          <cell r="T583">
            <v>621.84299999999996</v>
          </cell>
        </row>
        <row r="584">
          <cell r="A584">
            <v>40</v>
          </cell>
          <cell r="B584">
            <v>732</v>
          </cell>
          <cell r="C584" t="str">
            <v>Western Sahara</v>
          </cell>
          <cell r="G584">
            <v>8</v>
          </cell>
          <cell r="H584" t="str">
            <v>mec</v>
          </cell>
          <cell r="K584" t="str">
            <v>males</v>
          </cell>
          <cell r="L584" t="str">
            <v>1995-2000</v>
          </cell>
          <cell r="M584">
            <v>6.0990000000000002</v>
          </cell>
          <cell r="N584">
            <v>2.052</v>
          </cell>
          <cell r="O584">
            <v>0.25900000000000001</v>
          </cell>
          <cell r="P584">
            <v>0.56800000000000006</v>
          </cell>
          <cell r="Q584">
            <v>0.55699999999999994</v>
          </cell>
          <cell r="R584">
            <v>0.80800000000000005</v>
          </cell>
          <cell r="S584">
            <v>0.754</v>
          </cell>
          <cell r="T584">
            <v>1.1010000000000002</v>
          </cell>
        </row>
        <row r="585">
          <cell r="A585">
            <v>38</v>
          </cell>
          <cell r="B585">
            <v>736</v>
          </cell>
          <cell r="C585" t="str">
            <v>Sudan</v>
          </cell>
          <cell r="D585">
            <v>0</v>
          </cell>
          <cell r="E585">
            <v>3</v>
          </cell>
          <cell r="F585" t="str">
            <v>Emro</v>
          </cell>
          <cell r="G585">
            <v>6</v>
          </cell>
          <cell r="H585" t="str">
            <v>ssa</v>
          </cell>
          <cell r="I585">
            <v>1</v>
          </cell>
          <cell r="J585" t="str">
            <v>low and middle</v>
          </cell>
          <cell r="K585" t="str">
            <v>males</v>
          </cell>
          <cell r="L585" t="str">
            <v>1995-2000</v>
          </cell>
          <cell r="M585">
            <v>860.26800000000003</v>
          </cell>
          <cell r="N585">
            <v>286.976</v>
          </cell>
          <cell r="O585">
            <v>80.122</v>
          </cell>
          <cell r="P585">
            <v>109.066</v>
          </cell>
          <cell r="Q585">
            <v>93.646999999999991</v>
          </cell>
          <cell r="R585">
            <v>97.855999999999995</v>
          </cell>
          <cell r="S585">
            <v>79.344999999999999</v>
          </cell>
          <cell r="T585">
            <v>113.25600000000001</v>
          </cell>
        </row>
        <row r="586">
          <cell r="A586">
            <v>194</v>
          </cell>
          <cell r="B586">
            <v>740</v>
          </cell>
          <cell r="C586" t="str">
            <v>Suriname</v>
          </cell>
          <cell r="D586">
            <v>0</v>
          </cell>
          <cell r="E586">
            <v>2</v>
          </cell>
          <cell r="F586" t="str">
            <v>Amro</v>
          </cell>
          <cell r="G586">
            <v>7</v>
          </cell>
          <cell r="H586" t="str">
            <v>lac</v>
          </cell>
          <cell r="I586">
            <v>1</v>
          </cell>
          <cell r="J586" t="str">
            <v>low and middle</v>
          </cell>
          <cell r="K586" t="str">
            <v>males</v>
          </cell>
          <cell r="L586" t="str">
            <v>1995-2000</v>
          </cell>
          <cell r="M586">
            <v>6.7450000000000001</v>
          </cell>
          <cell r="N586">
            <v>0.84199999999999997</v>
          </cell>
          <cell r="O586">
            <v>0.109</v>
          </cell>
          <cell r="P586">
            <v>0.47600000000000003</v>
          </cell>
          <cell r="Q586">
            <v>0.63100000000000001</v>
          </cell>
          <cell r="R586">
            <v>0.86599999999999999</v>
          </cell>
          <cell r="S586">
            <v>1.3879999999999999</v>
          </cell>
          <cell r="T586">
            <v>2.4329999999999998</v>
          </cell>
        </row>
        <row r="587">
          <cell r="A587">
            <v>46</v>
          </cell>
          <cell r="B587">
            <v>748</v>
          </cell>
          <cell r="C587" t="str">
            <v>Swaziland</v>
          </cell>
          <cell r="D587">
            <v>0</v>
          </cell>
          <cell r="E587">
            <v>1</v>
          </cell>
          <cell r="F587" t="str">
            <v>Afro</v>
          </cell>
          <cell r="G587">
            <v>6</v>
          </cell>
          <cell r="H587" t="str">
            <v>ssa</v>
          </cell>
          <cell r="I587">
            <v>1</v>
          </cell>
          <cell r="J587" t="str">
            <v>low and middle</v>
          </cell>
          <cell r="K587" t="str">
            <v>males</v>
          </cell>
          <cell r="L587" t="str">
            <v>1995-2000</v>
          </cell>
          <cell r="M587">
            <v>23.036000000000001</v>
          </cell>
          <cell r="N587">
            <v>10.045</v>
          </cell>
          <cell r="O587">
            <v>1.7989999999999999</v>
          </cell>
          <cell r="P587">
            <v>2.6850000000000001</v>
          </cell>
          <cell r="Q587">
            <v>1.7790000000000004</v>
          </cell>
          <cell r="R587">
            <v>1.9550000000000001</v>
          </cell>
          <cell r="S587">
            <v>1.8010000000000002</v>
          </cell>
          <cell r="T587">
            <v>2.972</v>
          </cell>
        </row>
        <row r="588">
          <cell r="A588">
            <v>140</v>
          </cell>
          <cell r="B588">
            <v>752</v>
          </cell>
          <cell r="C588" t="str">
            <v>Sweden</v>
          </cell>
          <cell r="D588">
            <v>0</v>
          </cell>
          <cell r="E588">
            <v>4</v>
          </cell>
          <cell r="F588" t="str">
            <v>Euro</v>
          </cell>
          <cell r="G588">
            <v>1</v>
          </cell>
          <cell r="H588" t="str">
            <v>eme</v>
          </cell>
          <cell r="I588">
            <v>4</v>
          </cell>
          <cell r="J588" t="str">
            <v>high</v>
          </cell>
          <cell r="K588" t="str">
            <v>males</v>
          </cell>
          <cell r="L588" t="str">
            <v>1995-2000</v>
          </cell>
          <cell r="M588">
            <v>243.387</v>
          </cell>
          <cell r="N588">
            <v>1.6240000000000001</v>
          </cell>
          <cell r="O588">
            <v>0.39800000000000002</v>
          </cell>
          <cell r="P588">
            <v>2.56</v>
          </cell>
          <cell r="Q588">
            <v>5.82</v>
          </cell>
          <cell r="R588">
            <v>21.417999999999999</v>
          </cell>
          <cell r="S588">
            <v>33.968000000000004</v>
          </cell>
          <cell r="T588">
            <v>177.59899999999999</v>
          </cell>
        </row>
        <row r="589">
          <cell r="A589">
            <v>161</v>
          </cell>
          <cell r="B589">
            <v>756</v>
          </cell>
          <cell r="C589" t="str">
            <v>Switzerland</v>
          </cell>
          <cell r="D589">
            <v>0</v>
          </cell>
          <cell r="E589">
            <v>4</v>
          </cell>
          <cell r="F589" t="str">
            <v>Euro</v>
          </cell>
          <cell r="G589">
            <v>1</v>
          </cell>
          <cell r="H589" t="str">
            <v>eme</v>
          </cell>
          <cell r="I589">
            <v>4</v>
          </cell>
          <cell r="J589" t="str">
            <v>high</v>
          </cell>
          <cell r="K589" t="str">
            <v>males</v>
          </cell>
          <cell r="L589" t="str">
            <v>1995-2000</v>
          </cell>
          <cell r="M589">
            <v>160.08600000000001</v>
          </cell>
          <cell r="N589">
            <v>2.0550000000000002</v>
          </cell>
          <cell r="O589">
            <v>0.61699999999999999</v>
          </cell>
          <cell r="P589">
            <v>4.1769999999999996</v>
          </cell>
          <cell r="Q589">
            <v>8.0950000000000006</v>
          </cell>
          <cell r="R589">
            <v>17.323</v>
          </cell>
          <cell r="S589">
            <v>25.055999999999997</v>
          </cell>
          <cell r="T589">
            <v>102.76299999999999</v>
          </cell>
        </row>
        <row r="590">
          <cell r="A590">
            <v>115</v>
          </cell>
          <cell r="B590">
            <v>760</v>
          </cell>
          <cell r="C590" t="str">
            <v>Syrian Arab Republic</v>
          </cell>
          <cell r="D590">
            <v>0</v>
          </cell>
          <cell r="E590">
            <v>3</v>
          </cell>
          <cell r="F590" t="str">
            <v>Emro</v>
          </cell>
          <cell r="G590">
            <v>8</v>
          </cell>
          <cell r="H590" t="str">
            <v>mec</v>
          </cell>
          <cell r="I590">
            <v>1</v>
          </cell>
          <cell r="J590" t="str">
            <v>low and middle</v>
          </cell>
          <cell r="K590" t="str">
            <v>males</v>
          </cell>
          <cell r="L590" t="str">
            <v>1995-2000</v>
          </cell>
          <cell r="M590">
            <v>210.136</v>
          </cell>
          <cell r="N590">
            <v>56.302</v>
          </cell>
          <cell r="O590">
            <v>8.2059999999999995</v>
          </cell>
          <cell r="P590">
            <v>18.201000000000001</v>
          </cell>
          <cell r="Q590">
            <v>16.614000000000001</v>
          </cell>
          <cell r="R590">
            <v>24.28</v>
          </cell>
          <cell r="S590">
            <v>30.907</v>
          </cell>
          <cell r="T590">
            <v>55.625999999999998</v>
          </cell>
        </row>
        <row r="591">
          <cell r="A591">
            <v>85</v>
          </cell>
          <cell r="B591">
            <v>762</v>
          </cell>
          <cell r="C591" t="str">
            <v>Tajikistan</v>
          </cell>
          <cell r="D591">
            <v>0</v>
          </cell>
          <cell r="E591">
            <v>4</v>
          </cell>
          <cell r="F591" t="str">
            <v>Euro</v>
          </cell>
          <cell r="G591">
            <v>8</v>
          </cell>
          <cell r="H591" t="str">
            <v>mec</v>
          </cell>
          <cell r="I591">
            <v>1</v>
          </cell>
          <cell r="J591" t="str">
            <v>low and middle</v>
          </cell>
          <cell r="K591" t="str">
            <v>males</v>
          </cell>
          <cell r="L591" t="str">
            <v>1995-2000</v>
          </cell>
          <cell r="M591">
            <v>111.38500000000001</v>
          </cell>
          <cell r="N591">
            <v>41.5</v>
          </cell>
          <cell r="O591">
            <v>3.9550000000000001</v>
          </cell>
          <cell r="P591">
            <v>5.4349999999999996</v>
          </cell>
          <cell r="Q591">
            <v>9.048</v>
          </cell>
          <cell r="R591">
            <v>12.128</v>
          </cell>
          <cell r="S591">
            <v>15.768000000000001</v>
          </cell>
          <cell r="T591">
            <v>23.551000000000002</v>
          </cell>
        </row>
        <row r="592">
          <cell r="A592">
            <v>98</v>
          </cell>
          <cell r="B592">
            <v>764</v>
          </cell>
          <cell r="C592" t="str">
            <v>Thailand</v>
          </cell>
          <cell r="D592">
            <v>0</v>
          </cell>
          <cell r="E592">
            <v>5</v>
          </cell>
          <cell r="F592" t="str">
            <v>Searo</v>
          </cell>
          <cell r="G592">
            <v>5</v>
          </cell>
          <cell r="H592" t="str">
            <v>oai</v>
          </cell>
          <cell r="I592">
            <v>1</v>
          </cell>
          <cell r="J592" t="str">
            <v>low and middle</v>
          </cell>
          <cell r="K592" t="str">
            <v>males</v>
          </cell>
          <cell r="L592" t="str">
            <v>1995-2000</v>
          </cell>
          <cell r="M592">
            <v>1132.4549999999999</v>
          </cell>
          <cell r="N592">
            <v>96.846999999999994</v>
          </cell>
          <cell r="O592">
            <v>29.395</v>
          </cell>
          <cell r="P592">
            <v>92.292000000000002</v>
          </cell>
          <cell r="Q592">
            <v>193.23</v>
          </cell>
          <cell r="R592">
            <v>229.50900000000001</v>
          </cell>
          <cell r="S592">
            <v>176.40600000000001</v>
          </cell>
          <cell r="T592">
            <v>314.77599999999995</v>
          </cell>
        </row>
        <row r="593">
          <cell r="A593">
            <v>63</v>
          </cell>
          <cell r="B593">
            <v>768</v>
          </cell>
          <cell r="C593" t="str">
            <v>Togo</v>
          </cell>
          <cell r="D593">
            <v>0</v>
          </cell>
          <cell r="E593">
            <v>1</v>
          </cell>
          <cell r="F593" t="str">
            <v>Afro</v>
          </cell>
          <cell r="G593">
            <v>6</v>
          </cell>
          <cell r="H593" t="str">
            <v>ssa</v>
          </cell>
          <cell r="I593">
            <v>1</v>
          </cell>
          <cell r="J593" t="str">
            <v>low and middle</v>
          </cell>
          <cell r="K593" t="str">
            <v>males</v>
          </cell>
          <cell r="L593" t="str">
            <v>1995-2000</v>
          </cell>
          <cell r="M593">
            <v>173.227</v>
          </cell>
          <cell r="N593">
            <v>64.331999999999994</v>
          </cell>
          <cell r="O593">
            <v>15.157</v>
          </cell>
          <cell r="P593">
            <v>16.605999999999998</v>
          </cell>
          <cell r="Q593">
            <v>24.568000000000001</v>
          </cell>
          <cell r="R593">
            <v>22.454000000000001</v>
          </cell>
          <cell r="S593">
            <v>12.471</v>
          </cell>
          <cell r="T593">
            <v>17.638999999999999</v>
          </cell>
        </row>
        <row r="594">
          <cell r="A594">
            <v>174</v>
          </cell>
          <cell r="B594">
            <v>780</v>
          </cell>
          <cell r="C594" t="str">
            <v>Trinidad and Tobago</v>
          </cell>
          <cell r="D594">
            <v>0</v>
          </cell>
          <cell r="E594">
            <v>2</v>
          </cell>
          <cell r="F594" t="str">
            <v>Amro</v>
          </cell>
          <cell r="G594">
            <v>7</v>
          </cell>
          <cell r="H594" t="str">
            <v>lac</v>
          </cell>
          <cell r="I594">
            <v>1</v>
          </cell>
          <cell r="J594" t="str">
            <v>low and middle</v>
          </cell>
          <cell r="K594" t="str">
            <v>males</v>
          </cell>
          <cell r="L594" t="str">
            <v>1995-2000</v>
          </cell>
          <cell r="M594">
            <v>20.454000000000001</v>
          </cell>
          <cell r="N594">
            <v>0.91300000000000003</v>
          </cell>
          <cell r="O594">
            <v>0.16400000000000001</v>
          </cell>
          <cell r="P594">
            <v>0.90300000000000002</v>
          </cell>
          <cell r="Q594">
            <v>1.383</v>
          </cell>
          <cell r="R594">
            <v>3.34</v>
          </cell>
          <cell r="S594">
            <v>3.7290000000000001</v>
          </cell>
          <cell r="T594">
            <v>10.022</v>
          </cell>
        </row>
        <row r="595">
          <cell r="A595">
            <v>117</v>
          </cell>
          <cell r="B595">
            <v>784</v>
          </cell>
          <cell r="C595" t="str">
            <v>United Arab Emirates</v>
          </cell>
          <cell r="D595">
            <v>0</v>
          </cell>
          <cell r="E595">
            <v>3</v>
          </cell>
          <cell r="F595" t="str">
            <v>Emro</v>
          </cell>
          <cell r="G595">
            <v>8</v>
          </cell>
          <cell r="H595" t="str">
            <v>mec</v>
          </cell>
          <cell r="I595">
            <v>4</v>
          </cell>
          <cell r="J595" t="str">
            <v>high</v>
          </cell>
          <cell r="K595" t="str">
            <v>males</v>
          </cell>
          <cell r="L595" t="str">
            <v>1995-2000</v>
          </cell>
          <cell r="M595">
            <v>23.812000000000001</v>
          </cell>
          <cell r="N595">
            <v>2.427</v>
          </cell>
          <cell r="O595">
            <v>0.29499999999999998</v>
          </cell>
          <cell r="P595">
            <v>0.47899999999999998</v>
          </cell>
          <cell r="Q595">
            <v>2.2320000000000002</v>
          </cell>
          <cell r="R595">
            <v>7.7609999999999992</v>
          </cell>
          <cell r="S595">
            <v>5.14</v>
          </cell>
          <cell r="T595">
            <v>5.4780000000000006</v>
          </cell>
        </row>
        <row r="596">
          <cell r="A596">
            <v>39</v>
          </cell>
          <cell r="B596">
            <v>788</v>
          </cell>
          <cell r="C596" t="str">
            <v>Tunisia</v>
          </cell>
          <cell r="D596">
            <v>0</v>
          </cell>
          <cell r="E596">
            <v>3</v>
          </cell>
          <cell r="F596" t="str">
            <v>Emro</v>
          </cell>
          <cell r="G596">
            <v>8</v>
          </cell>
          <cell r="H596" t="str">
            <v>mec</v>
          </cell>
          <cell r="I596">
            <v>1</v>
          </cell>
          <cell r="J596" t="str">
            <v>low and middle</v>
          </cell>
          <cell r="K596" t="str">
            <v>males</v>
          </cell>
          <cell r="L596" t="str">
            <v>1995-2000</v>
          </cell>
          <cell r="M596">
            <v>170.37899999999999</v>
          </cell>
          <cell r="N596">
            <v>19.122</v>
          </cell>
          <cell r="O596">
            <v>3.12</v>
          </cell>
          <cell r="P596">
            <v>9.1229999999999993</v>
          </cell>
          <cell r="Q596">
            <v>10.731</v>
          </cell>
          <cell r="R596">
            <v>19.928000000000001</v>
          </cell>
          <cell r="S596">
            <v>31.245000000000001</v>
          </cell>
          <cell r="T596">
            <v>77.11</v>
          </cell>
        </row>
        <row r="597">
          <cell r="A597">
            <v>116</v>
          </cell>
          <cell r="B597">
            <v>792</v>
          </cell>
          <cell r="C597" t="str">
            <v>Turkey</v>
          </cell>
          <cell r="D597">
            <v>0</v>
          </cell>
          <cell r="E597">
            <v>4</v>
          </cell>
          <cell r="F597" t="str">
            <v>Euro</v>
          </cell>
          <cell r="G597">
            <v>8</v>
          </cell>
          <cell r="H597" t="str">
            <v>mec</v>
          </cell>
          <cell r="I597">
            <v>1</v>
          </cell>
          <cell r="J597" t="str">
            <v>low and middle</v>
          </cell>
          <cell r="K597" t="str">
            <v>males</v>
          </cell>
          <cell r="L597" t="str">
            <v>1995-2000</v>
          </cell>
          <cell r="M597">
            <v>1143.8030000000001</v>
          </cell>
          <cell r="N597">
            <v>248.715</v>
          </cell>
          <cell r="O597">
            <v>29.131999999999998</v>
          </cell>
          <cell r="P597">
            <v>62.706000000000003</v>
          </cell>
          <cell r="Q597">
            <v>75.900999999999996</v>
          </cell>
          <cell r="R597">
            <v>156.184</v>
          </cell>
          <cell r="S597">
            <v>210.82300000000001</v>
          </cell>
          <cell r="T597">
            <v>360.34199999999998</v>
          </cell>
        </row>
        <row r="598">
          <cell r="A598">
            <v>86</v>
          </cell>
          <cell r="B598">
            <v>795</v>
          </cell>
          <cell r="C598" t="str">
            <v>Turkmenistan</v>
          </cell>
          <cell r="D598">
            <v>0</v>
          </cell>
          <cell r="E598">
            <v>4</v>
          </cell>
          <cell r="F598" t="str">
            <v>Euro</v>
          </cell>
          <cell r="G598">
            <v>8</v>
          </cell>
          <cell r="H598" t="str">
            <v>mec</v>
          </cell>
          <cell r="I598">
            <v>1</v>
          </cell>
          <cell r="J598" t="str">
            <v>low and middle</v>
          </cell>
          <cell r="K598" t="str">
            <v>males</v>
          </cell>
          <cell r="L598" t="str">
            <v>1995-2000</v>
          </cell>
          <cell r="M598">
            <v>83.933999999999997</v>
          </cell>
          <cell r="N598">
            <v>26.143000000000001</v>
          </cell>
          <cell r="O598">
            <v>2.4289999999999998</v>
          </cell>
          <cell r="P598">
            <v>4.9640000000000004</v>
          </cell>
          <cell r="Q598">
            <v>8.3559999999999999</v>
          </cell>
          <cell r="R598">
            <v>11.648</v>
          </cell>
          <cell r="S598">
            <v>13.954000000000001</v>
          </cell>
          <cell r="T598">
            <v>16.440000000000001</v>
          </cell>
        </row>
        <row r="599">
          <cell r="A599">
            <v>20</v>
          </cell>
          <cell r="B599">
            <v>800</v>
          </cell>
          <cell r="C599" t="str">
            <v>Uganda</v>
          </cell>
          <cell r="D599">
            <v>0</v>
          </cell>
          <cell r="E599">
            <v>1</v>
          </cell>
          <cell r="F599" t="str">
            <v>Afro</v>
          </cell>
          <cell r="G599">
            <v>6</v>
          </cell>
          <cell r="H599" t="str">
            <v>ssa</v>
          </cell>
          <cell r="I599">
            <v>1</v>
          </cell>
          <cell r="J599" t="str">
            <v>low and middle</v>
          </cell>
          <cell r="K599" t="str">
            <v>males</v>
          </cell>
          <cell r="L599" t="str">
            <v>1995-2000</v>
          </cell>
          <cell r="M599">
            <v>1126.8879999999999</v>
          </cell>
          <cell r="N599">
            <v>479.70400000000001</v>
          </cell>
          <cell r="O599">
            <v>105.09399999999999</v>
          </cell>
          <cell r="P599">
            <v>113.71099999999998</v>
          </cell>
          <cell r="Q599">
            <v>176.49699999999999</v>
          </cell>
          <cell r="R599">
            <v>130.44400000000002</v>
          </cell>
          <cell r="S599">
            <v>56.248000000000005</v>
          </cell>
          <cell r="T599">
            <v>65.19</v>
          </cell>
        </row>
        <row r="600">
          <cell r="A600">
            <v>130</v>
          </cell>
          <cell r="B600">
            <v>804</v>
          </cell>
          <cell r="C600" t="str">
            <v>Ukraine</v>
          </cell>
          <cell r="D600">
            <v>0</v>
          </cell>
          <cell r="E600">
            <v>4</v>
          </cell>
          <cell r="F600" t="str">
            <v>Euro</v>
          </cell>
          <cell r="G600">
            <v>2</v>
          </cell>
          <cell r="H600" t="str">
            <v>fse</v>
          </cell>
          <cell r="I600">
            <v>1</v>
          </cell>
          <cell r="J600" t="str">
            <v>low and middle</v>
          </cell>
          <cell r="K600" t="str">
            <v>males</v>
          </cell>
          <cell r="L600" t="str">
            <v>1995-2000</v>
          </cell>
          <cell r="M600">
            <v>1720.5889999999999</v>
          </cell>
          <cell r="N600">
            <v>39.012999999999998</v>
          </cell>
          <cell r="O600">
            <v>12.01</v>
          </cell>
          <cell r="P600">
            <v>62.634</v>
          </cell>
          <cell r="Q600">
            <v>151.613</v>
          </cell>
          <cell r="R600">
            <v>354.97900000000004</v>
          </cell>
          <cell r="S600">
            <v>439.322</v>
          </cell>
          <cell r="T600">
            <v>661.01799999999992</v>
          </cell>
        </row>
        <row r="601">
          <cell r="A601">
            <v>152</v>
          </cell>
          <cell r="B601">
            <v>807</v>
          </cell>
          <cell r="C601" t="str">
            <v>TFYR Macedonia</v>
          </cell>
          <cell r="D601">
            <v>0</v>
          </cell>
          <cell r="E601">
            <v>4</v>
          </cell>
          <cell r="F601" t="str">
            <v>Euro</v>
          </cell>
          <cell r="G601">
            <v>2</v>
          </cell>
          <cell r="H601" t="str">
            <v>fse</v>
          </cell>
          <cell r="I601">
            <v>1</v>
          </cell>
          <cell r="J601" t="str">
            <v>low and middle</v>
          </cell>
          <cell r="K601" t="str">
            <v>males</v>
          </cell>
          <cell r="L601" t="str">
            <v>1995-2000</v>
          </cell>
          <cell r="M601">
            <v>42.161999999999999</v>
          </cell>
          <cell r="N601">
            <v>2.2690000000000001</v>
          </cell>
          <cell r="O601">
            <v>0.27100000000000002</v>
          </cell>
          <cell r="P601">
            <v>0.96799999999999997</v>
          </cell>
          <cell r="Q601">
            <v>2.004</v>
          </cell>
          <cell r="R601">
            <v>6.011000000000001</v>
          </cell>
          <cell r="S601">
            <v>9.6850000000000005</v>
          </cell>
          <cell r="T601">
            <v>20.954000000000001</v>
          </cell>
        </row>
        <row r="602">
          <cell r="A602">
            <v>35</v>
          </cell>
          <cell r="B602">
            <v>818</v>
          </cell>
          <cell r="C602" t="str">
            <v>Egypt</v>
          </cell>
          <cell r="D602">
            <v>0</v>
          </cell>
          <cell r="E602">
            <v>3</v>
          </cell>
          <cell r="F602" t="str">
            <v>Emro</v>
          </cell>
          <cell r="G602">
            <v>8</v>
          </cell>
          <cell r="H602" t="str">
            <v>mec</v>
          </cell>
          <cell r="I602">
            <v>1</v>
          </cell>
          <cell r="J602" t="str">
            <v>low and middle</v>
          </cell>
          <cell r="K602" t="str">
            <v>males</v>
          </cell>
          <cell r="L602" t="str">
            <v>1995-2000</v>
          </cell>
          <cell r="M602">
            <v>1161.923</v>
          </cell>
          <cell r="N602">
            <v>288.05</v>
          </cell>
          <cell r="O602">
            <v>32.08</v>
          </cell>
          <cell r="P602">
            <v>50.474000000000004</v>
          </cell>
          <cell r="Q602">
            <v>85.174999999999997</v>
          </cell>
          <cell r="R602">
            <v>167.94300000000001</v>
          </cell>
          <cell r="S602">
            <v>215.65300000000002</v>
          </cell>
          <cell r="T602">
            <v>322.548</v>
          </cell>
        </row>
        <row r="603">
          <cell r="A603">
            <v>141</v>
          </cell>
          <cell r="B603">
            <v>826</v>
          </cell>
          <cell r="C603" t="str">
            <v>United Kingdom</v>
          </cell>
          <cell r="D603">
            <v>0</v>
          </cell>
          <cell r="E603">
            <v>4</v>
          </cell>
          <cell r="F603" t="str">
            <v>Euro</v>
          </cell>
          <cell r="G603">
            <v>1</v>
          </cell>
          <cell r="H603" t="str">
            <v>eme</v>
          </cell>
          <cell r="I603">
            <v>4</v>
          </cell>
          <cell r="J603" t="str">
            <v>high</v>
          </cell>
          <cell r="K603" t="str">
            <v>males</v>
          </cell>
          <cell r="L603" t="str">
            <v>1995-2000</v>
          </cell>
          <cell r="M603">
            <v>1570.2170000000001</v>
          </cell>
          <cell r="N603">
            <v>16.030999999999999</v>
          </cell>
          <cell r="O603">
            <v>3.4420000000000002</v>
          </cell>
          <cell r="P603">
            <v>21.064</v>
          </cell>
          <cell r="Q603">
            <v>39.72</v>
          </cell>
          <cell r="R603">
            <v>150.71699999999998</v>
          </cell>
          <cell r="S603">
            <v>290.40800000000002</v>
          </cell>
          <cell r="T603">
            <v>1048.835</v>
          </cell>
        </row>
        <row r="604">
          <cell r="A604">
            <v>21</v>
          </cell>
          <cell r="B604">
            <v>834</v>
          </cell>
          <cell r="C604" t="str">
            <v>United Rep. of Tanzania</v>
          </cell>
          <cell r="D604">
            <v>0</v>
          </cell>
          <cell r="E604">
            <v>1</v>
          </cell>
          <cell r="F604" t="str">
            <v>Afro</v>
          </cell>
          <cell r="G604">
            <v>6</v>
          </cell>
          <cell r="H604" t="str">
            <v>ssa</v>
          </cell>
          <cell r="I604">
            <v>1</v>
          </cell>
          <cell r="J604" t="str">
            <v>low and middle</v>
          </cell>
          <cell r="K604" t="str">
            <v>males</v>
          </cell>
          <cell r="L604" t="str">
            <v>1995-2000</v>
          </cell>
          <cell r="M604">
            <v>1248.1179999999999</v>
          </cell>
          <cell r="N604">
            <v>462.82600000000002</v>
          </cell>
          <cell r="O604">
            <v>113.687</v>
          </cell>
          <cell r="P604">
            <v>129.73500000000001</v>
          </cell>
          <cell r="Q604">
            <v>190.476</v>
          </cell>
          <cell r="R604">
            <v>167.98</v>
          </cell>
          <cell r="S604">
            <v>83.507000000000005</v>
          </cell>
          <cell r="T604">
            <v>99.907000000000011</v>
          </cell>
        </row>
        <row r="605">
          <cell r="A605">
            <v>199</v>
          </cell>
          <cell r="B605">
            <v>840</v>
          </cell>
          <cell r="C605" t="str">
            <v>United States of America</v>
          </cell>
          <cell r="D605">
            <v>0</v>
          </cell>
          <cell r="E605">
            <v>2</v>
          </cell>
          <cell r="F605" t="str">
            <v>Amro</v>
          </cell>
          <cell r="G605">
            <v>1</v>
          </cell>
          <cell r="H605" t="str">
            <v>eme</v>
          </cell>
          <cell r="I605">
            <v>4</v>
          </cell>
          <cell r="J605" t="str">
            <v>high</v>
          </cell>
          <cell r="K605" t="str">
            <v>males</v>
          </cell>
          <cell r="L605" t="str">
            <v>1995-2000</v>
          </cell>
          <cell r="M605">
            <v>5998.7820000000002</v>
          </cell>
          <cell r="N605">
            <v>93.74</v>
          </cell>
          <cell r="O605">
            <v>25.213999999999999</v>
          </cell>
          <cell r="P605">
            <v>185.244</v>
          </cell>
          <cell r="Q605">
            <v>422.67700000000002</v>
          </cell>
          <cell r="R605">
            <v>794.23500000000001</v>
          </cell>
          <cell r="S605">
            <v>1003.873</v>
          </cell>
          <cell r="T605">
            <v>3473.799</v>
          </cell>
        </row>
        <row r="606">
          <cell r="A606">
            <v>49</v>
          </cell>
          <cell r="B606">
            <v>854</v>
          </cell>
          <cell r="C606" t="str">
            <v>Burkina Faso</v>
          </cell>
          <cell r="D606">
            <v>0</v>
          </cell>
          <cell r="E606">
            <v>1</v>
          </cell>
          <cell r="F606" t="str">
            <v>Afro</v>
          </cell>
          <cell r="G606">
            <v>6</v>
          </cell>
          <cell r="H606" t="str">
            <v>ssa</v>
          </cell>
          <cell r="I606">
            <v>1</v>
          </cell>
          <cell r="J606" t="str">
            <v>low and middle</v>
          </cell>
          <cell r="K606" t="str">
            <v>males</v>
          </cell>
          <cell r="L606" t="str">
            <v>1995-2000</v>
          </cell>
          <cell r="M606">
            <v>529.80499999999995</v>
          </cell>
          <cell r="N606">
            <v>232.35300000000001</v>
          </cell>
          <cell r="O606">
            <v>51.497</v>
          </cell>
          <cell r="P606">
            <v>50.895000000000003</v>
          </cell>
          <cell r="Q606">
            <v>63.744</v>
          </cell>
          <cell r="R606">
            <v>58.243000000000002</v>
          </cell>
          <cell r="S606">
            <v>32.927</v>
          </cell>
          <cell r="T606">
            <v>40.146000000000001</v>
          </cell>
        </row>
        <row r="607">
          <cell r="A607">
            <v>195</v>
          </cell>
          <cell r="B607">
            <v>858</v>
          </cell>
          <cell r="C607" t="str">
            <v>Uruguay</v>
          </cell>
          <cell r="D607">
            <v>0</v>
          </cell>
          <cell r="E607">
            <v>2</v>
          </cell>
          <cell r="F607" t="str">
            <v>Amro</v>
          </cell>
          <cell r="G607">
            <v>7</v>
          </cell>
          <cell r="H607" t="str">
            <v>lac</v>
          </cell>
          <cell r="I607">
            <v>1</v>
          </cell>
          <cell r="J607" t="str">
            <v>low and middle</v>
          </cell>
          <cell r="K607" t="str">
            <v>males</v>
          </cell>
          <cell r="L607" t="str">
            <v>1995-2000</v>
          </cell>
          <cell r="M607">
            <v>81.846000000000004</v>
          </cell>
          <cell r="N607">
            <v>3.4830000000000001</v>
          </cell>
          <cell r="O607">
            <v>0.49299999999999999</v>
          </cell>
          <cell r="P607">
            <v>2.4470000000000001</v>
          </cell>
          <cell r="Q607">
            <v>3.5720000000000001</v>
          </cell>
          <cell r="R607">
            <v>11.033000000000001</v>
          </cell>
          <cell r="S607">
            <v>17.596</v>
          </cell>
          <cell r="T607">
            <v>43.222000000000001</v>
          </cell>
        </row>
        <row r="608">
          <cell r="A608">
            <v>87</v>
          </cell>
          <cell r="B608">
            <v>860</v>
          </cell>
          <cell r="C608" t="str">
            <v>Uzbekistan</v>
          </cell>
          <cell r="D608">
            <v>0</v>
          </cell>
          <cell r="E608">
            <v>4</v>
          </cell>
          <cell r="F608" t="str">
            <v>Euro</v>
          </cell>
          <cell r="G608">
            <v>8</v>
          </cell>
          <cell r="H608" t="str">
            <v>mec</v>
          </cell>
          <cell r="I608">
            <v>1</v>
          </cell>
          <cell r="J608" t="str">
            <v>low and middle</v>
          </cell>
          <cell r="K608" t="str">
            <v>males</v>
          </cell>
          <cell r="L608" t="str">
            <v>1995-2000</v>
          </cell>
          <cell r="M608">
            <v>414.39100000000002</v>
          </cell>
          <cell r="N608">
            <v>114.274</v>
          </cell>
          <cell r="O608">
            <v>11.975</v>
          </cell>
          <cell r="P608">
            <v>24.748999999999999</v>
          </cell>
          <cell r="Q608">
            <v>42.725999999999999</v>
          </cell>
          <cell r="R608">
            <v>58.043999999999997</v>
          </cell>
          <cell r="S608">
            <v>67.462999999999994</v>
          </cell>
          <cell r="T608">
            <v>95.16</v>
          </cell>
        </row>
        <row r="609">
          <cell r="A609">
            <v>196</v>
          </cell>
          <cell r="B609">
            <v>862</v>
          </cell>
          <cell r="C609" t="str">
            <v>Venezuela</v>
          </cell>
          <cell r="D609">
            <v>0</v>
          </cell>
          <cell r="E609">
            <v>2</v>
          </cell>
          <cell r="F609" t="str">
            <v>Amro</v>
          </cell>
          <cell r="G609">
            <v>7</v>
          </cell>
          <cell r="H609" t="str">
            <v>lac</v>
          </cell>
          <cell r="I609">
            <v>1</v>
          </cell>
          <cell r="J609" t="str">
            <v>low and middle</v>
          </cell>
          <cell r="K609" t="str">
            <v>males</v>
          </cell>
          <cell r="L609" t="str">
            <v>1995-2000</v>
          </cell>
          <cell r="M609">
            <v>306.88799999999998</v>
          </cell>
          <cell r="N609">
            <v>40.959000000000003</v>
          </cell>
          <cell r="O609">
            <v>7.0920000000000005</v>
          </cell>
          <cell r="P609">
            <v>28.493000000000002</v>
          </cell>
          <cell r="Q609">
            <v>32.474000000000004</v>
          </cell>
          <cell r="R609">
            <v>51.129000000000005</v>
          </cell>
          <cell r="S609">
            <v>49.033999999999999</v>
          </cell>
          <cell r="T609">
            <v>97.706999999999994</v>
          </cell>
        </row>
        <row r="610">
          <cell r="A610">
            <v>214</v>
          </cell>
          <cell r="B610">
            <v>882</v>
          </cell>
          <cell r="C610" t="str">
            <v>Samoa</v>
          </cell>
          <cell r="D610">
            <v>0</v>
          </cell>
          <cell r="E610">
            <v>6</v>
          </cell>
          <cell r="F610" t="str">
            <v>Wpro</v>
          </cell>
          <cell r="G610">
            <v>5</v>
          </cell>
          <cell r="H610" t="str">
            <v>oai</v>
          </cell>
          <cell r="I610">
            <v>1</v>
          </cell>
          <cell r="J610" t="str">
            <v>low and middle</v>
          </cell>
          <cell r="K610" t="str">
            <v>males</v>
          </cell>
          <cell r="L610" t="str">
            <v>1995-2000</v>
          </cell>
          <cell r="M610">
            <v>2.3919999999999999</v>
          </cell>
          <cell r="N610">
            <v>0.32300000000000001</v>
          </cell>
          <cell r="O610">
            <v>4.1000000000000002E-2</v>
          </cell>
          <cell r="P610">
            <v>0.121</v>
          </cell>
          <cell r="Q610">
            <v>0.14399999999999999</v>
          </cell>
          <cell r="R610">
            <v>0.34</v>
          </cell>
          <cell r="S610">
            <v>0.52100000000000002</v>
          </cell>
          <cell r="T610">
            <v>0.90200000000000002</v>
          </cell>
        </row>
        <row r="611">
          <cell r="A611">
            <v>118</v>
          </cell>
          <cell r="B611">
            <v>887</v>
          </cell>
          <cell r="C611" t="str">
            <v>Yemen</v>
          </cell>
          <cell r="D611">
            <v>0</v>
          </cell>
          <cell r="E611">
            <v>3</v>
          </cell>
          <cell r="F611" t="str">
            <v>Emro</v>
          </cell>
          <cell r="G611">
            <v>8</v>
          </cell>
          <cell r="H611" t="str">
            <v>mec</v>
          </cell>
          <cell r="I611">
            <v>1</v>
          </cell>
          <cell r="J611" t="str">
            <v>low and middle</v>
          </cell>
          <cell r="K611" t="str">
            <v>males</v>
          </cell>
          <cell r="L611" t="str">
            <v>1995-2000</v>
          </cell>
          <cell r="M611">
            <v>427.75</v>
          </cell>
          <cell r="N611">
            <v>221.023</v>
          </cell>
          <cell r="O611">
            <v>21.988</v>
          </cell>
          <cell r="P611">
            <v>40.43</v>
          </cell>
          <cell r="Q611">
            <v>31.613999999999997</v>
          </cell>
          <cell r="R611">
            <v>31.233999999999998</v>
          </cell>
          <cell r="S611">
            <v>33.348999999999997</v>
          </cell>
          <cell r="T611">
            <v>48.111999999999995</v>
          </cell>
        </row>
        <row r="612">
          <cell r="A612">
            <v>153</v>
          </cell>
          <cell r="B612">
            <v>891</v>
          </cell>
          <cell r="C612" t="str">
            <v>Yugoslavia</v>
          </cell>
          <cell r="D612">
            <v>0</v>
          </cell>
          <cell r="E612">
            <v>4</v>
          </cell>
          <cell r="F612" t="str">
            <v>Euro</v>
          </cell>
          <cell r="G612">
            <v>2</v>
          </cell>
          <cell r="H612" t="str">
            <v>fse</v>
          </cell>
          <cell r="I612">
            <v>1</v>
          </cell>
          <cell r="J612" t="str">
            <v>low and middle</v>
          </cell>
          <cell r="K612" t="str">
            <v>males</v>
          </cell>
          <cell r="L612" t="str">
            <v>1995-2000</v>
          </cell>
          <cell r="M612">
            <v>269.41399999999999</v>
          </cell>
          <cell r="N612">
            <v>10.163</v>
          </cell>
          <cell r="O612">
            <v>1.2130000000000001</v>
          </cell>
          <cell r="P612">
            <v>4.9220000000000006</v>
          </cell>
          <cell r="Q612">
            <v>11.237000000000002</v>
          </cell>
          <cell r="R612">
            <v>38.079000000000001</v>
          </cell>
          <cell r="S612">
            <v>68.084999999999994</v>
          </cell>
          <cell r="T612">
            <v>135.715</v>
          </cell>
        </row>
        <row r="613">
          <cell r="A613">
            <v>22</v>
          </cell>
          <cell r="B613">
            <v>894</v>
          </cell>
          <cell r="C613" t="str">
            <v>Zambia</v>
          </cell>
          <cell r="D613">
            <v>0</v>
          </cell>
          <cell r="E613">
            <v>1</v>
          </cell>
          <cell r="F613" t="str">
            <v>Afro</v>
          </cell>
          <cell r="G613">
            <v>6</v>
          </cell>
          <cell r="H613" t="str">
            <v>ssa</v>
          </cell>
          <cell r="I613">
            <v>1</v>
          </cell>
          <cell r="J613" t="str">
            <v>low and middle</v>
          </cell>
          <cell r="K613" t="str">
            <v>males</v>
          </cell>
          <cell r="L613" t="str">
            <v>1995-2000</v>
          </cell>
          <cell r="M613">
            <v>431.50599999999997</v>
          </cell>
          <cell r="N613">
            <v>139.96600000000001</v>
          </cell>
          <cell r="O613">
            <v>33.151000000000003</v>
          </cell>
          <cell r="P613">
            <v>47.372</v>
          </cell>
          <cell r="Q613">
            <v>86.227000000000004</v>
          </cell>
          <cell r="R613">
            <v>65.293000000000006</v>
          </cell>
          <cell r="S613">
            <v>26.823999999999998</v>
          </cell>
          <cell r="T613">
            <v>32.672999999999995</v>
          </cell>
        </row>
        <row r="614">
          <cell r="A614">
            <v>1</v>
          </cell>
          <cell r="B614">
            <v>900</v>
          </cell>
          <cell r="C614" t="str">
            <v>World total</v>
          </cell>
          <cell r="K614" t="str">
            <v>males</v>
          </cell>
          <cell r="L614" t="str">
            <v>1995-2000</v>
          </cell>
          <cell r="M614">
            <v>137581.58300000001</v>
          </cell>
          <cell r="N614">
            <v>27018.807000000001</v>
          </cell>
          <cell r="O614">
            <v>4976.9050000000007</v>
          </cell>
          <cell r="P614">
            <v>7969.4250000000011</v>
          </cell>
          <cell r="Q614">
            <v>11855.838</v>
          </cell>
          <cell r="R614">
            <v>19614.427</v>
          </cell>
          <cell r="S614">
            <v>22730.446</v>
          </cell>
          <cell r="T614">
            <v>43415.735000000001</v>
          </cell>
        </row>
        <row r="615">
          <cell r="A615">
            <v>2</v>
          </cell>
          <cell r="B615">
            <v>901</v>
          </cell>
          <cell r="C615" t="str">
            <v>More developed regions (*)</v>
          </cell>
          <cell r="K615" t="str">
            <v>males</v>
          </cell>
          <cell r="L615" t="str">
            <v>1995-2000</v>
          </cell>
          <cell r="M615">
            <v>30625.838</v>
          </cell>
          <cell r="N615">
            <v>453.88900000000001</v>
          </cell>
          <cell r="O615">
            <v>130.59100000000001</v>
          </cell>
          <cell r="P615">
            <v>866.36599999999999</v>
          </cell>
          <cell r="Q615">
            <v>2088.9459999999999</v>
          </cell>
          <cell r="R615">
            <v>4717.6149999999998</v>
          </cell>
          <cell r="S615">
            <v>6400.4070000000002</v>
          </cell>
          <cell r="T615">
            <v>15968.023999999998</v>
          </cell>
        </row>
        <row r="616">
          <cell r="A616">
            <v>3</v>
          </cell>
          <cell r="B616">
            <v>902</v>
          </cell>
          <cell r="C616" t="str">
            <v>Less developed regions (+)</v>
          </cell>
          <cell r="K616" t="str">
            <v>males</v>
          </cell>
          <cell r="L616" t="str">
            <v>1995-2000</v>
          </cell>
          <cell r="M616">
            <v>106955.74400000001</v>
          </cell>
          <cell r="N616">
            <v>26564.917000000001</v>
          </cell>
          <cell r="O616">
            <v>4846.3140000000003</v>
          </cell>
          <cell r="P616">
            <v>7103.0590000000002</v>
          </cell>
          <cell r="Q616">
            <v>9766.8919999999998</v>
          </cell>
          <cell r="R616">
            <v>14896.812000000002</v>
          </cell>
          <cell r="S616">
            <v>16330.039000000001</v>
          </cell>
          <cell r="T616">
            <v>27447.710999999999</v>
          </cell>
        </row>
        <row r="617">
          <cell r="A617">
            <v>5</v>
          </cell>
          <cell r="B617">
            <v>903</v>
          </cell>
          <cell r="C617" t="str">
            <v>Africa</v>
          </cell>
          <cell r="K617" t="str">
            <v>males</v>
          </cell>
          <cell r="L617" t="str">
            <v>1995-2000</v>
          </cell>
          <cell r="M617">
            <v>26836.300999999999</v>
          </cell>
          <cell r="N617">
            <v>10622.416999999999</v>
          </cell>
          <cell r="O617">
            <v>2268.7719999999999</v>
          </cell>
          <cell r="P617">
            <v>2512.3490000000002</v>
          </cell>
          <cell r="Q617">
            <v>3195.0230000000001</v>
          </cell>
          <cell r="R617">
            <v>3149.3680000000004</v>
          </cell>
          <cell r="S617">
            <v>2138.79</v>
          </cell>
          <cell r="T617">
            <v>2949.5820000000003</v>
          </cell>
        </row>
        <row r="618">
          <cell r="A618">
            <v>162</v>
          </cell>
          <cell r="B618">
            <v>904</v>
          </cell>
          <cell r="C618" t="str">
            <v>Latin America and the Caribbean</v>
          </cell>
          <cell r="K618" t="str">
            <v>males</v>
          </cell>
          <cell r="L618" t="str">
            <v>1995-2000</v>
          </cell>
          <cell r="M618">
            <v>9155.9079999999994</v>
          </cell>
          <cell r="N618">
            <v>1458.5650000000001</v>
          </cell>
          <cell r="O618">
            <v>220.988</v>
          </cell>
          <cell r="P618">
            <v>808.01600000000008</v>
          </cell>
          <cell r="Q618">
            <v>1088.559</v>
          </cell>
          <cell r="R618">
            <v>1439.8340000000001</v>
          </cell>
          <cell r="S618">
            <v>1334.848</v>
          </cell>
          <cell r="T618">
            <v>2805.0980000000004</v>
          </cell>
        </row>
        <row r="619">
          <cell r="A619">
            <v>197</v>
          </cell>
          <cell r="B619">
            <v>905</v>
          </cell>
          <cell r="C619" t="str">
            <v>Northern America (12)</v>
          </cell>
          <cell r="K619" t="str">
            <v>males</v>
          </cell>
          <cell r="L619" t="str">
            <v>1995-2000</v>
          </cell>
          <cell r="M619">
            <v>6566.0050000000001</v>
          </cell>
          <cell r="N619">
            <v>101.086</v>
          </cell>
          <cell r="O619">
            <v>27.38</v>
          </cell>
          <cell r="P619">
            <v>198.715</v>
          </cell>
          <cell r="Q619">
            <v>453.33100000000002</v>
          </cell>
          <cell r="R619">
            <v>860.346</v>
          </cell>
          <cell r="S619">
            <v>1104.703</v>
          </cell>
          <cell r="T619">
            <v>3820.444</v>
          </cell>
        </row>
        <row r="620">
          <cell r="A620">
            <v>65</v>
          </cell>
          <cell r="B620">
            <v>906</v>
          </cell>
          <cell r="C620" t="str">
            <v>Eastern Asia</v>
          </cell>
          <cell r="K620" t="str">
            <v>males</v>
          </cell>
          <cell r="L620" t="str">
            <v>1995-2000</v>
          </cell>
          <cell r="M620">
            <v>28206.026999999998</v>
          </cell>
          <cell r="N620">
            <v>2388.2640000000001</v>
          </cell>
          <cell r="O620">
            <v>374.17</v>
          </cell>
          <cell r="P620">
            <v>1077.433</v>
          </cell>
          <cell r="Q620">
            <v>1809.181</v>
          </cell>
          <cell r="R620">
            <v>4231.3589999999995</v>
          </cell>
          <cell r="S620">
            <v>6357.1710000000003</v>
          </cell>
          <cell r="T620">
            <v>11968.449000000001</v>
          </cell>
        </row>
        <row r="621">
          <cell r="A621">
            <v>119</v>
          </cell>
          <cell r="B621">
            <v>908</v>
          </cell>
          <cell r="C621" t="str">
            <v>Europe</v>
          </cell>
          <cell r="K621" t="str">
            <v>males</v>
          </cell>
          <cell r="L621" t="str">
            <v>1995-2000</v>
          </cell>
          <cell r="M621">
            <v>20963.687999999998</v>
          </cell>
          <cell r="N621">
            <v>325.476</v>
          </cell>
          <cell r="O621">
            <v>95.367999999999995</v>
          </cell>
          <cell r="P621">
            <v>612.55899999999997</v>
          </cell>
          <cell r="Q621">
            <v>1539.5609999999999</v>
          </cell>
          <cell r="R621">
            <v>3465.7650000000003</v>
          </cell>
          <cell r="S621">
            <v>4677.7309999999998</v>
          </cell>
          <cell r="T621">
            <v>10247.228000000001</v>
          </cell>
        </row>
        <row r="622">
          <cell r="A622">
            <v>200</v>
          </cell>
          <cell r="B622">
            <v>909</v>
          </cell>
          <cell r="C622" t="str">
            <v>Oceania</v>
          </cell>
          <cell r="K622" t="str">
            <v>males</v>
          </cell>
          <cell r="L622" t="str">
            <v>1995-2000</v>
          </cell>
          <cell r="M622">
            <v>598.298</v>
          </cell>
          <cell r="N622">
            <v>42.182000000000002</v>
          </cell>
          <cell r="O622">
            <v>6.8320000000000007</v>
          </cell>
          <cell r="P622">
            <v>25.366</v>
          </cell>
          <cell r="Q622">
            <v>35.759</v>
          </cell>
          <cell r="R622">
            <v>74.691000000000003</v>
          </cell>
          <cell r="S622">
            <v>101.27600000000001</v>
          </cell>
          <cell r="T622">
            <v>312.19200000000001</v>
          </cell>
        </row>
        <row r="623">
          <cell r="A623">
            <v>6</v>
          </cell>
          <cell r="B623">
            <v>910</v>
          </cell>
          <cell r="C623" t="str">
            <v>Eastern Africa (1)</v>
          </cell>
          <cell r="K623" t="str">
            <v>males</v>
          </cell>
          <cell r="L623" t="str">
            <v>1995-2000</v>
          </cell>
          <cell r="M623">
            <v>10430.14</v>
          </cell>
          <cell r="N623">
            <v>4273.0600000000004</v>
          </cell>
          <cell r="O623">
            <v>916.23</v>
          </cell>
          <cell r="P623">
            <v>1004.4259999999999</v>
          </cell>
          <cell r="Q623">
            <v>1470.558</v>
          </cell>
          <cell r="R623">
            <v>1262.8489999999999</v>
          </cell>
          <cell r="S623">
            <v>661.88199999999995</v>
          </cell>
          <cell r="T623">
            <v>841.13499999999999</v>
          </cell>
        </row>
        <row r="624">
          <cell r="A624">
            <v>24</v>
          </cell>
          <cell r="B624">
            <v>911</v>
          </cell>
          <cell r="C624" t="str">
            <v>Middle Africa (3)</v>
          </cell>
          <cell r="K624" t="str">
            <v>males</v>
          </cell>
          <cell r="L624" t="str">
            <v>1995-2000</v>
          </cell>
          <cell r="M624">
            <v>3573.9760000000001</v>
          </cell>
          <cell r="N624">
            <v>1629.6890000000001</v>
          </cell>
          <cell r="O624">
            <v>327.92599999999999</v>
          </cell>
          <cell r="P624">
            <v>326.69200000000001</v>
          </cell>
          <cell r="Q624">
            <v>364.22399999999999</v>
          </cell>
          <cell r="R624">
            <v>352.84500000000003</v>
          </cell>
          <cell r="S624">
            <v>237.63</v>
          </cell>
          <cell r="T624">
            <v>334.97</v>
          </cell>
        </row>
        <row r="625">
          <cell r="A625">
            <v>33</v>
          </cell>
          <cell r="B625">
            <v>912</v>
          </cell>
          <cell r="C625" t="str">
            <v>Northern Africa</v>
          </cell>
          <cell r="K625" t="str">
            <v>males</v>
          </cell>
          <cell r="L625" t="str">
            <v>1995-2000</v>
          </cell>
          <cell r="M625">
            <v>3211.471</v>
          </cell>
          <cell r="N625">
            <v>864.35</v>
          </cell>
          <cell r="O625">
            <v>150.554</v>
          </cell>
          <cell r="P625">
            <v>238.6</v>
          </cell>
          <cell r="Q625">
            <v>261.822</v>
          </cell>
          <cell r="R625">
            <v>396.30500000000001</v>
          </cell>
          <cell r="S625">
            <v>474.11199999999997</v>
          </cell>
          <cell r="T625">
            <v>825.72800000000007</v>
          </cell>
        </row>
        <row r="626">
          <cell r="A626">
            <v>41</v>
          </cell>
          <cell r="B626">
            <v>913</v>
          </cell>
          <cell r="C626" t="str">
            <v>Southern Africa</v>
          </cell>
          <cell r="K626" t="str">
            <v>males</v>
          </cell>
          <cell r="L626" t="str">
            <v>1995-2000</v>
          </cell>
          <cell r="M626">
            <v>1497.7159999999999</v>
          </cell>
          <cell r="N626">
            <v>331.71300000000002</v>
          </cell>
          <cell r="O626">
            <v>57.445</v>
          </cell>
          <cell r="P626">
            <v>129.67500000000001</v>
          </cell>
          <cell r="Q626">
            <v>269.971</v>
          </cell>
          <cell r="R626">
            <v>317.49200000000002</v>
          </cell>
          <cell r="S626">
            <v>199.48500000000001</v>
          </cell>
          <cell r="T626">
            <v>191.935</v>
          </cell>
        </row>
        <row r="627">
          <cell r="A627">
            <v>47</v>
          </cell>
          <cell r="B627">
            <v>914</v>
          </cell>
          <cell r="C627" t="str">
            <v>Western Africa (4)</v>
          </cell>
          <cell r="K627" t="str">
            <v>males</v>
          </cell>
          <cell r="L627" t="str">
            <v>1995-2000</v>
          </cell>
          <cell r="M627">
            <v>8122.9979999999996</v>
          </cell>
          <cell r="N627">
            <v>3523.605</v>
          </cell>
          <cell r="O627">
            <v>816.61699999999996</v>
          </cell>
          <cell r="P627">
            <v>812.95600000000002</v>
          </cell>
          <cell r="Q627">
            <v>828.44800000000009</v>
          </cell>
          <cell r="R627">
            <v>819.87699999999995</v>
          </cell>
          <cell r="S627">
            <v>565.68100000000004</v>
          </cell>
          <cell r="T627">
            <v>755.81399999999996</v>
          </cell>
        </row>
        <row r="628">
          <cell r="A628">
            <v>163</v>
          </cell>
          <cell r="B628">
            <v>915</v>
          </cell>
          <cell r="C628" t="str">
            <v>Caribbean (10)</v>
          </cell>
          <cell r="K628" t="str">
            <v>males</v>
          </cell>
          <cell r="L628" t="str">
            <v>1995-2000</v>
          </cell>
          <cell r="M628">
            <v>784.34</v>
          </cell>
          <cell r="N628">
            <v>116.486</v>
          </cell>
          <cell r="O628">
            <v>25.798999999999999</v>
          </cell>
          <cell r="P628">
            <v>54.926000000000002</v>
          </cell>
          <cell r="Q628">
            <v>80.284000000000006</v>
          </cell>
          <cell r="R628">
            <v>109.71</v>
          </cell>
          <cell r="S628">
            <v>105.833</v>
          </cell>
          <cell r="T628">
            <v>291.30199999999996</v>
          </cell>
        </row>
        <row r="629">
          <cell r="A629">
            <v>175</v>
          </cell>
          <cell r="B629">
            <v>916</v>
          </cell>
          <cell r="C629" t="str">
            <v>Central America</v>
          </cell>
          <cell r="K629" t="str">
            <v>males</v>
          </cell>
          <cell r="L629" t="str">
            <v>1995-2000</v>
          </cell>
          <cell r="M629">
            <v>1933.7149999999999</v>
          </cell>
          <cell r="N629">
            <v>397.09</v>
          </cell>
          <cell r="O629">
            <v>53.301000000000002</v>
          </cell>
          <cell r="P629">
            <v>197.303</v>
          </cell>
          <cell r="Q629">
            <v>223.38399999999999</v>
          </cell>
          <cell r="R629">
            <v>269.04700000000003</v>
          </cell>
          <cell r="S629">
            <v>248.51400000000001</v>
          </cell>
          <cell r="T629">
            <v>545.07599999999991</v>
          </cell>
        </row>
        <row r="630">
          <cell r="A630">
            <v>88</v>
          </cell>
          <cell r="B630">
            <v>920</v>
          </cell>
          <cell r="C630" t="str">
            <v>South-eastern Asia</v>
          </cell>
          <cell r="K630" t="str">
            <v>males</v>
          </cell>
          <cell r="L630" t="str">
            <v>1995-2000</v>
          </cell>
          <cell r="M630">
            <v>9692.3629999999994</v>
          </cell>
          <cell r="N630">
            <v>1985.03</v>
          </cell>
          <cell r="O630">
            <v>345.39099999999996</v>
          </cell>
          <cell r="P630">
            <v>769.07799999999997</v>
          </cell>
          <cell r="Q630">
            <v>982.86400000000003</v>
          </cell>
          <cell r="R630">
            <v>1465.287</v>
          </cell>
          <cell r="S630">
            <v>1561.41</v>
          </cell>
          <cell r="T630">
            <v>2583.3030000000003</v>
          </cell>
        </row>
        <row r="631">
          <cell r="A631">
            <v>73</v>
          </cell>
          <cell r="B631">
            <v>921</v>
          </cell>
          <cell r="C631" t="str">
            <v>South-central Asia</v>
          </cell>
          <cell r="K631" t="str">
            <v>males</v>
          </cell>
          <cell r="L631" t="str">
            <v>1995-2000</v>
          </cell>
          <cell r="M631">
            <v>32377.812999999998</v>
          </cell>
          <cell r="N631">
            <v>9209.3420000000006</v>
          </cell>
          <cell r="O631">
            <v>1544.664</v>
          </cell>
          <cell r="P631">
            <v>1770.54</v>
          </cell>
          <cell r="Q631">
            <v>2513.2539999999999</v>
          </cell>
          <cell r="R631">
            <v>4507.018</v>
          </cell>
          <cell r="S631">
            <v>4947.2790000000005</v>
          </cell>
          <cell r="T631">
            <v>7885.7159999999994</v>
          </cell>
        </row>
        <row r="632">
          <cell r="A632">
            <v>100</v>
          </cell>
          <cell r="B632">
            <v>922</v>
          </cell>
          <cell r="C632" t="str">
            <v>Western Asia</v>
          </cell>
          <cell r="K632" t="str">
            <v>males</v>
          </cell>
          <cell r="L632" t="str">
            <v>1995-2000</v>
          </cell>
          <cell r="M632">
            <v>3184.5419999999999</v>
          </cell>
          <cell r="N632">
            <v>885.62800000000004</v>
          </cell>
          <cell r="O632">
            <v>93.35</v>
          </cell>
          <cell r="P632">
            <v>195.636</v>
          </cell>
          <cell r="Q632">
            <v>238.339</v>
          </cell>
          <cell r="R632">
            <v>419.99799999999999</v>
          </cell>
          <cell r="S632">
            <v>505.88900000000001</v>
          </cell>
          <cell r="T632">
            <v>845.702</v>
          </cell>
        </row>
        <row r="633">
          <cell r="A633">
            <v>120</v>
          </cell>
          <cell r="B633">
            <v>923</v>
          </cell>
          <cell r="C633" t="str">
            <v>Eastern Europe</v>
          </cell>
          <cell r="K633" t="str">
            <v>males</v>
          </cell>
          <cell r="L633" t="str">
            <v>1995-2000</v>
          </cell>
          <cell r="M633">
            <v>10272</v>
          </cell>
          <cell r="N633">
            <v>206.14400000000001</v>
          </cell>
          <cell r="O633">
            <v>67.442000000000007</v>
          </cell>
          <cell r="P633">
            <v>407.91899999999998</v>
          </cell>
          <cell r="Q633">
            <v>1123.3040000000001</v>
          </cell>
          <cell r="R633">
            <v>2219.2910000000002</v>
          </cell>
          <cell r="S633">
            <v>2571.7939999999999</v>
          </cell>
          <cell r="T633">
            <v>3676.1060000000002</v>
          </cell>
        </row>
        <row r="634">
          <cell r="A634">
            <v>131</v>
          </cell>
          <cell r="B634">
            <v>924</v>
          </cell>
          <cell r="C634" t="str">
            <v>Northern Europe (7)</v>
          </cell>
          <cell r="K634" t="str">
            <v>males</v>
          </cell>
          <cell r="L634" t="str">
            <v>1995-2000</v>
          </cell>
          <cell r="M634">
            <v>2551.1080000000002</v>
          </cell>
          <cell r="N634">
            <v>28.727</v>
          </cell>
          <cell r="O634">
            <v>7.3330000000000002</v>
          </cell>
          <cell r="P634">
            <v>42.067000000000007</v>
          </cell>
          <cell r="Q634">
            <v>88.894999999999996</v>
          </cell>
          <cell r="R634">
            <v>282.50299999999999</v>
          </cell>
          <cell r="S634">
            <v>471.40700000000004</v>
          </cell>
          <cell r="T634">
            <v>1630.1760000000002</v>
          </cell>
        </row>
        <row r="635">
          <cell r="A635">
            <v>142</v>
          </cell>
          <cell r="B635">
            <v>925</v>
          </cell>
          <cell r="C635" t="str">
            <v>Southern Europe (8)</v>
          </cell>
          <cell r="K635" t="str">
            <v>males</v>
          </cell>
          <cell r="L635" t="str">
            <v>1995-2000</v>
          </cell>
          <cell r="M635">
            <v>3689.8159999999998</v>
          </cell>
          <cell r="N635">
            <v>50.515000000000001</v>
          </cell>
          <cell r="O635">
            <v>10.754</v>
          </cell>
          <cell r="P635">
            <v>80.358000000000004</v>
          </cell>
          <cell r="Q635">
            <v>131.95500000000001</v>
          </cell>
          <cell r="R635">
            <v>401.697</v>
          </cell>
          <cell r="S635">
            <v>737.827</v>
          </cell>
          <cell r="T635">
            <v>2276.71</v>
          </cell>
        </row>
        <row r="636">
          <cell r="A636">
            <v>154</v>
          </cell>
          <cell r="B636">
            <v>926</v>
          </cell>
          <cell r="C636" t="str">
            <v>Western Europe (9)</v>
          </cell>
          <cell r="K636" t="str">
            <v>males</v>
          </cell>
          <cell r="L636" t="str">
            <v>1995-2000</v>
          </cell>
          <cell r="M636">
            <v>4450.7640000000001</v>
          </cell>
          <cell r="N636">
            <v>40.090000000000003</v>
          </cell>
          <cell r="O636">
            <v>9.8390000000000004</v>
          </cell>
          <cell r="P636">
            <v>82.215000000000003</v>
          </cell>
          <cell r="Q636">
            <v>195.40699999999998</v>
          </cell>
          <cell r="R636">
            <v>562.274</v>
          </cell>
          <cell r="S636">
            <v>896.70299999999997</v>
          </cell>
          <cell r="T636">
            <v>2664.2360000000003</v>
          </cell>
        </row>
        <row r="637">
          <cell r="A637">
            <v>201</v>
          </cell>
          <cell r="B637">
            <v>927</v>
          </cell>
          <cell r="C637" t="str">
            <v>Australia/New Zealand</v>
          </cell>
          <cell r="K637" t="str">
            <v>males</v>
          </cell>
          <cell r="L637" t="str">
            <v>1995-2000</v>
          </cell>
          <cell r="M637">
            <v>442.73599999999999</v>
          </cell>
          <cell r="N637">
            <v>6.4</v>
          </cell>
          <cell r="O637">
            <v>1.657</v>
          </cell>
          <cell r="P637">
            <v>12.323</v>
          </cell>
          <cell r="Q637">
            <v>19.5</v>
          </cell>
          <cell r="R637">
            <v>46.804000000000002</v>
          </cell>
          <cell r="S637">
            <v>74.444999999999993</v>
          </cell>
          <cell r="T637">
            <v>281.60700000000003</v>
          </cell>
        </row>
        <row r="638">
          <cell r="A638">
            <v>204</v>
          </cell>
          <cell r="B638">
            <v>928</v>
          </cell>
          <cell r="C638" t="str">
            <v>Melanesia</v>
          </cell>
          <cell r="K638" t="str">
            <v>males</v>
          </cell>
          <cell r="L638" t="str">
            <v>1995-2000</v>
          </cell>
          <cell r="M638">
            <v>139.75899999999999</v>
          </cell>
          <cell r="N638">
            <v>33.067</v>
          </cell>
          <cell r="O638">
            <v>4.766</v>
          </cell>
          <cell r="P638">
            <v>11.756</v>
          </cell>
          <cell r="Q638">
            <v>14.93</v>
          </cell>
          <cell r="R638">
            <v>25.375</v>
          </cell>
          <cell r="S638">
            <v>23.885000000000002</v>
          </cell>
          <cell r="T638">
            <v>25.98</v>
          </cell>
        </row>
        <row r="639">
          <cell r="A639">
            <v>184</v>
          </cell>
          <cell r="B639">
            <v>931</v>
          </cell>
          <cell r="C639" t="str">
            <v>South America (11)</v>
          </cell>
          <cell r="K639" t="str">
            <v>males</v>
          </cell>
          <cell r="L639" t="str">
            <v>1995-2000</v>
          </cell>
          <cell r="M639">
            <v>6437.8530000000001</v>
          </cell>
          <cell r="N639">
            <v>944.98900000000003</v>
          </cell>
          <cell r="O639">
            <v>141.88800000000001</v>
          </cell>
          <cell r="P639">
            <v>555.78700000000003</v>
          </cell>
          <cell r="Q639">
            <v>784.89100000000008</v>
          </cell>
          <cell r="R639">
            <v>1061.077</v>
          </cell>
          <cell r="S639">
            <v>980.50099999999998</v>
          </cell>
          <cell r="T639">
            <v>1968.72</v>
          </cell>
        </row>
        <row r="640">
          <cell r="A640">
            <v>64</v>
          </cell>
          <cell r="B640">
            <v>935</v>
          </cell>
          <cell r="C640" t="str">
            <v>Asia</v>
          </cell>
          <cell r="K640" t="str">
            <v>males</v>
          </cell>
          <cell r="L640" t="str">
            <v>1995-2000</v>
          </cell>
          <cell r="M640">
            <v>73460.744999999995</v>
          </cell>
          <cell r="N640">
            <v>14468.263999999999</v>
          </cell>
          <cell r="O640">
            <v>2357.5749999999998</v>
          </cell>
          <cell r="P640">
            <v>3812.6869999999999</v>
          </cell>
          <cell r="Q640">
            <v>5543.637999999999</v>
          </cell>
          <cell r="R640">
            <v>10623.662</v>
          </cell>
          <cell r="S640">
            <v>13371.749</v>
          </cell>
          <cell r="T640">
            <v>23283.17</v>
          </cell>
        </row>
        <row r="641">
          <cell r="A641">
            <v>4</v>
          </cell>
          <cell r="B641">
            <v>941</v>
          </cell>
          <cell r="C641" t="str">
            <v>Least developed countries (#)</v>
          </cell>
          <cell r="K641" t="str">
            <v>males</v>
          </cell>
          <cell r="L641" t="str">
            <v>1995-2000</v>
          </cell>
          <cell r="M641">
            <v>22750.358</v>
          </cell>
          <cell r="N641">
            <v>9637.4310000000005</v>
          </cell>
          <cell r="O641">
            <v>1778.7269999999999</v>
          </cell>
          <cell r="P641">
            <v>2109.1559999999999</v>
          </cell>
          <cell r="Q641">
            <v>2456.029</v>
          </cell>
          <cell r="R641">
            <v>2526.4340000000002</v>
          </cell>
          <cell r="S641">
            <v>1783.6</v>
          </cell>
          <cell r="T641">
            <v>2458.9809999999998</v>
          </cell>
        </row>
        <row r="642">
          <cell r="A642">
            <v>210</v>
          </cell>
          <cell r="B642">
            <v>954</v>
          </cell>
          <cell r="C642" t="str">
            <v>Micronesia (14)</v>
          </cell>
          <cell r="K642" t="str">
            <v>males</v>
          </cell>
          <cell r="L642" t="str">
            <v>1995-2000</v>
          </cell>
          <cell r="M642">
            <v>7.3449999999999998</v>
          </cell>
          <cell r="N642">
            <v>1.9039999999999999</v>
          </cell>
          <cell r="O642">
            <v>0.26</v>
          </cell>
          <cell r="P642">
            <v>0.69499999999999995</v>
          </cell>
          <cell r="Q642">
            <v>0.70499999999999996</v>
          </cell>
          <cell r="R642">
            <v>1.022</v>
          </cell>
          <cell r="S642">
            <v>1.0230000000000001</v>
          </cell>
          <cell r="T642">
            <v>1.736</v>
          </cell>
        </row>
        <row r="643">
          <cell r="A643">
            <v>212</v>
          </cell>
          <cell r="B643">
            <v>957</v>
          </cell>
          <cell r="C643" t="str">
            <v>Polynesia (15)</v>
          </cell>
          <cell r="K643" t="str">
            <v>males</v>
          </cell>
          <cell r="L643" t="str">
            <v>1995-2000</v>
          </cell>
          <cell r="M643">
            <v>8.4580000000000002</v>
          </cell>
          <cell r="N643">
            <v>0.81100000000000005</v>
          </cell>
          <cell r="O643">
            <v>0.14900000000000002</v>
          </cell>
          <cell r="P643">
            <v>0.59200000000000008</v>
          </cell>
          <cell r="Q643">
            <v>0.624</v>
          </cell>
          <cell r="R643">
            <v>1.49</v>
          </cell>
          <cell r="S643">
            <v>1.923</v>
          </cell>
          <cell r="T643">
            <v>2.8689999999999998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etup"/>
      <sheetName val="Mortality inputs"/>
      <sheetName val="YLD inputs"/>
      <sheetName val="Ranks"/>
      <sheetName val="Ranks 0-14"/>
      <sheetName val="Ranks 15-59"/>
      <sheetName val="Ranks 60+"/>
      <sheetName val="Comparisons"/>
      <sheetName val="Deaths"/>
      <sheetName val="YLL"/>
      <sheetName val="YLD"/>
      <sheetName val="DALY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reg"/>
      <sheetName val="whoregeco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vivors"/>
      <sheetName val="AdjustedY"/>
      <sheetName val="intercept+slope graphs"/>
      <sheetName val="intercept+slope projections"/>
      <sheetName val="99"/>
      <sheetName val="2000"/>
      <sheetName val="Results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70</v>
          </cell>
          <cell r="B3">
            <v>0.79194196750393619</v>
          </cell>
          <cell r="C3">
            <v>70</v>
          </cell>
          <cell r="D3">
            <v>0.22794850265882238</v>
          </cell>
          <cell r="E3">
            <v>71</v>
          </cell>
          <cell r="F3">
            <v>0.77626037959599914</v>
          </cell>
          <cell r="G3">
            <v>71</v>
          </cell>
          <cell r="H3">
            <v>0.13589749103560211</v>
          </cell>
        </row>
        <row r="4">
          <cell r="A4">
            <v>75</v>
          </cell>
          <cell r="B4">
            <v>0.81310574701108085</v>
          </cell>
          <cell r="C4">
            <v>75</v>
          </cell>
          <cell r="D4">
            <v>0.18932607843421523</v>
          </cell>
          <cell r="E4">
            <v>73</v>
          </cell>
          <cell r="F4">
            <v>0.78976160758999236</v>
          </cell>
          <cell r="G4">
            <v>75</v>
          </cell>
          <cell r="H4">
            <v>0.12619586439332364</v>
          </cell>
        </row>
        <row r="5">
          <cell r="A5">
            <v>76</v>
          </cell>
          <cell r="B5">
            <v>0.84421259975988916</v>
          </cell>
          <cell r="C5">
            <v>76</v>
          </cell>
          <cell r="D5">
            <v>0.19269407779667502</v>
          </cell>
          <cell r="E5">
            <v>75</v>
          </cell>
          <cell r="F5">
            <v>0.81242903327055715</v>
          </cell>
          <cell r="G5">
            <v>76</v>
          </cell>
          <cell r="H5">
            <v>0.12884520643427155</v>
          </cell>
        </row>
        <row r="6">
          <cell r="A6">
            <v>77</v>
          </cell>
          <cell r="B6">
            <v>0.85059169360938336</v>
          </cell>
          <cell r="C6">
            <v>77</v>
          </cell>
          <cell r="D6">
            <v>0.18963932180514975</v>
          </cell>
          <cell r="E6">
            <v>79</v>
          </cell>
          <cell r="F6">
            <v>0.85227264928025659</v>
          </cell>
          <cell r="G6">
            <v>79</v>
          </cell>
          <cell r="H6">
            <v>0.10738296102641298</v>
          </cell>
        </row>
        <row r="7">
          <cell r="A7">
            <v>80</v>
          </cell>
          <cell r="B7">
            <v>0.86408256133543027</v>
          </cell>
          <cell r="C7">
            <v>85</v>
          </cell>
          <cell r="D7">
            <v>0.12960893664663664</v>
          </cell>
          <cell r="E7">
            <v>80</v>
          </cell>
          <cell r="F7">
            <v>0.86054891594345251</v>
          </cell>
          <cell r="G7">
            <v>80</v>
          </cell>
          <cell r="H7">
            <v>0.11070165690153666</v>
          </cell>
        </row>
        <row r="8">
          <cell r="A8">
            <v>82</v>
          </cell>
          <cell r="B8">
            <v>0.87979936504953016</v>
          </cell>
          <cell r="C8">
            <v>86</v>
          </cell>
          <cell r="D8">
            <v>0.1154042720357471</v>
          </cell>
          <cell r="E8">
            <v>84</v>
          </cell>
          <cell r="F8">
            <v>0.89653572026385153</v>
          </cell>
          <cell r="G8">
            <v>84</v>
          </cell>
          <cell r="H8">
            <v>9.7455030091307293E-2</v>
          </cell>
        </row>
        <row r="9">
          <cell r="A9">
            <v>85</v>
          </cell>
          <cell r="B9">
            <v>0.89196668193024276</v>
          </cell>
          <cell r="C9">
            <v>88</v>
          </cell>
          <cell r="D9">
            <v>0.10556342262409646</v>
          </cell>
          <cell r="E9">
            <v>89</v>
          </cell>
          <cell r="F9">
            <v>0.93112400092055736</v>
          </cell>
          <cell r="G9">
            <v>86</v>
          </cell>
          <cell r="H9">
            <v>9.0944594623021402E-2</v>
          </cell>
        </row>
        <row r="10">
          <cell r="A10">
            <v>86</v>
          </cell>
          <cell r="B10">
            <v>0.90694873800886566</v>
          </cell>
          <cell r="C10">
            <v>95</v>
          </cell>
          <cell r="D10">
            <v>7.1271526767790139E-2</v>
          </cell>
          <cell r="E10">
            <v>90</v>
          </cell>
          <cell r="F10">
            <v>0.9378344670883425</v>
          </cell>
          <cell r="G10">
            <v>94</v>
          </cell>
          <cell r="H10">
            <v>5.9537488619671786E-2</v>
          </cell>
        </row>
        <row r="11">
          <cell r="A11">
            <v>87</v>
          </cell>
          <cell r="B11">
            <v>0.91997581133415152</v>
          </cell>
          <cell r="C11">
            <v>96</v>
          </cell>
          <cell r="D11">
            <v>5.8114682143674878E-2</v>
          </cell>
          <cell r="E11">
            <v>91</v>
          </cell>
          <cell r="F11">
            <v>0.95446595395617695</v>
          </cell>
          <cell r="G11">
            <v>96</v>
          </cell>
          <cell r="H11">
            <v>5.8190030052317931E-2</v>
          </cell>
        </row>
        <row r="12">
          <cell r="A12">
            <v>89</v>
          </cell>
          <cell r="B12">
            <v>0.9316113839392427</v>
          </cell>
          <cell r="C12">
            <v>97</v>
          </cell>
          <cell r="D12">
            <v>4.8077819623093543E-2</v>
          </cell>
          <cell r="E12">
            <v>93</v>
          </cell>
          <cell r="F12">
            <v>0.97807636160213418</v>
          </cell>
        </row>
        <row r="13">
          <cell r="A13">
            <v>90</v>
          </cell>
          <cell r="B13">
            <v>0.94384428161121448</v>
          </cell>
          <cell r="E13">
            <v>94</v>
          </cell>
          <cell r="F13">
            <v>0.97729789572597603</v>
          </cell>
        </row>
        <row r="14">
          <cell r="A14">
            <v>91</v>
          </cell>
          <cell r="B14">
            <v>0.94367225407303135</v>
          </cell>
          <cell r="E14">
            <v>96</v>
          </cell>
          <cell r="F14">
            <v>1.0087995500170002</v>
          </cell>
        </row>
        <row r="15">
          <cell r="A15">
            <v>92</v>
          </cell>
          <cell r="B15">
            <v>0.94408541643753308</v>
          </cell>
          <cell r="E15">
            <v>97</v>
          </cell>
          <cell r="F15">
            <v>1.0015136497555539</v>
          </cell>
        </row>
        <row r="16">
          <cell r="A16">
            <v>93</v>
          </cell>
          <cell r="B16">
            <v>0.96250626167911424</v>
          </cell>
        </row>
        <row r="17">
          <cell r="A17">
            <v>94</v>
          </cell>
          <cell r="B17">
            <v>0.96362740025063498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MPH"/>
      <sheetName val="Setup"/>
      <sheetName val="Mortality inputs"/>
      <sheetName val="YLD inputs"/>
      <sheetName val="Ranks"/>
      <sheetName val="Ranks 0-14"/>
      <sheetName val="Ranks 15-59"/>
      <sheetName val="Ranks 60+"/>
      <sheetName val="Comparisons"/>
      <sheetName val="Deaths"/>
      <sheetName val="YLL"/>
      <sheetName val="YLD"/>
      <sheetName val="DALY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A226"/>
  <sheetViews>
    <sheetView tabSelected="1" zoomScale="80" zoomScaleNormal="80" workbookViewId="0">
      <pane xSplit="5" ySplit="8" topLeftCell="J9" activePane="bottomRight" state="frozen"/>
      <selection activeCell="I4" sqref="I4:P58"/>
      <selection pane="topRight" activeCell="I4" sqref="I4:P58"/>
      <selection pane="bottomLeft" activeCell="I4" sqref="I4:P58"/>
      <selection pane="bottomRight" activeCell="E32" sqref="E32"/>
    </sheetView>
  </sheetViews>
  <sheetFormatPr defaultColWidth="9.109375" defaultRowHeight="13.2"/>
  <cols>
    <col min="1" max="1" width="7.109375" style="1" customWidth="1"/>
    <col min="2" max="3" width="3" style="1" customWidth="1"/>
    <col min="4" max="4" width="4.21875" style="1" customWidth="1"/>
    <col min="5" max="5" width="35.109375" style="1" customWidth="1"/>
    <col min="6" max="6" width="9.33203125" style="6" customWidth="1"/>
    <col min="7" max="7" width="9.33203125" style="1" customWidth="1"/>
    <col min="8" max="8" width="9.33203125" style="6" customWidth="1"/>
    <col min="9" max="9" width="9.33203125" style="1" customWidth="1"/>
    <col min="10" max="10" width="9.33203125" style="6" customWidth="1"/>
    <col min="11" max="11" width="9.33203125" style="1" customWidth="1"/>
    <col min="12" max="12" width="9.33203125" style="6" customWidth="1"/>
    <col min="13" max="13" width="9.33203125" style="1" customWidth="1"/>
    <col min="14" max="14" width="9.33203125" style="6" customWidth="1"/>
    <col min="15" max="15" width="9.33203125" style="1" customWidth="1"/>
    <col min="16" max="16" width="9.33203125" style="6" customWidth="1"/>
    <col min="17" max="17" width="9.33203125" style="1" customWidth="1"/>
    <col min="18" max="18" width="9.33203125" style="6" customWidth="1"/>
    <col min="19" max="19" width="9.33203125" style="1" customWidth="1"/>
    <col min="20" max="20" width="9.33203125" style="6" customWidth="1"/>
    <col min="21" max="21" width="9.33203125" style="1" customWidth="1"/>
    <col min="22" max="22" width="9.33203125" style="6" customWidth="1"/>
    <col min="23" max="23" width="9.33203125" style="1" customWidth="1"/>
    <col min="24" max="24" width="9.33203125" style="6" customWidth="1"/>
    <col min="25" max="25" width="9.33203125" style="1" customWidth="1"/>
    <col min="26" max="26" width="9.33203125" style="6" customWidth="1"/>
    <col min="27" max="27" width="9.33203125" style="1" customWidth="1"/>
    <col min="28" max="28" width="9.33203125" style="6" customWidth="1"/>
    <col min="29" max="29" width="9.33203125" style="1" customWidth="1"/>
    <col min="30" max="30" width="9.33203125" style="6" customWidth="1"/>
    <col min="31" max="31" width="9.33203125" style="1" customWidth="1"/>
    <col min="32" max="32" width="9.33203125" style="6" customWidth="1"/>
    <col min="33" max="33" width="9.33203125" style="1" customWidth="1"/>
    <col min="34" max="34" width="9.33203125" style="6" customWidth="1"/>
    <col min="35" max="35" width="9.33203125" style="1" customWidth="1"/>
    <col min="36" max="36" width="9.33203125" style="6" customWidth="1"/>
    <col min="37" max="37" width="9.33203125" style="1" customWidth="1"/>
    <col min="38" max="38" width="9.33203125" style="6" customWidth="1"/>
    <col min="39" max="39" width="9.33203125" style="1" customWidth="1"/>
    <col min="40" max="40" width="9.33203125" style="6" customWidth="1"/>
    <col min="41" max="41" width="9.33203125" style="1" customWidth="1"/>
    <col min="42" max="42" width="9.33203125" style="6" customWidth="1"/>
    <col min="43" max="43" width="9.33203125" style="1" customWidth="1"/>
    <col min="44" max="44" width="9.33203125" style="6" customWidth="1"/>
    <col min="45" max="45" width="9.33203125" style="1" customWidth="1"/>
    <col min="46" max="46" width="9.33203125" style="6" customWidth="1"/>
    <col min="47" max="47" width="9.33203125" style="1" customWidth="1"/>
    <col min="48" max="48" width="9.33203125" style="6" customWidth="1"/>
    <col min="49" max="49" width="9.33203125" style="1" customWidth="1"/>
    <col min="50" max="50" width="9.33203125" style="6" customWidth="1"/>
    <col min="51" max="51" width="9.33203125" style="1" customWidth="1"/>
    <col min="52" max="52" width="9.33203125" style="6" customWidth="1"/>
    <col min="53" max="53" width="9.33203125" style="1" customWidth="1"/>
    <col min="54" max="16384" width="9.109375" style="1"/>
  </cols>
  <sheetData>
    <row r="1" spans="1:53" ht="15.6">
      <c r="A1" s="65" t="s">
        <v>194</v>
      </c>
      <c r="E1" s="2"/>
      <c r="F1" s="81"/>
      <c r="G1" s="247"/>
      <c r="H1" s="247"/>
      <c r="I1" s="2"/>
      <c r="J1" s="81"/>
      <c r="K1" s="2"/>
      <c r="L1" s="81"/>
      <c r="M1" s="2"/>
      <c r="N1" s="81"/>
      <c r="O1" s="2"/>
      <c r="P1" s="81"/>
      <c r="Q1" s="2"/>
      <c r="R1" s="81"/>
      <c r="S1" s="2"/>
      <c r="T1" s="81"/>
      <c r="U1" s="2"/>
      <c r="V1" s="81"/>
      <c r="W1" s="2"/>
      <c r="X1" s="81"/>
      <c r="Y1" s="2"/>
      <c r="Z1" s="81"/>
      <c r="AA1" s="2"/>
      <c r="AB1" s="81"/>
      <c r="AC1" s="2"/>
      <c r="AD1" s="81"/>
      <c r="AE1" s="2"/>
      <c r="AF1" s="81"/>
      <c r="AG1" s="2"/>
      <c r="AH1" s="81"/>
      <c r="AI1" s="2"/>
      <c r="AJ1" s="81"/>
      <c r="AK1" s="2"/>
      <c r="AL1" s="81"/>
      <c r="AM1" s="2"/>
      <c r="AN1" s="81"/>
      <c r="AO1" s="2"/>
      <c r="AP1" s="81"/>
      <c r="AQ1" s="2"/>
      <c r="AR1" s="81"/>
      <c r="AS1" s="2"/>
      <c r="AT1" s="81"/>
      <c r="AU1" s="2"/>
      <c r="AV1" s="81"/>
      <c r="AW1" s="2"/>
      <c r="AX1" s="81"/>
      <c r="AY1" s="2"/>
      <c r="AZ1" s="81"/>
      <c r="BA1" s="2"/>
    </row>
    <row r="2" spans="1:53" ht="8.4" customHeight="1" thickBot="1">
      <c r="A2" s="65"/>
      <c r="E2" s="2"/>
      <c r="F2" s="81"/>
      <c r="G2" s="2"/>
      <c r="H2" s="81"/>
      <c r="I2" s="2"/>
      <c r="J2" s="81"/>
      <c r="K2" s="2"/>
      <c r="L2" s="81"/>
      <c r="M2" s="2"/>
      <c r="N2" s="81"/>
      <c r="O2" s="2"/>
      <c r="P2" s="81"/>
      <c r="Q2" s="2"/>
      <c r="R2" s="81"/>
      <c r="S2" s="2"/>
      <c r="T2" s="81"/>
      <c r="U2" s="2"/>
      <c r="V2" s="81"/>
      <c r="W2" s="2"/>
      <c r="X2" s="81"/>
      <c r="Y2" s="2"/>
      <c r="Z2" s="81"/>
      <c r="AA2" s="2"/>
      <c r="AB2" s="81"/>
      <c r="AC2" s="2"/>
      <c r="AD2" s="81"/>
      <c r="AE2" s="2"/>
      <c r="AF2" s="81"/>
      <c r="AG2" s="2"/>
      <c r="AH2" s="81"/>
      <c r="AI2" s="2"/>
      <c r="AJ2" s="81"/>
      <c r="AK2" s="2"/>
      <c r="AL2" s="81"/>
      <c r="AM2" s="2"/>
      <c r="AN2" s="81"/>
      <c r="AO2" s="2"/>
      <c r="AP2" s="81"/>
      <c r="AQ2" s="2"/>
      <c r="AR2" s="81"/>
      <c r="AS2" s="2"/>
      <c r="AT2" s="81"/>
      <c r="AU2" s="2"/>
      <c r="AV2" s="81"/>
      <c r="AW2" s="2"/>
      <c r="AX2" s="81"/>
      <c r="AY2" s="2"/>
      <c r="AZ2" s="81"/>
      <c r="BA2" s="2"/>
    </row>
    <row r="3" spans="1:53" s="6" customFormat="1" ht="7.2" hidden="1" customHeight="1" thickBot="1">
      <c r="A3" s="86"/>
      <c r="B3" s="40"/>
      <c r="C3" s="40"/>
      <c r="D3" s="40"/>
    </row>
    <row r="4" spans="1:53" s="120" customFormat="1" ht="18" customHeight="1" thickBot="1">
      <c r="A4" s="118"/>
      <c r="B4" s="119"/>
      <c r="C4" s="119"/>
      <c r="D4" s="119"/>
      <c r="F4" s="267" t="s">
        <v>133</v>
      </c>
      <c r="G4" s="268"/>
      <c r="H4" s="267" t="s">
        <v>137</v>
      </c>
      <c r="I4" s="268"/>
      <c r="J4" s="267" t="s">
        <v>136</v>
      </c>
      <c r="K4" s="268"/>
      <c r="L4" s="267" t="s">
        <v>134</v>
      </c>
      <c r="M4" s="268"/>
      <c r="N4" s="267" t="s">
        <v>135</v>
      </c>
      <c r="O4" s="268"/>
      <c r="P4" s="267" t="s">
        <v>138</v>
      </c>
      <c r="Q4" s="268"/>
      <c r="R4" s="267" t="s">
        <v>139</v>
      </c>
      <c r="S4" s="268"/>
      <c r="T4" s="267" t="s">
        <v>140</v>
      </c>
      <c r="U4" s="268"/>
      <c r="V4" s="267" t="s">
        <v>141</v>
      </c>
      <c r="W4" s="268"/>
      <c r="X4" s="267" t="s">
        <v>142</v>
      </c>
      <c r="Y4" s="268"/>
      <c r="Z4" s="267" t="s">
        <v>143</v>
      </c>
      <c r="AA4" s="268"/>
      <c r="AB4" s="267" t="s">
        <v>144</v>
      </c>
      <c r="AC4" s="268"/>
      <c r="AD4" s="267" t="s">
        <v>155</v>
      </c>
      <c r="AE4" s="268"/>
      <c r="AF4" s="267" t="s">
        <v>145</v>
      </c>
      <c r="AG4" s="268"/>
      <c r="AH4" s="267" t="s">
        <v>146</v>
      </c>
      <c r="AI4" s="268"/>
      <c r="AJ4" s="267" t="s">
        <v>147</v>
      </c>
      <c r="AK4" s="268"/>
      <c r="AL4" s="267" t="s">
        <v>148</v>
      </c>
      <c r="AM4" s="268"/>
      <c r="AN4" s="267" t="s">
        <v>149</v>
      </c>
      <c r="AO4" s="268"/>
      <c r="AP4" s="267" t="s">
        <v>150</v>
      </c>
      <c r="AQ4" s="268"/>
      <c r="AR4" s="267" t="s">
        <v>151</v>
      </c>
      <c r="AS4" s="268"/>
      <c r="AT4" s="267" t="s">
        <v>152</v>
      </c>
      <c r="AU4" s="268"/>
      <c r="AV4" s="267" t="s">
        <v>153</v>
      </c>
      <c r="AW4" s="268"/>
      <c r="AX4" s="267" t="s">
        <v>154</v>
      </c>
      <c r="AY4" s="268"/>
      <c r="AZ4" s="267" t="s">
        <v>186</v>
      </c>
      <c r="BA4" s="268"/>
    </row>
    <row r="5" spans="1:53" ht="10.8" customHeight="1" thickBot="1">
      <c r="A5" s="83"/>
      <c r="B5" s="84"/>
      <c r="C5" s="83"/>
      <c r="D5" s="83"/>
      <c r="E5" s="83"/>
      <c r="F5" s="85"/>
      <c r="G5" s="83"/>
      <c r="H5" s="85"/>
      <c r="I5" s="83"/>
      <c r="J5" s="85"/>
      <c r="K5" s="83"/>
      <c r="L5" s="85"/>
      <c r="M5" s="83"/>
      <c r="N5" s="85"/>
      <c r="O5" s="83"/>
      <c r="P5" s="85"/>
      <c r="Q5" s="83"/>
      <c r="R5" s="85"/>
      <c r="S5" s="83"/>
      <c r="T5" s="85"/>
      <c r="U5" s="83"/>
      <c r="V5" s="85"/>
      <c r="W5" s="83"/>
      <c r="X5" s="85"/>
      <c r="Y5" s="83"/>
      <c r="Z5" s="85"/>
      <c r="AA5" s="83"/>
      <c r="AB5" s="85"/>
      <c r="AC5" s="83"/>
      <c r="AD5" s="85"/>
      <c r="AE5" s="83"/>
      <c r="AF5" s="85"/>
      <c r="AG5" s="83"/>
      <c r="AH5" s="85"/>
      <c r="AI5" s="83"/>
      <c r="AJ5" s="85"/>
      <c r="AK5" s="83"/>
      <c r="AL5" s="85"/>
      <c r="AM5" s="83"/>
      <c r="AN5" s="85"/>
      <c r="AO5" s="83"/>
      <c r="AP5" s="85"/>
      <c r="AQ5" s="83"/>
      <c r="AR5" s="85"/>
      <c r="AS5" s="83"/>
      <c r="AT5" s="85"/>
      <c r="AU5" s="83"/>
      <c r="AV5" s="85"/>
      <c r="AW5" s="83"/>
      <c r="AX5" s="85"/>
      <c r="AY5" s="83"/>
      <c r="AZ5" s="85"/>
      <c r="BA5" s="83"/>
    </row>
    <row r="6" spans="1:53" ht="15.6" customHeight="1" thickTop="1" thickBot="1">
      <c r="A6" s="76" t="s">
        <v>187</v>
      </c>
      <c r="B6" s="77"/>
      <c r="C6" s="77"/>
      <c r="D6" s="77"/>
      <c r="E6" s="78"/>
      <c r="F6" s="269">
        <f>India!$F$6*1000</f>
        <v>1339180131</v>
      </c>
      <c r="G6" s="270"/>
      <c r="H6" s="269">
        <f>Rural!$F$6*1000</f>
        <v>920984571</v>
      </c>
      <c r="I6" s="270"/>
      <c r="J6" s="269">
        <f>Urban!$F$6*1000</f>
        <v>418195560.00000006</v>
      </c>
      <c r="K6" s="270"/>
      <c r="L6" s="269">
        <f>'J &amp; K'!$F$6*1000</f>
        <v>14362256</v>
      </c>
      <c r="M6" s="270"/>
      <c r="N6" s="269">
        <f>Punjab!$F$6*1000</f>
        <v>30399934</v>
      </c>
      <c r="O6" s="270"/>
      <c r="P6" s="269">
        <f>Haryana!$F$6*1000</f>
        <v>28619846.999999996</v>
      </c>
      <c r="Q6" s="270"/>
      <c r="R6" s="269">
        <f>Delhi!$F$6*1000</f>
        <v>19070718</v>
      </c>
      <c r="S6" s="270"/>
      <c r="T6" s="269">
        <f>Rajasthan!$F$6*1000</f>
        <v>76906426</v>
      </c>
      <c r="U6" s="270"/>
      <c r="V6" s="269">
        <f>'Uttar Pradesh'!$F$6*1000</f>
        <v>220586531.00000003</v>
      </c>
      <c r="W6" s="270"/>
      <c r="X6" s="269">
        <f>Bihar!$F$6*1000</f>
        <v>118346977</v>
      </c>
      <c r="Y6" s="270"/>
      <c r="Z6" s="269">
        <f>Assam!$F$6*1000</f>
        <v>34445825</v>
      </c>
      <c r="AA6" s="270"/>
      <c r="AB6" s="269">
        <f>'West Bengal'!$F$6*1000</f>
        <v>99830715</v>
      </c>
      <c r="AC6" s="270"/>
      <c r="AD6" s="269">
        <f>Jharkhand!$F$6*1000</f>
        <v>37096261</v>
      </c>
      <c r="AE6" s="270"/>
      <c r="AF6" s="269">
        <f>Odisha!$F$6*1000</f>
        <v>45615027</v>
      </c>
      <c r="AG6" s="270"/>
      <c r="AH6" s="269">
        <f>Chhattisgarh!$F$6*1000</f>
        <v>28930259</v>
      </c>
      <c r="AI6" s="270"/>
      <c r="AJ6" s="269">
        <f>'Madhya Pradesh'!$F$6*1000</f>
        <v>81423654.000000015</v>
      </c>
      <c r="AK6" s="270"/>
      <c r="AL6" s="269">
        <f>Gujarat!$F$6*1000</f>
        <v>67329109.000000015</v>
      </c>
      <c r="AM6" s="270"/>
      <c r="AN6" s="269">
        <f>Maharashtra!$F$6*1000</f>
        <v>123658795</v>
      </c>
      <c r="AO6" s="270"/>
      <c r="AP6" s="269">
        <f>'Andhra Pradesh'!$F$6*1000</f>
        <v>89971568.999999985</v>
      </c>
      <c r="AQ6" s="270"/>
      <c r="AR6" s="269">
        <f>Karnataka!$F$6*1000</f>
        <v>67474771.000000015</v>
      </c>
      <c r="AS6" s="270"/>
      <c r="AT6" s="269">
        <f>Kerala!$F$6*1000</f>
        <v>35193972</v>
      </c>
      <c r="AU6" s="270"/>
      <c r="AV6" s="269">
        <f>'Tamil Nadu'!$F$6*1000</f>
        <v>79950043</v>
      </c>
      <c r="AW6" s="270"/>
      <c r="AX6" s="269">
        <f>'NE cluster states'!$F$6*1000</f>
        <v>15815596.000000002</v>
      </c>
      <c r="AY6" s="270"/>
      <c r="AZ6" s="269">
        <f>'Remaining states'!$F$6*1000</f>
        <v>24151840</v>
      </c>
      <c r="BA6" s="270"/>
    </row>
    <row r="7" spans="1:53" s="2" customFormat="1" ht="10.8" customHeight="1" thickTop="1" thickBot="1">
      <c r="A7" s="22"/>
      <c r="B7" s="23"/>
      <c r="C7" s="24"/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</row>
    <row r="8" spans="1:53" s="3" customFormat="1" ht="27" customHeight="1" thickTop="1" thickBot="1">
      <c r="A8" s="91" t="s">
        <v>41</v>
      </c>
      <c r="B8" s="45" t="s">
        <v>42</v>
      </c>
      <c r="C8" s="92"/>
      <c r="D8" s="89"/>
      <c r="E8" s="90"/>
      <c r="F8" s="93" t="s">
        <v>195</v>
      </c>
      <c r="G8" s="94" t="s">
        <v>38</v>
      </c>
      <c r="H8" s="93" t="s">
        <v>195</v>
      </c>
      <c r="I8" s="94" t="s">
        <v>38</v>
      </c>
      <c r="J8" s="93" t="s">
        <v>195</v>
      </c>
      <c r="K8" s="94" t="s">
        <v>38</v>
      </c>
      <c r="L8" s="93" t="s">
        <v>195</v>
      </c>
      <c r="M8" s="94" t="s">
        <v>38</v>
      </c>
      <c r="N8" s="93" t="s">
        <v>195</v>
      </c>
      <c r="O8" s="94" t="s">
        <v>38</v>
      </c>
      <c r="P8" s="93" t="s">
        <v>195</v>
      </c>
      <c r="Q8" s="94" t="s">
        <v>38</v>
      </c>
      <c r="R8" s="93" t="s">
        <v>195</v>
      </c>
      <c r="S8" s="94" t="s">
        <v>38</v>
      </c>
      <c r="T8" s="93" t="s">
        <v>195</v>
      </c>
      <c r="U8" s="94" t="s">
        <v>38</v>
      </c>
      <c r="V8" s="93" t="s">
        <v>195</v>
      </c>
      <c r="W8" s="94" t="s">
        <v>38</v>
      </c>
      <c r="X8" s="93" t="s">
        <v>195</v>
      </c>
      <c r="Y8" s="94" t="s">
        <v>38</v>
      </c>
      <c r="Z8" s="93" t="s">
        <v>195</v>
      </c>
      <c r="AA8" s="94" t="s">
        <v>38</v>
      </c>
      <c r="AB8" s="93" t="s">
        <v>195</v>
      </c>
      <c r="AC8" s="94" t="s">
        <v>38</v>
      </c>
      <c r="AD8" s="93" t="s">
        <v>195</v>
      </c>
      <c r="AE8" s="94" t="s">
        <v>38</v>
      </c>
      <c r="AF8" s="93" t="s">
        <v>195</v>
      </c>
      <c r="AG8" s="94" t="s">
        <v>38</v>
      </c>
      <c r="AH8" s="93" t="s">
        <v>195</v>
      </c>
      <c r="AI8" s="94" t="s">
        <v>38</v>
      </c>
      <c r="AJ8" s="93" t="s">
        <v>195</v>
      </c>
      <c r="AK8" s="94" t="s">
        <v>38</v>
      </c>
      <c r="AL8" s="93" t="s">
        <v>195</v>
      </c>
      <c r="AM8" s="94" t="s">
        <v>38</v>
      </c>
      <c r="AN8" s="93" t="s">
        <v>195</v>
      </c>
      <c r="AO8" s="94" t="s">
        <v>38</v>
      </c>
      <c r="AP8" s="93" t="s">
        <v>195</v>
      </c>
      <c r="AQ8" s="94" t="s">
        <v>38</v>
      </c>
      <c r="AR8" s="93" t="s">
        <v>195</v>
      </c>
      <c r="AS8" s="94" t="s">
        <v>38</v>
      </c>
      <c r="AT8" s="93" t="s">
        <v>195</v>
      </c>
      <c r="AU8" s="94" t="s">
        <v>38</v>
      </c>
      <c r="AV8" s="93" t="s">
        <v>195</v>
      </c>
      <c r="AW8" s="94" t="s">
        <v>38</v>
      </c>
      <c r="AX8" s="93" t="s">
        <v>195</v>
      </c>
      <c r="AY8" s="113" t="s">
        <v>38</v>
      </c>
      <c r="AZ8" s="93" t="s">
        <v>195</v>
      </c>
      <c r="BA8" s="113" t="s">
        <v>38</v>
      </c>
    </row>
    <row r="9" spans="1:53" s="5" customFormat="1" ht="15" customHeight="1" thickTop="1">
      <c r="A9" s="71"/>
      <c r="B9" s="47" t="s">
        <v>2</v>
      </c>
      <c r="C9" s="47"/>
      <c r="D9" s="47"/>
      <c r="E9" s="48"/>
      <c r="F9" s="82">
        <f>India!$F9/1000</f>
        <v>345736.29752078245</v>
      </c>
      <c r="G9" s="106">
        <f t="shared" ref="G9" si="0">F9/F$9</f>
        <v>1</v>
      </c>
      <c r="H9" s="82">
        <f>Rural!$F9/1000</f>
        <v>264105.75416088867</v>
      </c>
      <c r="I9" s="106">
        <f t="shared" ref="I9" si="1">H9/H$9</f>
        <v>1</v>
      </c>
      <c r="J9" s="82">
        <f>Urban!$F9/1000</f>
        <v>81630.190409928327</v>
      </c>
      <c r="K9" s="106">
        <f t="shared" ref="K9:K24" si="2">J9/J$9</f>
        <v>1</v>
      </c>
      <c r="L9" s="82">
        <f>'J &amp; K'!$F9/1000</f>
        <v>2783.6784211120607</v>
      </c>
      <c r="M9" s="106">
        <f t="shared" ref="M9" si="3">L9/L$9</f>
        <v>1</v>
      </c>
      <c r="N9" s="82">
        <f>Punjab!$F9/1000</f>
        <v>6647.8098619384764</v>
      </c>
      <c r="O9" s="106">
        <f t="shared" ref="O9" si="4">N9/N$9</f>
        <v>1</v>
      </c>
      <c r="P9" s="82">
        <f>Haryana!$F9/1000</f>
        <v>7429.3534543914793</v>
      </c>
      <c r="Q9" s="106">
        <f t="shared" ref="Q9" si="5">P9/P$9</f>
        <v>1</v>
      </c>
      <c r="R9" s="82">
        <f>Delhi!$F9/1000</f>
        <v>2918.9473917045593</v>
      </c>
      <c r="S9" s="106">
        <f t="shared" ref="S9" si="6">R9/R$9</f>
        <v>1</v>
      </c>
      <c r="T9" s="82">
        <f>Rajasthan!$F9/1000</f>
        <v>21210.417248260499</v>
      </c>
      <c r="U9" s="106">
        <f t="shared" ref="U9" si="7">T9/T$9</f>
        <v>1</v>
      </c>
      <c r="V9" s="82">
        <f>'Uttar Pradesh'!$F9/1000</f>
        <v>69027.300912353516</v>
      </c>
      <c r="W9" s="106">
        <f t="shared" ref="W9" si="8">V9/V$9</f>
        <v>1</v>
      </c>
      <c r="X9" s="82">
        <f>Bihar!$F9/1000</f>
        <v>28126.786675933839</v>
      </c>
      <c r="Y9" s="106">
        <f t="shared" ref="Y9" si="9">X9/X$9</f>
        <v>1</v>
      </c>
      <c r="Z9" s="82">
        <f>Assam!$F9/1000</f>
        <v>8836.6957394256588</v>
      </c>
      <c r="AA9" s="106">
        <f t="shared" ref="AA9" si="10">Z9/Z$9</f>
        <v>1</v>
      </c>
      <c r="AB9" s="82">
        <f>'West Bengal'!$F9/1000</f>
        <v>20666.552359039306</v>
      </c>
      <c r="AC9" s="106">
        <f t="shared" ref="AC9" si="11">AB9/AB$9</f>
        <v>1</v>
      </c>
      <c r="AD9" s="82">
        <f>Jharkhand!$F9/1000</f>
        <v>8882.6199947814948</v>
      </c>
      <c r="AE9" s="106">
        <f t="shared" ref="AE9" si="12">AD9/AD$9</f>
        <v>1</v>
      </c>
      <c r="AF9" s="82">
        <f>Odisha!$F9/1000</f>
        <v>13261.481109741211</v>
      </c>
      <c r="AG9" s="106">
        <f t="shared" ref="AG9" si="13">AF9/AF$9</f>
        <v>1</v>
      </c>
      <c r="AH9" s="82">
        <f>Chhattisgarh!$F9/1000</f>
        <v>8690.5086641845701</v>
      </c>
      <c r="AI9" s="106">
        <f t="shared" ref="AI9" si="14">AH9/AH$9</f>
        <v>1</v>
      </c>
      <c r="AJ9" s="82">
        <f>'Madhya Pradesh'!$F9/1000</f>
        <v>26531.210946960447</v>
      </c>
      <c r="AK9" s="106">
        <f t="shared" ref="AK9" si="15">AJ9/AJ$9</f>
        <v>1</v>
      </c>
      <c r="AL9" s="82">
        <f>Gujarat!$F9/1000</f>
        <v>16296.611471908569</v>
      </c>
      <c r="AM9" s="106">
        <f t="shared" ref="AM9" si="16">AL9/AL$9</f>
        <v>1</v>
      </c>
      <c r="AN9" s="82">
        <f>Maharashtra!$F9/1000</f>
        <v>26148.761358123778</v>
      </c>
      <c r="AO9" s="106">
        <f t="shared" ref="AO9" si="17">AN9/AN$9</f>
        <v>1</v>
      </c>
      <c r="AP9" s="82">
        <f>'Andhra Pradesh'!$F9/1000</f>
        <v>24188.718218658447</v>
      </c>
      <c r="AQ9" s="106">
        <f t="shared" ref="AQ9" si="18">AP9/AP$9</f>
        <v>1</v>
      </c>
      <c r="AR9" s="82">
        <f>Karnataka!$F9/1000</f>
        <v>18878.449003051759</v>
      </c>
      <c r="AS9" s="106">
        <f t="shared" ref="AS9" si="19">AR9/AR$9</f>
        <v>1</v>
      </c>
      <c r="AT9" s="82">
        <f>Kerala!$F9/1000</f>
        <v>6697.9771929702756</v>
      </c>
      <c r="AU9" s="106">
        <f t="shared" ref="AU9" si="20">AT9/AT$9</f>
        <v>1</v>
      </c>
      <c r="AV9" s="82">
        <f>'Tamil Nadu'!$F9/1000</f>
        <v>18037.92430369568</v>
      </c>
      <c r="AW9" s="106">
        <f t="shared" ref="AW9" si="21">AV9/AV$9</f>
        <v>1</v>
      </c>
      <c r="AX9" s="82">
        <f>'NE cluster states'!$F9/1000</f>
        <v>4010.2888498382567</v>
      </c>
      <c r="AY9" s="106">
        <f t="shared" ref="AY9" si="22">AX9/AX$9</f>
        <v>1</v>
      </c>
      <c r="AZ9" s="82">
        <f>'Remaining states'!$F9/1000</f>
        <v>6464.2228649916651</v>
      </c>
      <c r="BA9" s="106">
        <f t="shared" ref="BA9:BA24" si="23">AZ9/AZ$9</f>
        <v>1</v>
      </c>
    </row>
    <row r="10" spans="1:53" s="4" customFormat="1">
      <c r="A10" s="248"/>
      <c r="B10" s="63" t="s">
        <v>214</v>
      </c>
      <c r="C10" s="63"/>
      <c r="D10" s="63"/>
      <c r="E10" s="64"/>
      <c r="F10" s="75">
        <f>India!$F10/1000</f>
        <v>136506.13100299073</v>
      </c>
      <c r="G10" s="107">
        <f t="shared" ref="G10:G62" si="24">F10/F$9</f>
        <v>0.39482730619218614</v>
      </c>
      <c r="H10" s="75">
        <f>Rural!$F10/1000</f>
        <v>111671.83752246093</v>
      </c>
      <c r="I10" s="107">
        <f t="shared" ref="I10:I62" si="25">H10/H$9</f>
        <v>0.42283000564399809</v>
      </c>
      <c r="J10" s="75">
        <f>Urban!$F10/1000</f>
        <v>24841.645891812324</v>
      </c>
      <c r="K10" s="107">
        <f t="shared" si="2"/>
        <v>0.30431934272189254</v>
      </c>
      <c r="L10" s="75">
        <f>'J &amp; K'!$F10/1000</f>
        <v>1159.4237818374634</v>
      </c>
      <c r="M10" s="107">
        <f t="shared" ref="M10:M62" si="26">L10/L$9</f>
        <v>0.416507802425785</v>
      </c>
      <c r="N10" s="75">
        <f>Punjab!$F10/1000</f>
        <v>1660.8416743621826</v>
      </c>
      <c r="O10" s="107">
        <f t="shared" ref="O10:O62" si="27">N10/N$9</f>
        <v>0.24983290871046174</v>
      </c>
      <c r="P10" s="75">
        <f>Haryana!$F10/1000</f>
        <v>2615.786567199707</v>
      </c>
      <c r="Q10" s="107">
        <f t="shared" ref="Q10:Q62" si="28">P10/P$9</f>
        <v>0.35208804955342643</v>
      </c>
      <c r="R10" s="75">
        <f>Delhi!$F10/1000</f>
        <v>974.2856527862549</v>
      </c>
      <c r="S10" s="107">
        <f t="shared" ref="S10:S62" si="29">R10/R$9</f>
        <v>0.33377979183698392</v>
      </c>
      <c r="T10" s="75">
        <f>Rajasthan!$F10/1000</f>
        <v>10225.76254663086</v>
      </c>
      <c r="U10" s="107">
        <f t="shared" ref="U10:U62" si="30">T10/T$9</f>
        <v>0.48211039070763645</v>
      </c>
      <c r="V10" s="75">
        <f>'Uttar Pradesh'!$F10/1000</f>
        <v>33143.422460449219</v>
      </c>
      <c r="W10" s="107">
        <f t="shared" ref="W10:W62" si="31">V10/V$9</f>
        <v>0.48014947741521335</v>
      </c>
      <c r="X10" s="75">
        <f>Bihar!$F10/1000</f>
        <v>14136.369874450684</v>
      </c>
      <c r="Y10" s="107">
        <f t="shared" ref="Y10:Y62" si="32">X10/X$9</f>
        <v>0.50259455647474316</v>
      </c>
      <c r="Z10" s="75">
        <f>Assam!$F10/1000</f>
        <v>4434.2391196289063</v>
      </c>
      <c r="AA10" s="107">
        <f t="shared" ref="AA10:AA62" si="33">Z10/Z$9</f>
        <v>0.50179832489254739</v>
      </c>
      <c r="AB10" s="75">
        <f>'West Bengal'!$F10/1000</f>
        <v>5333.6998076171876</v>
      </c>
      <c r="AC10" s="107">
        <f t="shared" ref="AC10:AC62" si="34">AB10/AB$9</f>
        <v>0.25808367622015532</v>
      </c>
      <c r="AD10" s="75">
        <f>Jharkhand!$F10/1000</f>
        <v>4347.4259460754392</v>
      </c>
      <c r="AE10" s="107">
        <f t="shared" ref="AE10:AE62" si="35">AD10/AD$9</f>
        <v>0.48943059014452217</v>
      </c>
      <c r="AF10" s="75">
        <f>Odisha!$F10/1000</f>
        <v>7114.5981655273436</v>
      </c>
      <c r="AG10" s="107">
        <f t="shared" ref="AG10:AG62" si="36">AF10/AF$9</f>
        <v>0.53648594049584108</v>
      </c>
      <c r="AH10" s="75">
        <f>Chhattisgarh!$F10/1000</f>
        <v>3669.8506492614747</v>
      </c>
      <c r="AI10" s="107">
        <f t="shared" ref="AI10:AI62" si="37">AH10/AH$9</f>
        <v>0.42228260635487402</v>
      </c>
      <c r="AJ10" s="75">
        <f>'Madhya Pradesh'!$F10/1000</f>
        <v>12292.962678955078</v>
      </c>
      <c r="AK10" s="107">
        <f t="shared" ref="AK10:AK62" si="38">AJ10/AJ$9</f>
        <v>0.46333967580787805</v>
      </c>
      <c r="AL10" s="75">
        <f>Gujarat!$F10/1000</f>
        <v>6413.7849575958253</v>
      </c>
      <c r="AM10" s="107">
        <f t="shared" ref="AM10:AM62" si="39">AL10/AL$9</f>
        <v>0.39356555616801964</v>
      </c>
      <c r="AN10" s="75">
        <f>Maharashtra!$F10/1000</f>
        <v>7574.4640963745114</v>
      </c>
      <c r="AO10" s="107">
        <f t="shared" ref="AO10:AO62" si="40">AN10/AN$9</f>
        <v>0.2896681794077145</v>
      </c>
      <c r="AP10" s="75">
        <f>'Andhra Pradesh'!$F10/1000</f>
        <v>8440.0070657958986</v>
      </c>
      <c r="AQ10" s="107">
        <f t="shared" ref="AQ10:AQ62" si="41">AP10/AP$9</f>
        <v>0.34892328686046425</v>
      </c>
      <c r="AR10" s="75">
        <f>Karnataka!$F10/1000</f>
        <v>4347.8812754516603</v>
      </c>
      <c r="AS10" s="107">
        <f t="shared" ref="AS10:AS62" si="42">AR10/AR$9</f>
        <v>0.2303092417575624</v>
      </c>
      <c r="AT10" s="75">
        <f>Kerala!$F10/1000</f>
        <v>728.2481143417358</v>
      </c>
      <c r="AU10" s="107">
        <f t="shared" ref="AU10:AU62" si="43">AT10/AT$9</f>
        <v>0.10872657421199547</v>
      </c>
      <c r="AV10" s="75">
        <f>'Tamil Nadu'!$F10/1000</f>
        <v>3620.4888586120605</v>
      </c>
      <c r="AW10" s="107">
        <f t="shared" ref="AW10:AW62" si="44">AV10/AV$9</f>
        <v>0.20071538152925283</v>
      </c>
      <c r="AX10" s="75">
        <f>'NE cluster states'!$F10/1000</f>
        <v>1909.7484129753113</v>
      </c>
      <c r="AY10" s="114">
        <f t="shared" ref="AY10:AY62" si="45">AX10/AX$9</f>
        <v>0.4762121843298982</v>
      </c>
      <c r="AZ10" s="75">
        <f>'Remaining states'!$F10/1000</f>
        <v>2362.8525957431793</v>
      </c>
      <c r="BA10" s="114">
        <f t="shared" si="23"/>
        <v>0.36552771231630887</v>
      </c>
    </row>
    <row r="11" spans="1:53">
      <c r="A11" s="72" t="s">
        <v>81</v>
      </c>
      <c r="B11" s="11"/>
      <c r="C11" s="38" t="s">
        <v>3</v>
      </c>
      <c r="D11" s="88" t="s">
        <v>4</v>
      </c>
      <c r="E11" s="11"/>
      <c r="F11" s="32">
        <f>India!$F11/1000</f>
        <v>14397.18793359375</v>
      </c>
      <c r="G11" s="108">
        <f t="shared" si="24"/>
        <v>4.1642107111210462E-2</v>
      </c>
      <c r="H11" s="32">
        <f>Rural!$F11/1000</f>
        <v>11513.539000000001</v>
      </c>
      <c r="I11" s="108">
        <f t="shared" si="25"/>
        <v>4.3594426924095535E-2</v>
      </c>
      <c r="J11" s="32">
        <f>Urban!$F11/1000</f>
        <v>2883.6488657226564</v>
      </c>
      <c r="K11" s="108">
        <f t="shared" si="2"/>
        <v>3.5325764294333074E-2</v>
      </c>
      <c r="L11" s="32">
        <f>'J &amp; K'!$F11/1000</f>
        <v>68.039904907226557</v>
      </c>
      <c r="M11" s="108">
        <f t="shared" si="26"/>
        <v>2.4442444353915377E-2</v>
      </c>
      <c r="N11" s="32">
        <f>Punjab!$F11/1000</f>
        <v>173.23036853027344</v>
      </c>
      <c r="O11" s="108">
        <f t="shared" si="27"/>
        <v>2.6058261612157498E-2</v>
      </c>
      <c r="P11" s="32">
        <f>Haryana!$F11/1000</f>
        <v>324.10236633300781</v>
      </c>
      <c r="Q11" s="108">
        <f t="shared" si="28"/>
        <v>4.3624572221884449E-2</v>
      </c>
      <c r="R11" s="32">
        <f>Delhi!$F11/1000</f>
        <v>175.32558306884766</v>
      </c>
      <c r="S11" s="108">
        <f t="shared" si="29"/>
        <v>6.0064660146705792E-2</v>
      </c>
      <c r="T11" s="32">
        <f>Rajasthan!$F11/1000</f>
        <v>1255.3892548828126</v>
      </c>
      <c r="U11" s="108">
        <f t="shared" si="30"/>
        <v>5.9187390808437261E-2</v>
      </c>
      <c r="V11" s="32">
        <f>'Uttar Pradesh'!$F11/1000</f>
        <v>3546.3540698242186</v>
      </c>
      <c r="W11" s="108">
        <f t="shared" si="31"/>
        <v>5.13761080463968E-2</v>
      </c>
      <c r="X11" s="32">
        <f>Bihar!$F11/1000</f>
        <v>645.70288500976562</v>
      </c>
      <c r="Y11" s="108">
        <f t="shared" si="32"/>
        <v>2.2956866436586204E-2</v>
      </c>
      <c r="Z11" s="32">
        <f>Assam!$F11/1000</f>
        <v>370.09245007324216</v>
      </c>
      <c r="AA11" s="108">
        <f t="shared" si="33"/>
        <v>4.1881316386400372E-2</v>
      </c>
      <c r="AB11" s="32">
        <f>'West Bengal'!$F11/1000</f>
        <v>625.65628613281251</v>
      </c>
      <c r="AC11" s="108">
        <f t="shared" si="34"/>
        <v>3.0273858709634161E-2</v>
      </c>
      <c r="AD11" s="32">
        <f>Jharkhand!$F11/1000</f>
        <v>370.87510107421878</v>
      </c>
      <c r="AE11" s="108">
        <f t="shared" si="35"/>
        <v>4.1752895124648637E-2</v>
      </c>
      <c r="AF11" s="32">
        <f>Odisha!$F11/1000</f>
        <v>684.46247021484373</v>
      </c>
      <c r="AG11" s="108">
        <f t="shared" si="36"/>
        <v>5.1612822470641861E-2</v>
      </c>
      <c r="AH11" s="32">
        <f>Chhattisgarh!$F11/1000</f>
        <v>359.66260220336915</v>
      </c>
      <c r="AI11" s="108">
        <f t="shared" si="37"/>
        <v>4.1385679032300497E-2</v>
      </c>
      <c r="AJ11" s="32">
        <f>'Madhya Pradesh'!$F11/1000</f>
        <v>1038.7816044921874</v>
      </c>
      <c r="AK11" s="108">
        <f t="shared" si="38"/>
        <v>3.9153192312588188E-2</v>
      </c>
      <c r="AL11" s="32">
        <f>Gujarat!$F11/1000</f>
        <v>987.81796508789057</v>
      </c>
      <c r="AM11" s="108">
        <f t="shared" si="39"/>
        <v>6.0614930090875069E-2</v>
      </c>
      <c r="AN11" s="32">
        <f>Maharashtra!$F11/1000</f>
        <v>1209.3881444091796</v>
      </c>
      <c r="AO11" s="108">
        <f t="shared" si="40"/>
        <v>4.6250303325876367E-2</v>
      </c>
      <c r="AP11" s="32">
        <f>'Andhra Pradesh'!$F11/1000</f>
        <v>1002.2801254882812</v>
      </c>
      <c r="AQ11" s="108">
        <f t="shared" si="41"/>
        <v>4.1435851061969564E-2</v>
      </c>
      <c r="AR11" s="32">
        <f>Karnataka!$F11/1000</f>
        <v>526.38205102539064</v>
      </c>
      <c r="AS11" s="108">
        <f t="shared" si="42"/>
        <v>2.7882695815757925E-2</v>
      </c>
      <c r="AT11" s="32">
        <f>Kerala!$F11/1000</f>
        <v>97.763398437500001</v>
      </c>
      <c r="AU11" s="108">
        <f t="shared" si="43"/>
        <v>1.4595958693335888E-2</v>
      </c>
      <c r="AV11" s="32">
        <f>'Tamil Nadu'!$F11/1000</f>
        <v>489.22199487304687</v>
      </c>
      <c r="AW11" s="108">
        <f t="shared" si="44"/>
        <v>2.712185651942298E-2</v>
      </c>
      <c r="AX11" s="32">
        <f>'NE cluster states'!$F11/1000</f>
        <v>124.22544474792481</v>
      </c>
      <c r="AY11" s="115">
        <f t="shared" si="45"/>
        <v>3.0976682578097856E-2</v>
      </c>
      <c r="AZ11" s="32">
        <f>'Remaining states'!$F11/1000</f>
        <v>322.43967614746094</v>
      </c>
      <c r="BA11" s="115">
        <f t="shared" si="23"/>
        <v>4.9880655862547633E-2</v>
      </c>
    </row>
    <row r="12" spans="1:53">
      <c r="A12" s="72" t="s">
        <v>82</v>
      </c>
      <c r="B12" s="11"/>
      <c r="C12" s="38" t="s">
        <v>5</v>
      </c>
      <c r="D12" s="88" t="s">
        <v>209</v>
      </c>
      <c r="E12" s="11"/>
      <c r="F12" s="18">
        <f>India!$F12/1000</f>
        <v>1116.3133313598632</v>
      </c>
      <c r="G12" s="108">
        <f t="shared" si="24"/>
        <v>3.2287999245805567E-3</v>
      </c>
      <c r="H12" s="18">
        <f>Rural!$F12/1000</f>
        <v>908.30695996093755</v>
      </c>
      <c r="I12" s="108">
        <f t="shared" si="25"/>
        <v>3.4391789866403768E-3</v>
      </c>
      <c r="J12" s="18">
        <f>Urban!$F12/1000</f>
        <v>208.52036959552765</v>
      </c>
      <c r="K12" s="108">
        <f t="shared" si="2"/>
        <v>2.5544515889082899E-3</v>
      </c>
      <c r="L12" s="18">
        <f>'J &amp; K'!$F12/1000</f>
        <v>1.736</v>
      </c>
      <c r="M12" s="108">
        <f t="shared" si="26"/>
        <v>6.23635254285759E-4</v>
      </c>
      <c r="N12" s="18">
        <f>Punjab!$F12/1000</f>
        <v>16.3719296875</v>
      </c>
      <c r="O12" s="108">
        <f t="shared" si="27"/>
        <v>2.4627554077977206E-3</v>
      </c>
      <c r="P12" s="18">
        <f>Haryana!$F12/1000</f>
        <v>8.8555998535156242</v>
      </c>
      <c r="Q12" s="108">
        <f t="shared" si="28"/>
        <v>1.1919744978994226E-3</v>
      </c>
      <c r="R12" s="18">
        <f>Delhi!$F12/1000</f>
        <v>1.5201999511718749</v>
      </c>
      <c r="S12" s="108">
        <f t="shared" si="29"/>
        <v>5.2080416231281687E-4</v>
      </c>
      <c r="T12" s="18">
        <f>Rajasthan!$F12/1000</f>
        <v>46.738499267578128</v>
      </c>
      <c r="U12" s="108">
        <f t="shared" si="30"/>
        <v>2.2035634056850641E-3</v>
      </c>
      <c r="V12" s="18">
        <f>'Uttar Pradesh'!$F12/1000</f>
        <v>80.42158837890625</v>
      </c>
      <c r="W12" s="108">
        <f t="shared" si="31"/>
        <v>1.1650692887589574E-3</v>
      </c>
      <c r="X12" s="18">
        <f>Bihar!$F12/1000</f>
        <v>17.471570068359377</v>
      </c>
      <c r="Y12" s="108">
        <f t="shared" si="32"/>
        <v>6.2117191948231332E-4</v>
      </c>
      <c r="Z12" s="18">
        <f>Assam!$F12/1000</f>
        <v>3.8284500122070311</v>
      </c>
      <c r="AA12" s="108">
        <f t="shared" si="33"/>
        <v>4.3324452092721494E-4</v>
      </c>
      <c r="AB12" s="18">
        <f>'West Bengal'!$F12/1000</f>
        <v>15.650999755859376</v>
      </c>
      <c r="AC12" s="108">
        <f t="shared" si="34"/>
        <v>7.5731062849550778E-4</v>
      </c>
      <c r="AD12" s="18">
        <f>Jharkhand!$F12/1000</f>
        <v>9.8672099609374992</v>
      </c>
      <c r="AE12" s="108">
        <f t="shared" si="35"/>
        <v>1.1108445443725442E-3</v>
      </c>
      <c r="AF12" s="18">
        <f>Odisha!$F12/1000</f>
        <v>18.802250030517577</v>
      </c>
      <c r="AG12" s="108">
        <f t="shared" si="36"/>
        <v>1.4178092081062045E-3</v>
      </c>
      <c r="AH12" s="18">
        <f>Chhattisgarh!$F12/1000</f>
        <v>18.404069641113281</v>
      </c>
      <c r="AI12" s="108">
        <f t="shared" si="37"/>
        <v>2.1177206481549642E-3</v>
      </c>
      <c r="AJ12" s="18">
        <f>'Madhya Pradesh'!$F12/1000</f>
        <v>30.2670703125</v>
      </c>
      <c r="AK12" s="108">
        <f t="shared" si="38"/>
        <v>1.140809983117923E-3</v>
      </c>
      <c r="AL12" s="18">
        <f>Gujarat!$F12/1000</f>
        <v>72.306759033203122</v>
      </c>
      <c r="AM12" s="108">
        <f t="shared" si="39"/>
        <v>4.4369198564893414E-3</v>
      </c>
      <c r="AN12" s="18">
        <f>Maharashtra!$F12/1000</f>
        <v>304.86988366699217</v>
      </c>
      <c r="AO12" s="108">
        <f t="shared" si="40"/>
        <v>1.1659056407743633E-2</v>
      </c>
      <c r="AP12" s="18">
        <f>'Andhra Pradesh'!$F12/1000</f>
        <v>226.40178479003907</v>
      </c>
      <c r="AQ12" s="108">
        <f t="shared" si="41"/>
        <v>9.3598090954401872E-3</v>
      </c>
      <c r="AR12" s="18">
        <f>Karnataka!$F12/1000</f>
        <v>154.45005993652345</v>
      </c>
      <c r="AS12" s="108">
        <f t="shared" si="42"/>
        <v>8.1812896764748063E-3</v>
      </c>
      <c r="AT12" s="18">
        <f>Kerala!$F12/1000</f>
        <v>0</v>
      </c>
      <c r="AU12" s="108">
        <f t="shared" si="43"/>
        <v>0</v>
      </c>
      <c r="AV12" s="18">
        <f>'Tamil Nadu'!$F12/1000</f>
        <v>62.323659606933596</v>
      </c>
      <c r="AW12" s="108">
        <f t="shared" si="44"/>
        <v>3.4551458669867287E-3</v>
      </c>
      <c r="AX12" s="18">
        <f>'NE cluster states'!$F12/1000</f>
        <v>18.2422879486084</v>
      </c>
      <c r="AY12" s="115">
        <f t="shared" si="45"/>
        <v>4.5488713236564371E-3</v>
      </c>
      <c r="AZ12" s="18">
        <f>'Remaining states'!$F12/1000</f>
        <v>7.7841999874114993</v>
      </c>
      <c r="BA12" s="115">
        <f t="shared" si="23"/>
        <v>1.2041973412718246E-3</v>
      </c>
    </row>
    <row r="13" spans="1:53">
      <c r="A13" s="72" t="s">
        <v>83</v>
      </c>
      <c r="B13" s="11"/>
      <c r="C13" s="37" t="s">
        <v>6</v>
      </c>
      <c r="D13" s="246" t="s">
        <v>215</v>
      </c>
      <c r="E13" s="11"/>
      <c r="F13" s="18">
        <f>India!$F13/1000</f>
        <v>20273.521874999999</v>
      </c>
      <c r="G13" s="108">
        <f t="shared" si="24"/>
        <v>5.8638685091435452E-2</v>
      </c>
      <c r="H13" s="18">
        <f>Rural!$F13/1000</f>
        <v>17140.719249999998</v>
      </c>
      <c r="I13" s="108">
        <f t="shared" si="25"/>
        <v>6.4900968570181808E-2</v>
      </c>
      <c r="J13" s="18">
        <f>Urban!$F13/1000</f>
        <v>3132.8025585937498</v>
      </c>
      <c r="K13" s="108">
        <f t="shared" si="2"/>
        <v>3.8377989109930101E-2</v>
      </c>
      <c r="L13" s="18">
        <f>'J &amp; K'!$F13/1000</f>
        <v>91.398802566528317</v>
      </c>
      <c r="M13" s="108">
        <f t="shared" si="26"/>
        <v>3.2833822281100669E-2</v>
      </c>
      <c r="N13" s="18">
        <f>Punjab!$F13/1000</f>
        <v>267.88690087890626</v>
      </c>
      <c r="O13" s="108">
        <f t="shared" si="27"/>
        <v>4.0297016076327949E-2</v>
      </c>
      <c r="P13" s="18">
        <f>Haryana!$F13/1000</f>
        <v>351.43881445312502</v>
      </c>
      <c r="Q13" s="108">
        <f t="shared" si="28"/>
        <v>4.7304091346655489E-2</v>
      </c>
      <c r="R13" s="18">
        <f>Delhi!$F13/1000</f>
        <v>157.76420678710937</v>
      </c>
      <c r="S13" s="108">
        <f t="shared" si="29"/>
        <v>5.404832140362105E-2</v>
      </c>
      <c r="T13" s="18">
        <f>Rajasthan!$F13/1000</f>
        <v>1147.5950410156249</v>
      </c>
      <c r="U13" s="108">
        <f t="shared" si="30"/>
        <v>5.4105255336725687E-2</v>
      </c>
      <c r="V13" s="18">
        <f>'Uttar Pradesh'!$F13/1000</f>
        <v>5336.4139648437504</v>
      </c>
      <c r="W13" s="108">
        <f t="shared" si="31"/>
        <v>7.7308744428810708E-2</v>
      </c>
      <c r="X13" s="18">
        <f>Bihar!$F13/1000</f>
        <v>3232.1136796874998</v>
      </c>
      <c r="Y13" s="108">
        <f t="shared" si="32"/>
        <v>0.11491229755203418</v>
      </c>
      <c r="Z13" s="18">
        <f>Assam!$F13/1000</f>
        <v>670.18689111328126</v>
      </c>
      <c r="AA13" s="108">
        <f t="shared" si="33"/>
        <v>7.5841345099524726E-2</v>
      </c>
      <c r="AB13" s="18">
        <f>'West Bengal'!$F13/1000</f>
        <v>492.95454345703126</v>
      </c>
      <c r="AC13" s="108">
        <f t="shared" si="34"/>
        <v>2.3852771129550244E-2</v>
      </c>
      <c r="AD13" s="18">
        <f>Jharkhand!$F13/1000</f>
        <v>867.9378876953125</v>
      </c>
      <c r="AE13" s="108">
        <f t="shared" si="35"/>
        <v>9.7711923757317395E-2</v>
      </c>
      <c r="AF13" s="18">
        <f>Odisha!$F13/1000</f>
        <v>1359.5671660156249</v>
      </c>
      <c r="AG13" s="108">
        <f t="shared" si="36"/>
        <v>0.10252000924820953</v>
      </c>
      <c r="AH13" s="18">
        <f>Chhattisgarh!$F13/1000</f>
        <v>415.36733422851563</v>
      </c>
      <c r="AI13" s="108">
        <f t="shared" si="37"/>
        <v>4.7795514656159603E-2</v>
      </c>
      <c r="AJ13" s="18">
        <f>'Madhya Pradesh'!$F13/1000</f>
        <v>1343.6673066406249</v>
      </c>
      <c r="AK13" s="108">
        <f t="shared" si="38"/>
        <v>5.064477868450111E-2</v>
      </c>
      <c r="AL13" s="18">
        <f>Gujarat!$F13/1000</f>
        <v>588.48780566406253</v>
      </c>
      <c r="AM13" s="108">
        <f t="shared" si="39"/>
        <v>3.6111053311817229E-2</v>
      </c>
      <c r="AN13" s="18">
        <f>Maharashtra!$F13/1000</f>
        <v>782.57143164062495</v>
      </c>
      <c r="AO13" s="108">
        <f t="shared" si="40"/>
        <v>2.992766735383048E-2</v>
      </c>
      <c r="AP13" s="18">
        <f>'Andhra Pradesh'!$F13/1000</f>
        <v>1746.9762148437501</v>
      </c>
      <c r="AQ13" s="108">
        <f t="shared" si="41"/>
        <v>7.222276927002215E-2</v>
      </c>
      <c r="AR13" s="18">
        <f>Karnataka!$F13/1000</f>
        <v>401.20040502929686</v>
      </c>
      <c r="AS13" s="108">
        <f t="shared" si="42"/>
        <v>2.1251767291075745E-2</v>
      </c>
      <c r="AT13" s="18">
        <f>Kerala!$F13/1000</f>
        <v>23.439761169433595</v>
      </c>
      <c r="AU13" s="108">
        <f t="shared" si="43"/>
        <v>3.4995283641805043E-3</v>
      </c>
      <c r="AV13" s="18">
        <f>'Tamil Nadu'!$F13/1000</f>
        <v>395.81026586914061</v>
      </c>
      <c r="AW13" s="108">
        <f t="shared" si="44"/>
        <v>2.1943226903776588E-2</v>
      </c>
      <c r="AX13" s="18">
        <f>'NE cluster states'!$F13/1000</f>
        <v>240.68346752929688</v>
      </c>
      <c r="AY13" s="115">
        <f t="shared" si="45"/>
        <v>6.0016491714556704E-2</v>
      </c>
      <c r="AZ13" s="18">
        <f>'Remaining states'!$F13/1000</f>
        <v>360.06107568359374</v>
      </c>
      <c r="BA13" s="115">
        <f t="shared" si="23"/>
        <v>5.5700597458292922E-2</v>
      </c>
    </row>
    <row r="14" spans="1:53">
      <c r="A14" s="72" t="s">
        <v>84</v>
      </c>
      <c r="B14" s="11"/>
      <c r="C14" s="37" t="s">
        <v>7</v>
      </c>
      <c r="D14" s="246" t="s">
        <v>201</v>
      </c>
      <c r="E14" s="11"/>
      <c r="F14" s="18">
        <f>India!$F14/1000</f>
        <v>1639.9604134521485</v>
      </c>
      <c r="G14" s="108">
        <f t="shared" si="24"/>
        <v>4.7433851325765679E-3</v>
      </c>
      <c r="H14" s="18">
        <f>Rural!$F14/1000</f>
        <v>1351.5714687499999</v>
      </c>
      <c r="I14" s="108">
        <f t="shared" si="25"/>
        <v>5.1175388928733669E-3</v>
      </c>
      <c r="J14" s="18">
        <f>Urban!$F14/1000</f>
        <v>292.22701040649412</v>
      </c>
      <c r="K14" s="108">
        <f t="shared" si="2"/>
        <v>3.5798888736997461E-3</v>
      </c>
      <c r="L14" s="18">
        <f>'J &amp; K'!$F14/1000</f>
        <v>14.506593811035156</v>
      </c>
      <c r="M14" s="108">
        <f t="shared" si="26"/>
        <v>5.211303755855488E-3</v>
      </c>
      <c r="N14" s="18">
        <f>Punjab!$F14/1000</f>
        <v>8.7389553222656247</v>
      </c>
      <c r="O14" s="108">
        <f t="shared" si="27"/>
        <v>1.3145615629441873E-3</v>
      </c>
      <c r="P14" s="18">
        <f>Haryana!$F14/1000</f>
        <v>18.858959320068358</v>
      </c>
      <c r="Q14" s="108">
        <f t="shared" si="28"/>
        <v>2.5384388339904406E-3</v>
      </c>
      <c r="R14" s="18">
        <f>Delhi!$F14/1000</f>
        <v>8.5231024780273437</v>
      </c>
      <c r="S14" s="108">
        <f t="shared" si="29"/>
        <v>2.9199232922968717E-3</v>
      </c>
      <c r="T14" s="18">
        <f>Rajasthan!$F14/1000</f>
        <v>71.286708679199222</v>
      </c>
      <c r="U14" s="108">
        <f t="shared" si="30"/>
        <v>3.3609291059583262E-3</v>
      </c>
      <c r="V14" s="18">
        <f>'Uttar Pradesh'!$F14/1000</f>
        <v>716.60523754882809</v>
      </c>
      <c r="W14" s="108">
        <f t="shared" si="31"/>
        <v>1.0381475562237728E-2</v>
      </c>
      <c r="X14" s="18">
        <f>Bihar!$F14/1000</f>
        <v>153.88416125488283</v>
      </c>
      <c r="Y14" s="108">
        <f t="shared" si="32"/>
        <v>5.4710892868025671E-3</v>
      </c>
      <c r="Z14" s="18">
        <f>Assam!$F14/1000</f>
        <v>64.865767837524416</v>
      </c>
      <c r="AA14" s="108">
        <f t="shared" si="33"/>
        <v>7.3405003125908653E-3</v>
      </c>
      <c r="AB14" s="18">
        <f>'West Bengal'!$F14/1000</f>
        <v>73.0681840209961</v>
      </c>
      <c r="AC14" s="108">
        <f t="shared" si="34"/>
        <v>3.5355768466643609E-3</v>
      </c>
      <c r="AD14" s="18">
        <f>Jharkhand!$F14/1000</f>
        <v>5.5862001953125002</v>
      </c>
      <c r="AE14" s="108">
        <f t="shared" si="35"/>
        <v>6.2889104775329483E-4</v>
      </c>
      <c r="AF14" s="18">
        <f>Odisha!$F14/1000</f>
        <v>55.638531921386722</v>
      </c>
      <c r="AG14" s="108">
        <f t="shared" si="36"/>
        <v>4.1954990895034698E-3</v>
      </c>
      <c r="AH14" s="18">
        <f>Chhattisgarh!$F14/1000</f>
        <v>43.530217041015625</v>
      </c>
      <c r="AI14" s="108">
        <f t="shared" si="37"/>
        <v>5.0089377645307328E-3</v>
      </c>
      <c r="AJ14" s="18">
        <f>'Madhya Pradesh'!$F14/1000</f>
        <v>157.13195690917968</v>
      </c>
      <c r="AK14" s="108">
        <f t="shared" si="38"/>
        <v>5.922532417510386E-3</v>
      </c>
      <c r="AL14" s="18">
        <f>Gujarat!$F14/1000</f>
        <v>76.298510803222655</v>
      </c>
      <c r="AM14" s="108">
        <f t="shared" si="39"/>
        <v>4.681863523269417E-3</v>
      </c>
      <c r="AN14" s="18">
        <f>Maharashtra!$F14/1000</f>
        <v>64.288706542968754</v>
      </c>
      <c r="AO14" s="108">
        <f t="shared" si="40"/>
        <v>2.458575596086345E-3</v>
      </c>
      <c r="AP14" s="18">
        <f>'Andhra Pradesh'!$F14/1000</f>
        <v>14.5113720703125</v>
      </c>
      <c r="AQ14" s="108">
        <f t="shared" si="41"/>
        <v>5.9992315174099903E-4</v>
      </c>
      <c r="AR14" s="18">
        <f>Karnataka!$F14/1000</f>
        <v>27.367899414062499</v>
      </c>
      <c r="AS14" s="108">
        <f t="shared" si="42"/>
        <v>1.4496900359578478E-3</v>
      </c>
      <c r="AT14" s="18">
        <f>Kerala!$F14/1000</f>
        <v>2.1729099884033203</v>
      </c>
      <c r="AU14" s="108">
        <f t="shared" si="43"/>
        <v>3.2441286761678635E-4</v>
      </c>
      <c r="AV14" s="18">
        <f>'Tamil Nadu'!$F14/1000</f>
        <v>22.233446838378907</v>
      </c>
      <c r="AW14" s="108">
        <f t="shared" si="44"/>
        <v>1.2325945305039134E-3</v>
      </c>
      <c r="AX14" s="18">
        <f>'NE cluster states'!$F14/1000</f>
        <v>12.649271301269531</v>
      </c>
      <c r="AY14" s="115">
        <f t="shared" si="45"/>
        <v>3.1542045410967597E-3</v>
      </c>
      <c r="AZ14" s="18">
        <f>'Remaining states'!$F14/1000</f>
        <v>28.213711524963379</v>
      </c>
      <c r="BA14" s="115">
        <f t="shared" si="23"/>
        <v>4.3645944940668068E-3</v>
      </c>
    </row>
    <row r="15" spans="1:53">
      <c r="A15" s="72" t="s">
        <v>85</v>
      </c>
      <c r="B15" s="11"/>
      <c r="C15" s="37" t="s">
        <v>8</v>
      </c>
      <c r="D15" s="246" t="s">
        <v>53</v>
      </c>
      <c r="E15" s="11"/>
      <c r="F15" s="18">
        <f>India!$F15/1000</f>
        <v>3305.7761029052735</v>
      </c>
      <c r="G15" s="108">
        <f t="shared" si="24"/>
        <v>9.5615534920991656E-3</v>
      </c>
      <c r="H15" s="18">
        <f>Rural!$F15/1000</f>
        <v>2716.9884999999999</v>
      </c>
      <c r="I15" s="108">
        <f t="shared" si="25"/>
        <v>1.0287502097909072E-2</v>
      </c>
      <c r="J15" s="18">
        <f>Urban!$F15/1000</f>
        <v>588.78762738037108</v>
      </c>
      <c r="K15" s="108">
        <f t="shared" si="2"/>
        <v>7.2128660293895308E-3</v>
      </c>
      <c r="L15" s="18">
        <f>'J &amp; K'!$F15/1000</f>
        <v>10.176457763671875</v>
      </c>
      <c r="M15" s="108">
        <f t="shared" si="26"/>
        <v>3.6557591158846749E-3</v>
      </c>
      <c r="N15" s="18">
        <f>Punjab!$F15/1000</f>
        <v>24.03426937866211</v>
      </c>
      <c r="O15" s="108">
        <f t="shared" si="27"/>
        <v>3.6153665459459769E-3</v>
      </c>
      <c r="P15" s="18">
        <f>Haryana!$F15/1000</f>
        <v>63.135543945312499</v>
      </c>
      <c r="Q15" s="108">
        <f t="shared" si="28"/>
        <v>8.4981209109109192E-3</v>
      </c>
      <c r="R15" s="18">
        <f>Delhi!$F15/1000</f>
        <v>11.783127914428711</v>
      </c>
      <c r="S15" s="108">
        <f t="shared" si="29"/>
        <v>4.0367729640881922E-3</v>
      </c>
      <c r="T15" s="18">
        <f>Rajasthan!$F15/1000</f>
        <v>156.70918145751952</v>
      </c>
      <c r="U15" s="108">
        <f t="shared" si="30"/>
        <v>7.3883120555005349E-3</v>
      </c>
      <c r="V15" s="18">
        <f>'Uttar Pradesh'!$F15/1000</f>
        <v>1401.0909681396483</v>
      </c>
      <c r="W15" s="108">
        <f t="shared" si="31"/>
        <v>2.0297635133070965E-2</v>
      </c>
      <c r="X15" s="18">
        <f>Bihar!$F15/1000</f>
        <v>101.67326235961914</v>
      </c>
      <c r="Y15" s="108">
        <f t="shared" si="32"/>
        <v>3.6148196923829188E-3</v>
      </c>
      <c r="Z15" s="18">
        <f>Assam!$F15/1000</f>
        <v>54.43940721130371</v>
      </c>
      <c r="AA15" s="108">
        <f t="shared" si="33"/>
        <v>6.1606067263827733E-3</v>
      </c>
      <c r="AB15" s="18">
        <f>'West Bengal'!$F15/1000</f>
        <v>73.201353149414061</v>
      </c>
      <c r="AC15" s="108">
        <f t="shared" si="34"/>
        <v>3.5420205498086698E-3</v>
      </c>
      <c r="AD15" s="18">
        <f>Jharkhand!$F15/1000</f>
        <v>71.466588623046874</v>
      </c>
      <c r="AE15" s="108">
        <f t="shared" si="35"/>
        <v>8.045665430360999E-3</v>
      </c>
      <c r="AF15" s="18">
        <f>Odisha!$F15/1000</f>
        <v>46.641533508300782</v>
      </c>
      <c r="AG15" s="108">
        <f t="shared" si="36"/>
        <v>3.5170682009297042E-3</v>
      </c>
      <c r="AH15" s="18">
        <f>Chhattisgarh!$F15/1000</f>
        <v>32.032871520996096</v>
      </c>
      <c r="AI15" s="108">
        <f t="shared" si="37"/>
        <v>3.6859604838794255E-3</v>
      </c>
      <c r="AJ15" s="18">
        <f>'Madhya Pradesh'!$F15/1000</f>
        <v>353.87788330078126</v>
      </c>
      <c r="AK15" s="108">
        <f t="shared" si="38"/>
        <v>1.3338173067495185E-2</v>
      </c>
      <c r="AL15" s="18">
        <f>Gujarat!$F15/1000</f>
        <v>243.48951054382323</v>
      </c>
      <c r="AM15" s="108">
        <f t="shared" si="39"/>
        <v>1.494111281744309E-2</v>
      </c>
      <c r="AN15" s="18">
        <f>Maharashtra!$F15/1000</f>
        <v>204.34694079589843</v>
      </c>
      <c r="AO15" s="108">
        <f t="shared" si="40"/>
        <v>7.8147847233464799E-3</v>
      </c>
      <c r="AP15" s="18">
        <f>'Andhra Pradesh'!$F15/1000</f>
        <v>142.00153002929687</v>
      </c>
      <c r="AQ15" s="108">
        <f t="shared" si="41"/>
        <v>5.8705686157343043E-3</v>
      </c>
      <c r="AR15" s="18">
        <f>Karnataka!$F15/1000</f>
        <v>98.121062133789067</v>
      </c>
      <c r="AS15" s="108">
        <f t="shared" si="42"/>
        <v>5.1975171327860404E-3</v>
      </c>
      <c r="AT15" s="18">
        <f>Kerala!$F15/1000</f>
        <v>18.640329040527345</v>
      </c>
      <c r="AU15" s="108">
        <f t="shared" si="43"/>
        <v>2.7829788760838003E-3</v>
      </c>
      <c r="AV15" s="18">
        <f>'Tamil Nadu'!$F15/1000</f>
        <v>116.48823278808594</v>
      </c>
      <c r="AW15" s="108">
        <f t="shared" si="44"/>
        <v>6.4579621705264266E-3</v>
      </c>
      <c r="AX15" s="18">
        <f>'NE cluster states'!$F15/1000</f>
        <v>33.293837444305417</v>
      </c>
      <c r="AY15" s="115">
        <f t="shared" si="45"/>
        <v>8.3021045842242083E-3</v>
      </c>
      <c r="AZ15" s="18">
        <f>'Remaining states'!$F15/1000</f>
        <v>49.129636169433596</v>
      </c>
      <c r="BA15" s="115">
        <f t="shared" si="23"/>
        <v>7.6002386049381582E-3</v>
      </c>
    </row>
    <row r="16" spans="1:53">
      <c r="A16" s="72" t="s">
        <v>86</v>
      </c>
      <c r="B16" s="11"/>
      <c r="C16" s="39" t="s">
        <v>9</v>
      </c>
      <c r="D16" s="246" t="s">
        <v>43</v>
      </c>
      <c r="E16" s="11"/>
      <c r="F16" s="18">
        <f>India!$F16/1000</f>
        <v>4135.4178505859372</v>
      </c>
      <c r="G16" s="108">
        <f t="shared" si="24"/>
        <v>1.196119088519294E-2</v>
      </c>
      <c r="H16" s="18">
        <f>Rural!$F16/1000</f>
        <v>3203.0868437499998</v>
      </c>
      <c r="I16" s="108">
        <f t="shared" si="25"/>
        <v>1.2128046410525136E-2</v>
      </c>
      <c r="J16" s="18">
        <f>Urban!$F16/1000</f>
        <v>932.33106372070313</v>
      </c>
      <c r="K16" s="108">
        <f t="shared" si="2"/>
        <v>1.1421400085418736E-2</v>
      </c>
      <c r="L16" s="18">
        <f>'J &amp; K'!$F16/1000</f>
        <v>28.195028556823729</v>
      </c>
      <c r="M16" s="108">
        <f t="shared" si="26"/>
        <v>1.0128694587343895E-2</v>
      </c>
      <c r="N16" s="18">
        <f>Punjab!$F16/1000</f>
        <v>36.38364140319824</v>
      </c>
      <c r="O16" s="108">
        <f t="shared" si="27"/>
        <v>5.4730267800693249E-3</v>
      </c>
      <c r="P16" s="18">
        <f>Haryana!$F16/1000</f>
        <v>48.810349884033201</v>
      </c>
      <c r="Q16" s="108">
        <f t="shared" si="28"/>
        <v>6.5699323882862891E-3</v>
      </c>
      <c r="R16" s="18">
        <f>Delhi!$F16/1000</f>
        <v>30.297155944824219</v>
      </c>
      <c r="S16" s="108">
        <f t="shared" si="29"/>
        <v>1.0379479956002831E-2</v>
      </c>
      <c r="T16" s="18">
        <f>Rajasthan!$F16/1000</f>
        <v>263.84139147949219</v>
      </c>
      <c r="U16" s="108">
        <f t="shared" si="30"/>
        <v>1.2439236267317196E-2</v>
      </c>
      <c r="V16" s="18">
        <f>'Uttar Pradesh'!$F16/1000</f>
        <v>807.93485156249994</v>
      </c>
      <c r="W16" s="108">
        <f t="shared" si="31"/>
        <v>1.1704569654090407E-2</v>
      </c>
      <c r="X16" s="18">
        <f>Bihar!$F16/1000</f>
        <v>402.56169699096682</v>
      </c>
      <c r="Y16" s="108">
        <f t="shared" si="32"/>
        <v>1.4312395569004377E-2</v>
      </c>
      <c r="Z16" s="18">
        <f>Assam!$F16/1000</f>
        <v>357.66480746459962</v>
      </c>
      <c r="AA16" s="108">
        <f t="shared" si="33"/>
        <v>4.0474948783044334E-2</v>
      </c>
      <c r="AB16" s="18">
        <f>'West Bengal'!$F16/1000</f>
        <v>216.5184906311035</v>
      </c>
      <c r="AC16" s="108">
        <f t="shared" si="34"/>
        <v>1.0476759106673198E-2</v>
      </c>
      <c r="AD16" s="18">
        <f>Jharkhand!$F16/1000</f>
        <v>78.043395263671869</v>
      </c>
      <c r="AE16" s="108">
        <f t="shared" si="35"/>
        <v>8.7860783540804482E-3</v>
      </c>
      <c r="AF16" s="18">
        <f>Odisha!$F16/1000</f>
        <v>236.99343084716796</v>
      </c>
      <c r="AG16" s="108">
        <f t="shared" si="36"/>
        <v>1.7870811630013528E-2</v>
      </c>
      <c r="AH16" s="18">
        <f>Chhattisgarh!$F16/1000</f>
        <v>120.01005932617187</v>
      </c>
      <c r="AI16" s="108">
        <f t="shared" si="37"/>
        <v>1.380932508827231E-2</v>
      </c>
      <c r="AJ16" s="18">
        <f>'Madhya Pradesh'!$F16/1000</f>
        <v>271.35171582031251</v>
      </c>
      <c r="AK16" s="108">
        <f t="shared" si="38"/>
        <v>1.0227641563846522E-2</v>
      </c>
      <c r="AL16" s="18">
        <f>Gujarat!$F16/1000</f>
        <v>147.15789746093751</v>
      </c>
      <c r="AM16" s="108">
        <f t="shared" si="39"/>
        <v>9.0299690653239326E-3</v>
      </c>
      <c r="AN16" s="18">
        <f>Maharashtra!$F16/1000</f>
        <v>234.02851379394531</v>
      </c>
      <c r="AO16" s="108">
        <f t="shared" si="40"/>
        <v>8.9498890822696034E-3</v>
      </c>
      <c r="AP16" s="18">
        <f>'Andhra Pradesh'!$F16/1000</f>
        <v>437.88403173828124</v>
      </c>
      <c r="AQ16" s="108">
        <f t="shared" si="41"/>
        <v>1.8102820818364434E-2</v>
      </c>
      <c r="AR16" s="18">
        <f>Karnataka!$F16/1000</f>
        <v>86.018051513671878</v>
      </c>
      <c r="AS16" s="108">
        <f t="shared" si="42"/>
        <v>4.5564151747723974E-3</v>
      </c>
      <c r="AT16" s="18">
        <f>Kerala!$F16/1000</f>
        <v>37.389673645019528</v>
      </c>
      <c r="AU16" s="108">
        <f t="shared" si="43"/>
        <v>5.5822336457432391E-3</v>
      </c>
      <c r="AV16" s="18">
        <f>'Tamil Nadu'!$F16/1000</f>
        <v>112.79938946533203</v>
      </c>
      <c r="AW16" s="108">
        <f t="shared" si="44"/>
        <v>6.2534573028572502E-3</v>
      </c>
      <c r="AX16" s="18">
        <f>'NE cluster states'!$F16/1000</f>
        <v>92.860853424072261</v>
      </c>
      <c r="AY16" s="115">
        <f t="shared" si="45"/>
        <v>2.3155652099179223E-2</v>
      </c>
      <c r="AZ16" s="18">
        <f>'Remaining states'!$F16/1000</f>
        <v>88.675751892089849</v>
      </c>
      <c r="BA16" s="115">
        <f t="shared" si="23"/>
        <v>1.3717929245962683E-2</v>
      </c>
    </row>
    <row r="17" spans="1:53">
      <c r="A17" s="72" t="s">
        <v>87</v>
      </c>
      <c r="B17" s="11"/>
      <c r="C17" s="39" t="s">
        <v>10</v>
      </c>
      <c r="D17" s="246" t="s">
        <v>14</v>
      </c>
      <c r="E17" s="11"/>
      <c r="F17" s="18">
        <f>India!$F17/1000</f>
        <v>7638.2834843749997</v>
      </c>
      <c r="G17" s="108">
        <f t="shared" si="24"/>
        <v>2.2092801765819389E-2</v>
      </c>
      <c r="H17" s="18">
        <f>Rural!$F17/1000</f>
        <v>6362.6279999999997</v>
      </c>
      <c r="I17" s="108">
        <f t="shared" si="25"/>
        <v>2.4091213083240876E-2</v>
      </c>
      <c r="J17" s="18">
        <f>Urban!$F17/1000</f>
        <v>1275.6555195312501</v>
      </c>
      <c r="K17" s="108">
        <f t="shared" si="2"/>
        <v>1.5627251549031027E-2</v>
      </c>
      <c r="L17" s="18">
        <f>'J &amp; K'!$F17/1000</f>
        <v>25.348520126342773</v>
      </c>
      <c r="M17" s="108">
        <f t="shared" si="26"/>
        <v>9.1061237297001465E-3</v>
      </c>
      <c r="N17" s="18">
        <f>Punjab!$F17/1000</f>
        <v>39.442380126953125</v>
      </c>
      <c r="O17" s="108">
        <f t="shared" si="27"/>
        <v>5.9331390256477457E-3</v>
      </c>
      <c r="P17" s="18">
        <f>Haryana!$F17/1000</f>
        <v>106.29382116699219</v>
      </c>
      <c r="Q17" s="108">
        <f t="shared" si="28"/>
        <v>1.4307277452812812E-2</v>
      </c>
      <c r="R17" s="18">
        <f>Delhi!$F17/1000</f>
        <v>9.9034800415039062</v>
      </c>
      <c r="S17" s="108">
        <f t="shared" si="29"/>
        <v>3.3928258075664164E-3</v>
      </c>
      <c r="T17" s="18">
        <f>Rajasthan!$F17/1000</f>
        <v>393.1319748535156</v>
      </c>
      <c r="U17" s="108">
        <f t="shared" si="30"/>
        <v>1.8534853428484863E-2</v>
      </c>
      <c r="V17" s="18">
        <f>'Uttar Pradesh'!$F17/1000</f>
        <v>1276.17312890625</v>
      </c>
      <c r="W17" s="108">
        <f t="shared" si="31"/>
        <v>1.848794769661722E-2</v>
      </c>
      <c r="X17" s="18">
        <f>Bihar!$F17/1000</f>
        <v>516.1872534179688</v>
      </c>
      <c r="Y17" s="108">
        <f t="shared" si="32"/>
        <v>1.8352158722049639E-2</v>
      </c>
      <c r="Z17" s="18">
        <f>Assam!$F17/1000</f>
        <v>289.4005686645508</v>
      </c>
      <c r="AA17" s="108">
        <f t="shared" si="33"/>
        <v>3.274986230128598E-2</v>
      </c>
      <c r="AB17" s="18">
        <f>'West Bengal'!$F17/1000</f>
        <v>147.89269836425783</v>
      </c>
      <c r="AC17" s="108">
        <f t="shared" si="34"/>
        <v>7.1561378886484325E-3</v>
      </c>
      <c r="AD17" s="18">
        <f>Jharkhand!$F17/1000</f>
        <v>476.4619819946289</v>
      </c>
      <c r="AE17" s="108">
        <f t="shared" si="35"/>
        <v>5.3639802476583315E-2</v>
      </c>
      <c r="AF17" s="18">
        <f>Odisha!$F17/1000</f>
        <v>1261.7463818359374</v>
      </c>
      <c r="AG17" s="108">
        <f t="shared" si="36"/>
        <v>9.5143700118768978E-2</v>
      </c>
      <c r="AH17" s="18">
        <f>Chhattisgarh!$F17/1000</f>
        <v>316.13019555664061</v>
      </c>
      <c r="AI17" s="108">
        <f t="shared" si="37"/>
        <v>3.6376489314081259E-2</v>
      </c>
      <c r="AJ17" s="18">
        <f>'Madhya Pradesh'!$F17/1000</f>
        <v>486.25394580078125</v>
      </c>
      <c r="AK17" s="108">
        <f t="shared" si="38"/>
        <v>1.8327619752180554E-2</v>
      </c>
      <c r="AL17" s="18">
        <f>Gujarat!$F17/1000</f>
        <v>493.64890844726563</v>
      </c>
      <c r="AM17" s="108">
        <f t="shared" si="39"/>
        <v>3.0291506261789291E-2</v>
      </c>
      <c r="AN17" s="18">
        <f>Maharashtra!$F17/1000</f>
        <v>708.68295898437498</v>
      </c>
      <c r="AO17" s="108">
        <f t="shared" si="40"/>
        <v>2.7101970501719561E-2</v>
      </c>
      <c r="AP17" s="18">
        <f>'Andhra Pradesh'!$F17/1000</f>
        <v>456.25445019531247</v>
      </c>
      <c r="AQ17" s="108">
        <f t="shared" si="41"/>
        <v>1.8862283072253558E-2</v>
      </c>
      <c r="AR17" s="18">
        <f>Karnataka!$F17/1000</f>
        <v>89.379509887695306</v>
      </c>
      <c r="AS17" s="108">
        <f t="shared" si="42"/>
        <v>4.7344731483633445E-3</v>
      </c>
      <c r="AT17" s="18">
        <f>Kerala!$F17/1000</f>
        <v>0.50342999267578126</v>
      </c>
      <c r="AU17" s="108">
        <f t="shared" si="43"/>
        <v>7.5161496997055443E-5</v>
      </c>
      <c r="AV17" s="18">
        <f>'Tamil Nadu'!$F17/1000</f>
        <v>144.74936206054687</v>
      </c>
      <c r="AW17" s="108">
        <f t="shared" si="44"/>
        <v>8.0247238885956546E-3</v>
      </c>
      <c r="AX17" s="18">
        <f>'NE cluster states'!$F17/1000</f>
        <v>326.32707926940918</v>
      </c>
      <c r="AY17" s="115">
        <f t="shared" si="45"/>
        <v>8.137246255530213E-2</v>
      </c>
      <c r="AZ17" s="18">
        <f>'Remaining states'!$F17/1000</f>
        <v>74.371120605468747</v>
      </c>
      <c r="BA17" s="115">
        <f t="shared" si="23"/>
        <v>1.1505036592757487E-2</v>
      </c>
    </row>
    <row r="18" spans="1:53">
      <c r="A18" s="72" t="s">
        <v>88</v>
      </c>
      <c r="B18" s="11"/>
      <c r="C18" s="37" t="s">
        <v>11</v>
      </c>
      <c r="D18" s="246" t="s">
        <v>54</v>
      </c>
      <c r="E18" s="11"/>
      <c r="F18" s="18">
        <f>India!$F18/1000</f>
        <v>20036.620156249999</v>
      </c>
      <c r="G18" s="108">
        <f t="shared" si="24"/>
        <v>5.7953475813587618E-2</v>
      </c>
      <c r="H18" s="18">
        <f>Rural!$F18/1000</f>
        <v>16411.963500000002</v>
      </c>
      <c r="I18" s="108">
        <f t="shared" si="25"/>
        <v>6.2141635467745683E-2</v>
      </c>
      <c r="J18" s="18">
        <f>Urban!$F18/1000</f>
        <v>3624.65639453125</v>
      </c>
      <c r="K18" s="108">
        <f t="shared" si="2"/>
        <v>4.4403380371025064E-2</v>
      </c>
      <c r="L18" s="18">
        <f>'J &amp; K'!$F18/1000</f>
        <v>187.35135272216797</v>
      </c>
      <c r="M18" s="108">
        <f t="shared" si="26"/>
        <v>6.7303518718704006E-2</v>
      </c>
      <c r="N18" s="18">
        <f>Punjab!$F18/1000</f>
        <v>249.44422839355468</v>
      </c>
      <c r="O18" s="108">
        <f t="shared" si="27"/>
        <v>3.7522768185914643E-2</v>
      </c>
      <c r="P18" s="18">
        <f>Haryana!$F18/1000</f>
        <v>361.16584790039065</v>
      </c>
      <c r="Q18" s="108">
        <f t="shared" si="28"/>
        <v>4.8613361864874804E-2</v>
      </c>
      <c r="R18" s="18">
        <f>Delhi!$F18/1000</f>
        <v>143.16711682128906</v>
      </c>
      <c r="S18" s="108">
        <f t="shared" si="29"/>
        <v>4.9047515288613903E-2</v>
      </c>
      <c r="T18" s="18">
        <f>Rajasthan!$F18/1000</f>
        <v>2543.4620800781249</v>
      </c>
      <c r="U18" s="108">
        <f t="shared" si="30"/>
        <v>0.11991570228476851</v>
      </c>
      <c r="V18" s="18">
        <f>'Uttar Pradesh'!$F18/1000</f>
        <v>4495.1665322265626</v>
      </c>
      <c r="W18" s="108">
        <f t="shared" si="31"/>
        <v>6.5121574693094833E-2</v>
      </c>
      <c r="X18" s="18">
        <f>Bihar!$F18/1000</f>
        <v>2511.1812219238282</v>
      </c>
      <c r="Y18" s="108">
        <f t="shared" si="32"/>
        <v>8.9280771773068326E-2</v>
      </c>
      <c r="Z18" s="18">
        <f>Assam!$F18/1000</f>
        <v>598.66996862792973</v>
      </c>
      <c r="AA18" s="108">
        <f t="shared" si="33"/>
        <v>6.7748170388724993E-2</v>
      </c>
      <c r="AB18" s="18">
        <f>'West Bengal'!$F18/1000</f>
        <v>964.33235498046872</v>
      </c>
      <c r="AC18" s="108">
        <f t="shared" si="34"/>
        <v>4.6661501068352172E-2</v>
      </c>
      <c r="AD18" s="18">
        <f>Jharkhand!$F18/1000</f>
        <v>610.85468182373052</v>
      </c>
      <c r="AE18" s="108">
        <f t="shared" si="35"/>
        <v>6.8769651542293295E-2</v>
      </c>
      <c r="AF18" s="18">
        <f>Odisha!$F18/1000</f>
        <v>571.75742816162108</v>
      </c>
      <c r="AG18" s="108">
        <f t="shared" si="36"/>
        <v>4.3114145654638614E-2</v>
      </c>
      <c r="AH18" s="18">
        <f>Chhattisgarh!$F18/1000</f>
        <v>472.5801290283203</v>
      </c>
      <c r="AI18" s="108">
        <f t="shared" si="37"/>
        <v>5.4378880142646115E-2</v>
      </c>
      <c r="AJ18" s="18">
        <f>'Madhya Pradesh'!$F18/1000</f>
        <v>1965.5892661132812</v>
      </c>
      <c r="AK18" s="108">
        <f t="shared" si="38"/>
        <v>7.4085923557834027E-2</v>
      </c>
      <c r="AL18" s="18">
        <f>Gujarat!$F18/1000</f>
        <v>960.71953125000005</v>
      </c>
      <c r="AM18" s="108">
        <f t="shared" si="39"/>
        <v>5.8952103810417829E-2</v>
      </c>
      <c r="AN18" s="18">
        <f>Maharashtra!$F18/1000</f>
        <v>929.9165517578125</v>
      </c>
      <c r="AO18" s="108">
        <f t="shared" si="40"/>
        <v>3.5562546884038551E-2</v>
      </c>
      <c r="AP18" s="18">
        <f>'Andhra Pradesh'!$F18/1000</f>
        <v>564.58659814453119</v>
      </c>
      <c r="AQ18" s="108">
        <f t="shared" si="41"/>
        <v>2.3340905997616117E-2</v>
      </c>
      <c r="AR18" s="18">
        <f>Karnataka!$F18/1000</f>
        <v>498.86394677734376</v>
      </c>
      <c r="AS18" s="108">
        <f t="shared" si="42"/>
        <v>2.6425049361666356E-2</v>
      </c>
      <c r="AT18" s="18">
        <f>Kerala!$F18/1000</f>
        <v>129.88068334960937</v>
      </c>
      <c r="AU18" s="108">
        <f t="shared" si="43"/>
        <v>1.939103099454011E-2</v>
      </c>
      <c r="AV18" s="18">
        <f>'Tamil Nadu'!$F18/1000</f>
        <v>430.41184814453123</v>
      </c>
      <c r="AW18" s="108">
        <f t="shared" si="44"/>
        <v>2.3861495419201132E-2</v>
      </c>
      <c r="AX18" s="18">
        <f>'NE cluster states'!$F18/1000</f>
        <v>375.72948693847655</v>
      </c>
      <c r="AY18" s="115">
        <f t="shared" si="45"/>
        <v>9.3691377605787801E-2</v>
      </c>
      <c r="AZ18" s="18">
        <f>'Remaining states'!$F18/1000</f>
        <v>471.78951794433596</v>
      </c>
      <c r="BA18" s="115">
        <f t="shared" si="23"/>
        <v>7.2984723422734946E-2</v>
      </c>
    </row>
    <row r="19" spans="1:53">
      <c r="A19" s="72" t="s">
        <v>89</v>
      </c>
      <c r="B19" s="11"/>
      <c r="C19" s="38" t="s">
        <v>12</v>
      </c>
      <c r="D19" s="88" t="s">
        <v>208</v>
      </c>
      <c r="E19" s="11"/>
      <c r="F19" s="18">
        <f>India!$F19/1000</f>
        <v>6568.7504101562499</v>
      </c>
      <c r="G19" s="108">
        <f t="shared" si="24"/>
        <v>1.8999308019608203E-2</v>
      </c>
      <c r="H19" s="18">
        <f>Rural!$F19/1000</f>
        <v>5202.8183749999998</v>
      </c>
      <c r="I19" s="108">
        <f t="shared" si="25"/>
        <v>1.969975395473789E-2</v>
      </c>
      <c r="J19" s="18">
        <f>Urban!$F19/1000</f>
        <v>1365.9321850585939</v>
      </c>
      <c r="K19" s="108">
        <f t="shared" si="2"/>
        <v>1.6733174064634565E-2</v>
      </c>
      <c r="L19" s="18">
        <f>'J &amp; K'!$F19/1000</f>
        <v>94.664263122558594</v>
      </c>
      <c r="M19" s="108">
        <f t="shared" si="26"/>
        <v>3.4006896200582275E-2</v>
      </c>
      <c r="N19" s="18">
        <f>Punjab!$F19/1000</f>
        <v>96.390723510742191</v>
      </c>
      <c r="O19" s="108">
        <f t="shared" si="27"/>
        <v>1.4499621004899653E-2</v>
      </c>
      <c r="P19" s="18">
        <f>Haryana!$F19/1000</f>
        <v>103.56542068481446</v>
      </c>
      <c r="Q19" s="108">
        <f t="shared" si="28"/>
        <v>1.3940031433502077E-2</v>
      </c>
      <c r="R19" s="18">
        <f>Delhi!$F19/1000</f>
        <v>59.811305023193363</v>
      </c>
      <c r="S19" s="108">
        <f t="shared" si="29"/>
        <v>2.049071017626862E-2</v>
      </c>
      <c r="T19" s="18">
        <f>Rajasthan!$F19/1000</f>
        <v>413.59930041503907</v>
      </c>
      <c r="U19" s="108">
        <f t="shared" si="30"/>
        <v>1.9499819148958941E-2</v>
      </c>
      <c r="V19" s="18">
        <f>'Uttar Pradesh'!$F19/1000</f>
        <v>1591.9224350585937</v>
      </c>
      <c r="W19" s="108">
        <f t="shared" si="31"/>
        <v>2.3062214718201364E-2</v>
      </c>
      <c r="X19" s="18">
        <f>Bihar!$F19/1000</f>
        <v>483.84773040771483</v>
      </c>
      <c r="Y19" s="108">
        <f t="shared" si="32"/>
        <v>1.7202382056024555E-2</v>
      </c>
      <c r="Z19" s="18">
        <f>Assam!$F19/1000</f>
        <v>182.672140045166</v>
      </c>
      <c r="AA19" s="108">
        <f t="shared" si="33"/>
        <v>2.0671996120694633E-2</v>
      </c>
      <c r="AB19" s="18">
        <f>'West Bengal'!$F19/1000</f>
        <v>286.74137866210935</v>
      </c>
      <c r="AC19" s="108">
        <f t="shared" si="34"/>
        <v>1.3874659579428694E-2</v>
      </c>
      <c r="AD19" s="18">
        <f>Jharkhand!$F19/1000</f>
        <v>165.3551711730957</v>
      </c>
      <c r="AE19" s="108">
        <f t="shared" si="35"/>
        <v>1.8615585409512195E-2</v>
      </c>
      <c r="AF19" s="18">
        <f>Odisha!$F19/1000</f>
        <v>393.69375378417971</v>
      </c>
      <c r="AG19" s="108">
        <f t="shared" si="36"/>
        <v>2.9687012372621956E-2</v>
      </c>
      <c r="AH19" s="18">
        <f>Chhattisgarh!$F19/1000</f>
        <v>135.54104510498047</v>
      </c>
      <c r="AI19" s="108">
        <f t="shared" si="37"/>
        <v>1.5596445541050304E-2</v>
      </c>
      <c r="AJ19" s="18">
        <f>'Madhya Pradesh'!$F19/1000</f>
        <v>473.17304736328123</v>
      </c>
      <c r="AK19" s="108">
        <f t="shared" si="38"/>
        <v>1.7834581629508711E-2</v>
      </c>
      <c r="AL19" s="18">
        <f>Gujarat!$F19/1000</f>
        <v>276.40150030517577</v>
      </c>
      <c r="AM19" s="108">
        <f t="shared" si="39"/>
        <v>1.6960673130216385E-2</v>
      </c>
      <c r="AN19" s="18">
        <f>Maharashtra!$F19/1000</f>
        <v>433.58959222412108</v>
      </c>
      <c r="AO19" s="108">
        <f t="shared" si="40"/>
        <v>1.6581649367090018E-2</v>
      </c>
      <c r="AP19" s="18">
        <f>'Andhra Pradesh'!$F19/1000</f>
        <v>551.32551074218748</v>
      </c>
      <c r="AQ19" s="108">
        <f t="shared" si="41"/>
        <v>2.2792671598320231E-2</v>
      </c>
      <c r="AR19" s="18">
        <f>Karnataka!$F19/1000</f>
        <v>282.28848413085939</v>
      </c>
      <c r="AS19" s="108">
        <f t="shared" si="42"/>
        <v>1.4952948946453524E-2</v>
      </c>
      <c r="AT19" s="18">
        <f>Kerala!$F19/1000</f>
        <v>123.53352587890625</v>
      </c>
      <c r="AU19" s="108">
        <f t="shared" si="43"/>
        <v>1.8443407960325443E-2</v>
      </c>
      <c r="AV19" s="18">
        <f>'Tamil Nadu'!$F19/1000</f>
        <v>185.55228210449218</v>
      </c>
      <c r="AW19" s="108">
        <f t="shared" si="44"/>
        <v>1.0286786826490646E-2</v>
      </c>
      <c r="AX19" s="18">
        <f>'NE cluster states'!$F19/1000</f>
        <v>127.41441796875</v>
      </c>
      <c r="AY19" s="115">
        <f t="shared" si="45"/>
        <v>3.1771880465390638E-2</v>
      </c>
      <c r="AZ19" s="18">
        <f>'Remaining states'!$F19/1000</f>
        <v>107.66724333190918</v>
      </c>
      <c r="BA19" s="115">
        <f t="shared" si="23"/>
        <v>1.6655868088181702E-2</v>
      </c>
    </row>
    <row r="20" spans="1:53">
      <c r="A20" s="72" t="s">
        <v>90</v>
      </c>
      <c r="B20" s="11"/>
      <c r="C20" s="38" t="s">
        <v>13</v>
      </c>
      <c r="D20" s="88" t="s">
        <v>211</v>
      </c>
      <c r="E20" s="11"/>
      <c r="F20" s="18">
        <f>India!$F20/1000</f>
        <v>2012.6569374999999</v>
      </c>
      <c r="G20" s="108">
        <f t="shared" si="24"/>
        <v>5.8213642939212006E-3</v>
      </c>
      <c r="H20" s="18">
        <f>Rural!$F20/1000</f>
        <v>1571.7280000000001</v>
      </c>
      <c r="I20" s="108">
        <f t="shared" si="25"/>
        <v>5.9511312239055973E-3</v>
      </c>
      <c r="J20" s="18">
        <f>Urban!$F20/1000</f>
        <v>440.92891406249998</v>
      </c>
      <c r="K20" s="108">
        <f t="shared" si="2"/>
        <v>5.4015421481715875E-3</v>
      </c>
      <c r="L20" s="18">
        <f>'J &amp; K'!$F20/1000</f>
        <v>17.630010253906249</v>
      </c>
      <c r="M20" s="108">
        <f t="shared" si="26"/>
        <v>6.3333501887991714E-3</v>
      </c>
      <c r="N20" s="18">
        <f>Punjab!$F20/1000</f>
        <v>38.671639648437498</v>
      </c>
      <c r="O20" s="108">
        <f t="shared" si="27"/>
        <v>5.8172000179862234E-3</v>
      </c>
      <c r="P20" s="18">
        <f>Haryana!$F20/1000</f>
        <v>43.127388183593752</v>
      </c>
      <c r="Q20" s="108">
        <f t="shared" si="28"/>
        <v>5.8049988398521032E-3</v>
      </c>
      <c r="R20" s="18">
        <f>Delhi!$F20/1000</f>
        <v>15.488639526367187</v>
      </c>
      <c r="S20" s="108">
        <f t="shared" si="29"/>
        <v>5.3062414109910985E-3</v>
      </c>
      <c r="T20" s="18">
        <f>Rajasthan!$F20/1000</f>
        <v>146.74812499999999</v>
      </c>
      <c r="U20" s="108">
        <f t="shared" si="30"/>
        <v>6.9186816686519943E-3</v>
      </c>
      <c r="V20" s="18">
        <f>'Uttar Pradesh'!$F20/1000</f>
        <v>506.49993749999999</v>
      </c>
      <c r="W20" s="108">
        <f t="shared" si="31"/>
        <v>7.3376755400464148E-3</v>
      </c>
      <c r="X20" s="18">
        <f>Bihar!$F20/1000</f>
        <v>224.3515859375</v>
      </c>
      <c r="Y20" s="108">
        <f t="shared" si="32"/>
        <v>7.9764385645041437E-3</v>
      </c>
      <c r="Z20" s="18">
        <f>Assam!$F20/1000</f>
        <v>85.635951171875007</v>
      </c>
      <c r="AA20" s="108">
        <f t="shared" si="33"/>
        <v>9.6909471251570914E-3</v>
      </c>
      <c r="AB20" s="18">
        <f>'West Bengal'!$F20/1000</f>
        <v>109.7974892578125</v>
      </c>
      <c r="AC20" s="108">
        <f t="shared" si="34"/>
        <v>5.3128111235151605E-3</v>
      </c>
      <c r="AD20" s="18">
        <f>Jharkhand!$F20/1000</f>
        <v>43.497010742187499</v>
      </c>
      <c r="AE20" s="108">
        <f t="shared" si="35"/>
        <v>4.8968672269827851E-3</v>
      </c>
      <c r="AF20" s="18">
        <f>Odisha!$F20/1000</f>
        <v>72.351439453124996</v>
      </c>
      <c r="AG20" s="108">
        <f t="shared" si="36"/>
        <v>5.4557585879287116E-3</v>
      </c>
      <c r="AH20" s="18">
        <f>Chhattisgarh!$F20/1000</f>
        <v>62.339970703124997</v>
      </c>
      <c r="AI20" s="108">
        <f t="shared" si="37"/>
        <v>7.1733396872430775E-3</v>
      </c>
      <c r="AJ20" s="18">
        <f>'Madhya Pradesh'!$F20/1000</f>
        <v>221.94129687500001</v>
      </c>
      <c r="AK20" s="108">
        <f t="shared" si="38"/>
        <v>8.365290876420654E-3</v>
      </c>
      <c r="AL20" s="18">
        <f>Gujarat!$F20/1000</f>
        <v>66.396349609374994</v>
      </c>
      <c r="AM20" s="108">
        <f t="shared" si="39"/>
        <v>4.0742426561390568E-3</v>
      </c>
      <c r="AN20" s="18">
        <f>Maharashtra!$F20/1000</f>
        <v>96.269148437499993</v>
      </c>
      <c r="AO20" s="108">
        <f t="shared" si="40"/>
        <v>3.6815949757249794E-3</v>
      </c>
      <c r="AP20" s="18">
        <f>'Andhra Pradesh'!$F20/1000</f>
        <v>78.948421874999994</v>
      </c>
      <c r="AQ20" s="108">
        <f t="shared" si="41"/>
        <v>3.2638530558473976E-3</v>
      </c>
      <c r="AR20" s="18">
        <f>Karnataka!$F20/1000</f>
        <v>67.581270507812505</v>
      </c>
      <c r="AS20" s="108">
        <f t="shared" si="42"/>
        <v>3.5798105287615412E-3</v>
      </c>
      <c r="AT20" s="18">
        <f>Kerala!$F20/1000</f>
        <v>3.2120500488281252</v>
      </c>
      <c r="AU20" s="108">
        <f t="shared" si="43"/>
        <v>4.7955523828884731E-4</v>
      </c>
      <c r="AV20" s="18">
        <f>'Tamil Nadu'!$F20/1000</f>
        <v>53.285951171874999</v>
      </c>
      <c r="AW20" s="108">
        <f t="shared" si="44"/>
        <v>2.9541065964534272E-3</v>
      </c>
      <c r="AX20" s="18">
        <f>'NE cluster states'!$F20/1000</f>
        <v>31.595879394531249</v>
      </c>
      <c r="AY20" s="115">
        <f t="shared" si="45"/>
        <v>7.8787041476589843E-3</v>
      </c>
      <c r="AZ20" s="18">
        <f>'Remaining states'!$F20/1000</f>
        <v>27.289418945312502</v>
      </c>
      <c r="BA20" s="115">
        <f t="shared" si="23"/>
        <v>4.2216086164206974E-3</v>
      </c>
    </row>
    <row r="21" spans="1:53">
      <c r="A21" s="72" t="s">
        <v>91</v>
      </c>
      <c r="B21" s="11"/>
      <c r="C21" s="38" t="s">
        <v>15</v>
      </c>
      <c r="D21" s="88" t="s">
        <v>212</v>
      </c>
      <c r="E21" s="11"/>
      <c r="F21" s="18">
        <f>India!$F21/1000</f>
        <v>40981.5</v>
      </c>
      <c r="G21" s="108">
        <f t="shared" si="24"/>
        <v>0.11853398180599355</v>
      </c>
      <c r="H21" s="18">
        <f>Rural!$F21/1000</f>
        <v>33534.091999999997</v>
      </c>
      <c r="I21" s="108">
        <f t="shared" si="25"/>
        <v>0.1269722127279802</v>
      </c>
      <c r="J21" s="18">
        <f>Urban!$F21/1000</f>
        <v>7447.4082500000004</v>
      </c>
      <c r="K21" s="108">
        <f t="shared" si="2"/>
        <v>9.1233503347239578E-2</v>
      </c>
      <c r="L21" s="18">
        <f>'J &amp; K'!$F21/1000</f>
        <v>549.24093749999997</v>
      </c>
      <c r="M21" s="108">
        <f t="shared" si="26"/>
        <v>0.1973076104389177</v>
      </c>
      <c r="N21" s="18">
        <f>Punjab!$F21/1000</f>
        <v>441.53284374999998</v>
      </c>
      <c r="O21" s="108">
        <f t="shared" si="27"/>
        <v>6.6417790658839737E-2</v>
      </c>
      <c r="P21" s="18">
        <f>Haryana!$F21/1000</f>
        <v>820.62709374999997</v>
      </c>
      <c r="Q21" s="108">
        <f t="shared" si="28"/>
        <v>0.11045740370111595</v>
      </c>
      <c r="R21" s="18">
        <f>Delhi!$F21/1000</f>
        <v>230.48667187500001</v>
      </c>
      <c r="S21" s="108">
        <f t="shared" si="29"/>
        <v>7.8962256233197872E-2</v>
      </c>
      <c r="T21" s="18">
        <f>Rajasthan!$F21/1000</f>
        <v>2899.361625</v>
      </c>
      <c r="U21" s="108">
        <f t="shared" si="30"/>
        <v>0.13669517157838001</v>
      </c>
      <c r="V21" s="18">
        <f>'Uttar Pradesh'!$F21/1000</f>
        <v>9258.5164999999997</v>
      </c>
      <c r="W21" s="108">
        <f t="shared" si="31"/>
        <v>0.134128328612412</v>
      </c>
      <c r="X21" s="18">
        <f>Bihar!$F21/1000</f>
        <v>4925.2522499999995</v>
      </c>
      <c r="Y21" s="108">
        <f t="shared" si="32"/>
        <v>0.17510895598373488</v>
      </c>
      <c r="Z21" s="18">
        <f>Assam!$F21/1000</f>
        <v>1500.4601875000001</v>
      </c>
      <c r="AA21" s="108">
        <f t="shared" si="33"/>
        <v>0.16979878358893485</v>
      </c>
      <c r="AB21" s="18">
        <f>'West Bengal'!$F21/1000</f>
        <v>1802.5780625</v>
      </c>
      <c r="AC21" s="108">
        <f t="shared" si="34"/>
        <v>8.7222001579357458E-2</v>
      </c>
      <c r="AD21" s="18">
        <f>Jharkhand!$F21/1000</f>
        <v>1379.2575624999999</v>
      </c>
      <c r="AE21" s="108">
        <f t="shared" si="35"/>
        <v>0.15527598426030928</v>
      </c>
      <c r="AF21" s="18">
        <f>Odisha!$F21/1000</f>
        <v>1841.9080624999999</v>
      </c>
      <c r="AG21" s="108">
        <f t="shared" si="36"/>
        <v>0.13889157985129033</v>
      </c>
      <c r="AH21" s="18">
        <f>Chhattisgarh!$F21/1000</f>
        <v>1107.8308750000001</v>
      </c>
      <c r="AI21" s="108">
        <f t="shared" si="37"/>
        <v>0.12747595311257282</v>
      </c>
      <c r="AJ21" s="18">
        <f>'Madhya Pradesh'!$F21/1000</f>
        <v>4200.6925000000001</v>
      </c>
      <c r="AK21" s="108">
        <f t="shared" si="38"/>
        <v>0.15833022127779106</v>
      </c>
      <c r="AL21" s="18">
        <f>Gujarat!$F21/1000</f>
        <v>2032.557875</v>
      </c>
      <c r="AM21" s="108">
        <f t="shared" si="39"/>
        <v>0.12472273015182574</v>
      </c>
      <c r="AN21" s="18">
        <f>Maharashtra!$F21/1000</f>
        <v>1762.71075</v>
      </c>
      <c r="AO21" s="108">
        <f t="shared" si="40"/>
        <v>6.7410869901582127E-2</v>
      </c>
      <c r="AP21" s="18">
        <f>'Andhra Pradesh'!$F21/1000</f>
        <v>2498.2471249999999</v>
      </c>
      <c r="AQ21" s="108">
        <f t="shared" si="41"/>
        <v>0.10328150100458516</v>
      </c>
      <c r="AR21" s="18">
        <f>Karnataka!$F21/1000</f>
        <v>1515.78925</v>
      </c>
      <c r="AS21" s="108">
        <f t="shared" si="42"/>
        <v>8.0292043575982755E-2</v>
      </c>
      <c r="AT21" s="18">
        <f>Kerala!$F21/1000</f>
        <v>212.52</v>
      </c>
      <c r="AU21" s="108">
        <f t="shared" si="43"/>
        <v>3.1728982329627224E-2</v>
      </c>
      <c r="AV21" s="18">
        <f>'Tamil Nadu'!$F21/1000</f>
        <v>975.12915625000005</v>
      </c>
      <c r="AW21" s="108">
        <f t="shared" si="44"/>
        <v>5.4059942808952349E-2</v>
      </c>
      <c r="AX21" s="18">
        <f>'NE cluster states'!$F21/1000</f>
        <v>393.763671875</v>
      </c>
      <c r="AY21" s="115">
        <f t="shared" si="45"/>
        <v>9.8188356654379472E-2</v>
      </c>
      <c r="AZ21" s="18">
        <f>'Remaining states'!$F21/1000</f>
        <v>633.03543749999994</v>
      </c>
      <c r="BA21" s="115">
        <f t="shared" si="23"/>
        <v>9.7929086097624227E-2</v>
      </c>
    </row>
    <row r="22" spans="1:53">
      <c r="A22" s="72" t="s">
        <v>92</v>
      </c>
      <c r="B22" s="11"/>
      <c r="C22" s="37" t="s">
        <v>16</v>
      </c>
      <c r="D22" s="246" t="s">
        <v>224</v>
      </c>
      <c r="E22" s="11"/>
      <c r="F22" s="18">
        <f>India!$F22/1000</f>
        <v>3862.5969140625002</v>
      </c>
      <c r="G22" s="108">
        <f t="shared" si="24"/>
        <v>1.1172089658391499E-2</v>
      </c>
      <c r="H22" s="18">
        <f>Rural!$F22/1000</f>
        <v>3165.7082500000001</v>
      </c>
      <c r="I22" s="108">
        <f t="shared" si="25"/>
        <v>1.1986517522338818E-2</v>
      </c>
      <c r="J22" s="18">
        <f>Urban!$F22/1000</f>
        <v>699.88893008422849</v>
      </c>
      <c r="K22" s="108">
        <f t="shared" si="2"/>
        <v>8.5738980464157288E-3</v>
      </c>
      <c r="L22" s="18">
        <f>'J &amp; K'!$F22/1000</f>
        <v>21.315332687377929</v>
      </c>
      <c r="M22" s="108">
        <f t="shared" si="26"/>
        <v>7.6572539865659471E-3</v>
      </c>
      <c r="N22" s="18">
        <f>Punjab!$F22/1000</f>
        <v>43.910825958251955</v>
      </c>
      <c r="O22" s="108">
        <f t="shared" si="27"/>
        <v>6.6053071417791305E-3</v>
      </c>
      <c r="P22" s="18">
        <f>Haryana!$F22/1000</f>
        <v>97.799014556884771</v>
      </c>
      <c r="Q22" s="108">
        <f t="shared" si="28"/>
        <v>1.3163866163760984E-2</v>
      </c>
      <c r="R22" s="18">
        <f>Delhi!$F22/1000</f>
        <v>32.805228515624997</v>
      </c>
      <c r="S22" s="108">
        <f t="shared" si="29"/>
        <v>1.1238718658943672E-2</v>
      </c>
      <c r="T22" s="18">
        <f>Rajasthan!$F22/1000</f>
        <v>208.60234497070311</v>
      </c>
      <c r="U22" s="108">
        <f t="shared" si="30"/>
        <v>9.8349005834767796E-3</v>
      </c>
      <c r="V22" s="18">
        <f>'Uttar Pradesh'!$F22/1000</f>
        <v>1187.189703491211</v>
      </c>
      <c r="W22" s="108">
        <f t="shared" si="31"/>
        <v>1.7198842889694168E-2</v>
      </c>
      <c r="X22" s="18">
        <f>Bihar!$F22/1000</f>
        <v>270.56123168945311</v>
      </c>
      <c r="Y22" s="108">
        <f t="shared" si="32"/>
        <v>9.6193438236211234E-3</v>
      </c>
      <c r="Z22" s="18">
        <f>Assam!$F22/1000</f>
        <v>81.979021850585937</v>
      </c>
      <c r="AA22" s="108">
        <f t="shared" si="33"/>
        <v>9.2771126525076179E-3</v>
      </c>
      <c r="AB22" s="18">
        <f>'West Bengal'!$F22/1000</f>
        <v>135.75998965454102</v>
      </c>
      <c r="AC22" s="108">
        <f t="shared" si="34"/>
        <v>6.569068091086862E-3</v>
      </c>
      <c r="AD22" s="18">
        <f>Jharkhand!$F22/1000</f>
        <v>118.17996923828125</v>
      </c>
      <c r="AE22" s="108">
        <f t="shared" si="35"/>
        <v>1.330462963716916E-2</v>
      </c>
      <c r="AF22" s="18">
        <f>Odisha!$F22/1000</f>
        <v>218.95421188354493</v>
      </c>
      <c r="AG22" s="108">
        <f t="shared" si="36"/>
        <v>1.6510539816153136E-2</v>
      </c>
      <c r="AH22" s="18">
        <f>Chhattisgarh!$F22/1000</f>
        <v>218.0085479736328</v>
      </c>
      <c r="AI22" s="108">
        <f t="shared" si="37"/>
        <v>2.5085821371088699E-2</v>
      </c>
      <c r="AJ22" s="18">
        <f>'Madhya Pradesh'!$F22/1000</f>
        <v>539.35809899902347</v>
      </c>
      <c r="AK22" s="108">
        <f t="shared" si="38"/>
        <v>2.0329192665848338E-2</v>
      </c>
      <c r="AL22" s="18">
        <f>Gujarat!$F22/1000</f>
        <v>105.79503189086914</v>
      </c>
      <c r="AM22" s="108">
        <f t="shared" si="39"/>
        <v>6.4918423117121173E-3</v>
      </c>
      <c r="AN22" s="18">
        <f>Maharashtra!$F22/1000</f>
        <v>227.71880712890626</v>
      </c>
      <c r="AO22" s="108">
        <f t="shared" si="40"/>
        <v>8.7085886788346722E-3</v>
      </c>
      <c r="AP22" s="18">
        <f>'Andhra Pradesh'!$F22/1000</f>
        <v>79.825845214843753</v>
      </c>
      <c r="AQ22" s="108">
        <f t="shared" si="41"/>
        <v>3.3001271292361621E-3</v>
      </c>
      <c r="AR22" s="18">
        <f>Karnataka!$F22/1000</f>
        <v>153.45924017333985</v>
      </c>
      <c r="AS22" s="108">
        <f t="shared" si="42"/>
        <v>8.1288055045482116E-3</v>
      </c>
      <c r="AT22" s="18">
        <f>Kerala!$F22/1000</f>
        <v>5.9540150222778321</v>
      </c>
      <c r="AU22" s="108">
        <f t="shared" si="43"/>
        <v>8.8892733593162222E-4</v>
      </c>
      <c r="AV22" s="18">
        <f>'Tamil Nadu'!$F22/1000</f>
        <v>52.539489166259763</v>
      </c>
      <c r="AW22" s="108">
        <f t="shared" si="44"/>
        <v>2.9127236749460841E-3</v>
      </c>
      <c r="AX22" s="18">
        <f>'NE cluster states'!$F22/1000</f>
        <v>27.735815841674803</v>
      </c>
      <c r="AY22" s="115">
        <f t="shared" si="45"/>
        <v>6.9161641169048077E-3</v>
      </c>
      <c r="AZ22" s="18">
        <f>'Remaining states'!$F22/1000</f>
        <v>35.147227275848387</v>
      </c>
      <c r="BA22" s="115">
        <f t="shared" si="23"/>
        <v>5.4371929944116654E-3</v>
      </c>
    </row>
    <row r="23" spans="1:53">
      <c r="A23" s="72" t="s">
        <v>93</v>
      </c>
      <c r="B23" s="11"/>
      <c r="C23" s="37" t="s">
        <v>20</v>
      </c>
      <c r="D23" s="246" t="s">
        <v>55</v>
      </c>
      <c r="E23" s="11"/>
      <c r="F23" s="18">
        <f>India!$F23/1000</f>
        <v>10537.545593749999</v>
      </c>
      <c r="G23" s="108">
        <f t="shared" si="24"/>
        <v>3.0478563197769478E-2</v>
      </c>
      <c r="H23" s="18">
        <f>Rural!$F23/1000</f>
        <v>8588.6873749999995</v>
      </c>
      <c r="I23" s="108">
        <f t="shared" si="25"/>
        <v>3.251987978182376E-2</v>
      </c>
      <c r="J23" s="18">
        <f>Urban!$F23/1000</f>
        <v>1948.858203125</v>
      </c>
      <c r="K23" s="108">
        <f t="shared" si="2"/>
        <v>2.3874233213695514E-2</v>
      </c>
      <c r="L23" s="18">
        <f>'J &amp; K'!$F23/1000</f>
        <v>49.820577819824216</v>
      </c>
      <c r="M23" s="108">
        <f t="shared" si="26"/>
        <v>1.7897389814129906E-2</v>
      </c>
      <c r="N23" s="18">
        <f>Punjab!$F23/1000</f>
        <v>224.8029677734375</v>
      </c>
      <c r="O23" s="108">
        <f t="shared" si="27"/>
        <v>3.3816094690151954E-2</v>
      </c>
      <c r="P23" s="18">
        <f>Haryana!$F23/1000</f>
        <v>268.00634716796873</v>
      </c>
      <c r="Q23" s="108">
        <f t="shared" si="28"/>
        <v>3.6073979897880692E-2</v>
      </c>
      <c r="R23" s="18">
        <f>Delhi!$F23/1000</f>
        <v>97.409834838867184</v>
      </c>
      <c r="S23" s="108">
        <f t="shared" si="29"/>
        <v>3.3371562336374748E-2</v>
      </c>
      <c r="T23" s="18">
        <f>Rajasthan!$F23/1000</f>
        <v>679.29701953125004</v>
      </c>
      <c r="U23" s="108">
        <f t="shared" si="30"/>
        <v>3.2026575035291223E-2</v>
      </c>
      <c r="V23" s="18">
        <f>'Uttar Pradesh'!$F23/1000</f>
        <v>2939.1335429687501</v>
      </c>
      <c r="W23" s="108">
        <f t="shared" si="31"/>
        <v>4.2579291151781745E-2</v>
      </c>
      <c r="X23" s="18">
        <f>Bihar!$F23/1000</f>
        <v>651.58134570312495</v>
      </c>
      <c r="Y23" s="108">
        <f t="shared" si="32"/>
        <v>2.3165865095447907E-2</v>
      </c>
      <c r="Z23" s="18">
        <f>Assam!$F23/1000</f>
        <v>174.34350805664062</v>
      </c>
      <c r="AA23" s="108">
        <f t="shared" si="33"/>
        <v>1.9729490886371978E-2</v>
      </c>
      <c r="AB23" s="18">
        <f>'West Bengal'!$F23/1000</f>
        <v>389.54797705078124</v>
      </c>
      <c r="AC23" s="108">
        <f t="shared" si="34"/>
        <v>1.88491999189404E-2</v>
      </c>
      <c r="AD23" s="18">
        <f>Jharkhand!$F23/1000</f>
        <v>150.04318579101562</v>
      </c>
      <c r="AE23" s="108">
        <f t="shared" si="35"/>
        <v>1.6891771333138805E-2</v>
      </c>
      <c r="AF23" s="18">
        <f>Odisha!$F23/1000</f>
        <v>352.08150537109373</v>
      </c>
      <c r="AG23" s="108">
        <f t="shared" si="36"/>
        <v>2.654918424703501E-2</v>
      </c>
      <c r="AH23" s="18">
        <f>Chhattisgarh!$F23/1000</f>
        <v>368.41273193359376</v>
      </c>
      <c r="AI23" s="108">
        <f t="shared" si="37"/>
        <v>4.2392539512894199E-2</v>
      </c>
      <c r="AJ23" s="18">
        <f>'Madhya Pradesh'!$F23/1000</f>
        <v>1210.876986328125</v>
      </c>
      <c r="AK23" s="108">
        <f t="shared" si="38"/>
        <v>4.5639718019235352E-2</v>
      </c>
      <c r="AL23" s="18">
        <f>Gujarat!$F23/1000</f>
        <v>362.7073125</v>
      </c>
      <c r="AM23" s="108">
        <f t="shared" si="39"/>
        <v>2.2256609180701156E-2</v>
      </c>
      <c r="AN23" s="18">
        <f>Maharashtra!$F23/1000</f>
        <v>616.08266699218746</v>
      </c>
      <c r="AO23" s="108">
        <f t="shared" si="40"/>
        <v>2.3560682609571702E-2</v>
      </c>
      <c r="AP23" s="18">
        <f>'Andhra Pradesh'!$F23/1000</f>
        <v>640.76405566406254</v>
      </c>
      <c r="AQ23" s="108">
        <f t="shared" si="41"/>
        <v>2.6490202989333949E-2</v>
      </c>
      <c r="AR23" s="18">
        <f>Karnataka!$F23/1000</f>
        <v>446.98004492187499</v>
      </c>
      <c r="AS23" s="108">
        <f t="shared" si="42"/>
        <v>2.3676735564961894E-2</v>
      </c>
      <c r="AT23" s="18">
        <f>Kerala!$F23/1000</f>
        <v>73.238337768554686</v>
      </c>
      <c r="AU23" s="108">
        <f t="shared" si="43"/>
        <v>1.0934396409324965E-2</v>
      </c>
      <c r="AV23" s="18">
        <f>'Tamil Nadu'!$F23/1000</f>
        <v>579.94378027343748</v>
      </c>
      <c r="AW23" s="108">
        <f t="shared" si="44"/>
        <v>3.2151359020539651E-2</v>
      </c>
      <c r="AX23" s="18">
        <f>'NE cluster states'!$F23/1000</f>
        <v>105.22689929199218</v>
      </c>
      <c r="AY23" s="115">
        <f t="shared" si="45"/>
        <v>2.623923194366316E-2</v>
      </c>
      <c r="AZ23" s="18">
        <f>'Remaining states'!$F23/1000</f>
        <v>157.24857873535157</v>
      </c>
      <c r="BA23" s="115">
        <f t="shared" si="23"/>
        <v>2.4325983497098119E-2</v>
      </c>
    </row>
    <row r="24" spans="1:53">
      <c r="A24" s="248"/>
      <c r="B24" s="63" t="s">
        <v>222</v>
      </c>
      <c r="C24" s="63"/>
      <c r="D24" s="63"/>
      <c r="E24" s="64"/>
      <c r="F24" s="75">
        <f>India!$F24/1000</f>
        <v>141268.68794393921</v>
      </c>
      <c r="G24" s="107">
        <f t="shared" si="24"/>
        <v>0.40860242027508681</v>
      </c>
      <c r="H24" s="75">
        <f>Rural!$F24/1000</f>
        <v>100019.06499780274</v>
      </c>
      <c r="I24" s="107">
        <f t="shared" si="25"/>
        <v>0.37870839018854868</v>
      </c>
      <c r="J24" s="75">
        <f>Urban!$F24/1000</f>
        <v>41235.000549571989</v>
      </c>
      <c r="K24" s="107">
        <f t="shared" si="2"/>
        <v>0.50514399565282353</v>
      </c>
      <c r="L24" s="75">
        <f>'J &amp; K'!$F24/1000</f>
        <v>1185.0525263214111</v>
      </c>
      <c r="M24" s="107">
        <f t="shared" si="26"/>
        <v>0.4257145930843515</v>
      </c>
      <c r="N24" s="75">
        <f>Punjab!$F24/1000</f>
        <v>3664.2865983581542</v>
      </c>
      <c r="O24" s="107">
        <f t="shared" si="27"/>
        <v>0.55120207624134154</v>
      </c>
      <c r="P24" s="75">
        <f>Haryana!$F24/1000</f>
        <v>3466.1759389495851</v>
      </c>
      <c r="Q24" s="107">
        <f t="shared" si="28"/>
        <v>0.4665514920279818</v>
      </c>
      <c r="R24" s="75">
        <f>Delhi!$F24/1000</f>
        <v>1454.7043332786559</v>
      </c>
      <c r="S24" s="107">
        <f t="shared" si="29"/>
        <v>0.49836606764918823</v>
      </c>
      <c r="T24" s="75">
        <f>Rajasthan!$F24/1000</f>
        <v>7881.4519403381346</v>
      </c>
      <c r="U24" s="107">
        <f t="shared" si="30"/>
        <v>0.37158401214311354</v>
      </c>
      <c r="V24" s="75">
        <f>'Uttar Pradesh'!$F24/1000</f>
        <v>21937.189827636717</v>
      </c>
      <c r="W24" s="107">
        <f t="shared" si="31"/>
        <v>0.31780454309652306</v>
      </c>
      <c r="X24" s="75">
        <f>Bihar!$F24/1000</f>
        <v>8541.8185410461429</v>
      </c>
      <c r="Y24" s="107">
        <f t="shared" si="32"/>
        <v>0.3036898114051112</v>
      </c>
      <c r="Z24" s="75">
        <f>Assam!$F24/1000</f>
        <v>3233.2836190643311</v>
      </c>
      <c r="AA24" s="107">
        <f t="shared" si="33"/>
        <v>0.36589283080538409</v>
      </c>
      <c r="AB24" s="75">
        <f>'West Bengal'!$F24/1000</f>
        <v>11378.626858978272</v>
      </c>
      <c r="AC24" s="107">
        <f t="shared" si="34"/>
        <v>0.55058176425839089</v>
      </c>
      <c r="AD24" s="75">
        <f>Jharkhand!$F24/1000</f>
        <v>2520.2255894165037</v>
      </c>
      <c r="AE24" s="107">
        <f t="shared" si="35"/>
        <v>0.28372547636813539</v>
      </c>
      <c r="AF24" s="75">
        <f>Odisha!$F24/1000</f>
        <v>4314.0836958007812</v>
      </c>
      <c r="AG24" s="107">
        <f t="shared" si="36"/>
        <v>0.32530934215423901</v>
      </c>
      <c r="AH24" s="75">
        <f>Chhattisgarh!$F24/1000</f>
        <v>3098.4491189880373</v>
      </c>
      <c r="AI24" s="107">
        <f t="shared" si="37"/>
        <v>0.35653253897063625</v>
      </c>
      <c r="AJ24" s="75">
        <f>'Madhya Pradesh'!$F24/1000</f>
        <v>8166.5754763183595</v>
      </c>
      <c r="AK24" s="107">
        <f t="shared" si="38"/>
        <v>0.3078101294601468</v>
      </c>
      <c r="AL24" s="75">
        <f>Gujarat!$F24/1000</f>
        <v>6879.330346176147</v>
      </c>
      <c r="AM24" s="107">
        <f t="shared" si="39"/>
        <v>0.42213256160855617</v>
      </c>
      <c r="AN24" s="75">
        <f>Maharashtra!$F24/1000</f>
        <v>13160.798229583741</v>
      </c>
      <c r="AO24" s="107">
        <f t="shared" si="40"/>
        <v>0.50330484298427403</v>
      </c>
      <c r="AP24" s="75">
        <f>'Andhra Pradesh'!$F24/1000</f>
        <v>11740.271360473633</v>
      </c>
      <c r="AQ24" s="107">
        <f t="shared" si="41"/>
        <v>0.48536145050536583</v>
      </c>
      <c r="AR24" s="75">
        <f>Karnataka!$F24/1000</f>
        <v>9961.8000761108397</v>
      </c>
      <c r="AS24" s="107">
        <f t="shared" si="42"/>
        <v>0.52768106503349321</v>
      </c>
      <c r="AT24" s="75">
        <f>Kerala!$F24/1000</f>
        <v>4584.3734019317626</v>
      </c>
      <c r="AU24" s="107">
        <f t="shared" si="43"/>
        <v>0.68444147686008805</v>
      </c>
      <c r="AV24" s="75">
        <f>'Tamil Nadu'!$F24/1000</f>
        <v>9725.8073011016841</v>
      </c>
      <c r="AW24" s="107">
        <f t="shared" si="44"/>
        <v>0.53918661245900801</v>
      </c>
      <c r="AX24" s="75">
        <f>'NE cluster states'!$F24/1000</f>
        <v>1448.4632572097778</v>
      </c>
      <c r="AY24" s="114">
        <f t="shared" si="45"/>
        <v>0.36118676520475507</v>
      </c>
      <c r="AZ24" s="75">
        <f>'Remaining states'!$F24/1000</f>
        <v>2925.924172006607</v>
      </c>
      <c r="BA24" s="114">
        <f t="shared" si="23"/>
        <v>0.4526335544296522</v>
      </c>
    </row>
    <row r="25" spans="1:53">
      <c r="A25" s="102"/>
      <c r="B25" s="103"/>
      <c r="C25" s="103"/>
      <c r="D25" s="104" t="s">
        <v>188</v>
      </c>
      <c r="E25" s="103"/>
      <c r="F25" s="109"/>
      <c r="G25" s="110"/>
      <c r="H25" s="109"/>
      <c r="I25" s="110"/>
      <c r="J25" s="109"/>
      <c r="K25" s="110"/>
      <c r="L25" s="109"/>
      <c r="M25" s="110"/>
      <c r="N25" s="109"/>
      <c r="O25" s="110"/>
      <c r="P25" s="109"/>
      <c r="Q25" s="110"/>
      <c r="R25" s="109"/>
      <c r="S25" s="110"/>
      <c r="T25" s="109"/>
      <c r="U25" s="110"/>
      <c r="V25" s="109"/>
      <c r="W25" s="110"/>
      <c r="X25" s="109"/>
      <c r="Y25" s="110"/>
      <c r="Z25" s="109"/>
      <c r="AA25" s="110"/>
      <c r="AB25" s="109"/>
      <c r="AC25" s="110"/>
      <c r="AD25" s="109"/>
      <c r="AE25" s="110"/>
      <c r="AF25" s="109"/>
      <c r="AG25" s="110"/>
      <c r="AH25" s="109"/>
      <c r="AI25" s="110"/>
      <c r="AJ25" s="109"/>
      <c r="AK25" s="110"/>
      <c r="AL25" s="109"/>
      <c r="AM25" s="110"/>
      <c r="AN25" s="109"/>
      <c r="AO25" s="110"/>
      <c r="AP25" s="109"/>
      <c r="AQ25" s="110"/>
      <c r="AR25" s="109"/>
      <c r="AS25" s="110"/>
      <c r="AT25" s="109"/>
      <c r="AU25" s="110"/>
      <c r="AV25" s="109"/>
      <c r="AW25" s="110"/>
      <c r="AX25" s="109"/>
      <c r="AY25" s="116"/>
      <c r="AZ25" s="109"/>
      <c r="BA25" s="116"/>
    </row>
    <row r="26" spans="1:53">
      <c r="A26" s="72" t="s">
        <v>94</v>
      </c>
      <c r="B26" s="11"/>
      <c r="C26" s="38" t="s">
        <v>21</v>
      </c>
      <c r="D26" s="38"/>
      <c r="E26" s="29" t="s">
        <v>189</v>
      </c>
      <c r="F26" s="18">
        <f>India!$F26/1000</f>
        <v>4245.0035332031248</v>
      </c>
      <c r="G26" s="108">
        <f t="shared" si="24"/>
        <v>1.2278154083454181E-2</v>
      </c>
      <c r="H26" s="18">
        <f>Rural!$F26/1000</f>
        <v>3130.027</v>
      </c>
      <c r="I26" s="108">
        <f t="shared" si="25"/>
        <v>1.185141539208283E-2</v>
      </c>
      <c r="J26" s="18">
        <f>Urban!$F26/1000</f>
        <v>1114.9765280609131</v>
      </c>
      <c r="K26" s="108">
        <f t="shared" ref="K26:K35" si="46">J26/J$9</f>
        <v>1.3658874522548011E-2</v>
      </c>
      <c r="L26" s="18">
        <f>'J &amp; K'!$F26/1000</f>
        <v>22.689010009765624</v>
      </c>
      <c r="M26" s="108">
        <f t="shared" si="26"/>
        <v>8.15072956620525E-3</v>
      </c>
      <c r="N26" s="18">
        <f>Punjab!$F26/1000</f>
        <v>86.406470336914069</v>
      </c>
      <c r="O26" s="108">
        <f t="shared" si="27"/>
        <v>1.2997734912911342E-2</v>
      </c>
      <c r="P26" s="18">
        <f>Haryana!$F26/1000</f>
        <v>140.99682974243163</v>
      </c>
      <c r="Q26" s="108">
        <f t="shared" si="28"/>
        <v>1.8978344563629373E-2</v>
      </c>
      <c r="R26" s="18">
        <f>Delhi!$F26/1000</f>
        <v>36.877419708251956</v>
      </c>
      <c r="S26" s="108">
        <f t="shared" si="29"/>
        <v>1.2633807588672189E-2</v>
      </c>
      <c r="T26" s="18">
        <f>Rajasthan!$F26/1000</f>
        <v>332.52602197265622</v>
      </c>
      <c r="U26" s="108">
        <f t="shared" si="30"/>
        <v>1.567748611828592E-2</v>
      </c>
      <c r="V26" s="18">
        <f>'Uttar Pradesh'!$F26/1000</f>
        <v>671.66776098632818</v>
      </c>
      <c r="W26" s="108">
        <f t="shared" si="31"/>
        <v>9.7304653681761256E-3</v>
      </c>
      <c r="X26" s="18">
        <f>Bihar!$F26/1000</f>
        <v>42.019579711914062</v>
      </c>
      <c r="Y26" s="108">
        <f t="shared" si="32"/>
        <v>1.4939345967972706E-3</v>
      </c>
      <c r="Z26" s="18">
        <f>Assam!$F26/1000</f>
        <v>182.44710052490234</v>
      </c>
      <c r="AA26" s="108">
        <f t="shared" si="33"/>
        <v>2.0646529642397816E-2</v>
      </c>
      <c r="AB26" s="18">
        <f>'West Bengal'!$F26/1000</f>
        <v>265.22958105468751</v>
      </c>
      <c r="AC26" s="108">
        <f t="shared" si="34"/>
        <v>1.2833760389583278E-2</v>
      </c>
      <c r="AD26" s="18">
        <f>Jharkhand!$F26/1000</f>
        <v>37.689569091796876</v>
      </c>
      <c r="AE26" s="108">
        <f t="shared" si="35"/>
        <v>4.2430689496949494E-3</v>
      </c>
      <c r="AF26" s="18">
        <f>Odisha!$F26/1000</f>
        <v>93.309160766601565</v>
      </c>
      <c r="AG26" s="108">
        <f t="shared" si="36"/>
        <v>7.036104036528875E-3</v>
      </c>
      <c r="AH26" s="18">
        <f>Chhattisgarh!$F26/1000</f>
        <v>78.385800292968753</v>
      </c>
      <c r="AI26" s="108">
        <f t="shared" si="37"/>
        <v>9.0197022201949206E-3</v>
      </c>
      <c r="AJ26" s="18">
        <f>'Madhya Pradesh'!$F26/1000</f>
        <v>307.30180017089845</v>
      </c>
      <c r="AK26" s="108">
        <f t="shared" si="38"/>
        <v>1.1582652626947076E-2</v>
      </c>
      <c r="AL26" s="18">
        <f>Gujarat!$F26/1000</f>
        <v>370.35847302246094</v>
      </c>
      <c r="AM26" s="108">
        <f t="shared" si="39"/>
        <v>2.2726103132597208E-2</v>
      </c>
      <c r="AN26" s="18">
        <f>Maharashtra!$F26/1000</f>
        <v>531.85584814453125</v>
      </c>
      <c r="AO26" s="108">
        <f t="shared" si="40"/>
        <v>2.0339619183502803E-2</v>
      </c>
      <c r="AP26" s="18">
        <f>'Andhra Pradesh'!$F26/1000</f>
        <v>176.5187108154297</v>
      </c>
      <c r="AQ26" s="108">
        <f t="shared" si="41"/>
        <v>7.2975636501180332E-3</v>
      </c>
      <c r="AR26" s="18">
        <f>Karnataka!$F26/1000</f>
        <v>333.02933569335937</v>
      </c>
      <c r="AS26" s="108">
        <f t="shared" si="42"/>
        <v>1.7640714851072995E-2</v>
      </c>
      <c r="AT26" s="18">
        <f>Kerala!$F26/1000</f>
        <v>144.89538183593751</v>
      </c>
      <c r="AU26" s="108">
        <f t="shared" si="43"/>
        <v>2.1632707556545502E-2</v>
      </c>
      <c r="AV26" s="18">
        <f>'Tamil Nadu'!$F26/1000</f>
        <v>214.09434973144531</v>
      </c>
      <c r="AW26" s="108">
        <f t="shared" si="44"/>
        <v>1.1869123416133907E-2</v>
      </c>
      <c r="AX26" s="18">
        <f>'NE cluster states'!$F26/1000</f>
        <v>72.113467864990241</v>
      </c>
      <c r="AY26" s="115">
        <f t="shared" si="45"/>
        <v>1.7982113150751905E-2</v>
      </c>
      <c r="AZ26" s="18">
        <f>'Remaining states'!$F26/1000</f>
        <v>104.5911796875</v>
      </c>
      <c r="BA26" s="115">
        <f t="shared" ref="BA26:BA35" si="47">AZ26/AZ$9</f>
        <v>1.6180008312203335E-2</v>
      </c>
    </row>
    <row r="27" spans="1:53">
      <c r="A27" s="72" t="s">
        <v>95</v>
      </c>
      <c r="B27" s="11"/>
      <c r="C27" s="38" t="s">
        <v>22</v>
      </c>
      <c r="D27" s="38"/>
      <c r="E27" s="29" t="s">
        <v>191</v>
      </c>
      <c r="F27" s="18">
        <f>India!$F27/1000</f>
        <v>1196.1529785156249</v>
      </c>
      <c r="G27" s="108">
        <f t="shared" si="24"/>
        <v>3.4597263495127332E-3</v>
      </c>
      <c r="H27" s="18">
        <f>Rural!$F27/1000</f>
        <v>822.24444018554686</v>
      </c>
      <c r="I27" s="108">
        <f t="shared" si="25"/>
        <v>3.1133151293805199E-3</v>
      </c>
      <c r="J27" s="18">
        <f>Urban!$F27/1000</f>
        <v>374.06949340820313</v>
      </c>
      <c r="K27" s="108">
        <f t="shared" si="46"/>
        <v>4.582489536404495E-3</v>
      </c>
      <c r="L27" s="18">
        <f>'J &amp; K'!$F27/1000</f>
        <v>27.435110336303712</v>
      </c>
      <c r="M27" s="108">
        <f t="shared" si="26"/>
        <v>9.8557039233517392E-3</v>
      </c>
      <c r="N27" s="18">
        <f>Punjab!$F27/1000</f>
        <v>20.010080139160156</v>
      </c>
      <c r="O27" s="108">
        <f t="shared" si="27"/>
        <v>3.0100259415851119E-3</v>
      </c>
      <c r="P27" s="18">
        <f>Haryana!$F27/1000</f>
        <v>22.003174682617189</v>
      </c>
      <c r="Q27" s="108">
        <f t="shared" si="28"/>
        <v>2.9616540413232254E-3</v>
      </c>
      <c r="R27" s="18">
        <f>Delhi!$F27/1000</f>
        <v>13.530989990234374</v>
      </c>
      <c r="S27" s="108">
        <f t="shared" si="29"/>
        <v>4.6355717231110379E-3</v>
      </c>
      <c r="T27" s="18">
        <f>Rajasthan!$F27/1000</f>
        <v>74.595349975585933</v>
      </c>
      <c r="U27" s="108">
        <f t="shared" si="30"/>
        <v>3.5169204406718412E-3</v>
      </c>
      <c r="V27" s="18">
        <f>'Uttar Pradesh'!$F27/1000</f>
        <v>282.21489404296875</v>
      </c>
      <c r="W27" s="108">
        <f t="shared" si="31"/>
        <v>4.0884532686756405E-3</v>
      </c>
      <c r="X27" s="18">
        <f>Bihar!$F27/1000</f>
        <v>6.8134750976562497</v>
      </c>
      <c r="Y27" s="108">
        <f t="shared" si="32"/>
        <v>2.4224150366547462E-4</v>
      </c>
      <c r="Z27" s="18">
        <f>Assam!$F27/1000</f>
        <v>20.056190002441408</v>
      </c>
      <c r="AA27" s="108">
        <f t="shared" si="33"/>
        <v>2.2696481347613943E-3</v>
      </c>
      <c r="AB27" s="18">
        <f>'West Bengal'!$F27/1000</f>
        <v>145.21154034423827</v>
      </c>
      <c r="AC27" s="108">
        <f t="shared" si="34"/>
        <v>7.0264037185053009E-3</v>
      </c>
      <c r="AD27" s="18">
        <f>Jharkhand!$F27/1000</f>
        <v>2.1885749511718751</v>
      </c>
      <c r="AE27" s="108">
        <f t="shared" si="35"/>
        <v>2.4638844760415898E-4</v>
      </c>
      <c r="AF27" s="18">
        <f>Odisha!$F27/1000</f>
        <v>19.00222967529297</v>
      </c>
      <c r="AG27" s="108">
        <f t="shared" si="36"/>
        <v>1.4328889449109041E-3</v>
      </c>
      <c r="AH27" s="18">
        <f>Chhattisgarh!$F27/1000</f>
        <v>25.929190246582031</v>
      </c>
      <c r="AI27" s="108">
        <f t="shared" si="37"/>
        <v>2.98362170139036E-3</v>
      </c>
      <c r="AJ27" s="18">
        <f>'Madhya Pradesh'!$F27/1000</f>
        <v>26.566560302734374</v>
      </c>
      <c r="AK27" s="108">
        <f t="shared" si="38"/>
        <v>1.001332368727707E-3</v>
      </c>
      <c r="AL27" s="18">
        <f>Gujarat!$F27/1000</f>
        <v>60.860875</v>
      </c>
      <c r="AM27" s="108">
        <f t="shared" si="39"/>
        <v>3.7345723744417348E-3</v>
      </c>
      <c r="AN27" s="18">
        <f>Maharashtra!$F27/1000</f>
        <v>62.905079772949222</v>
      </c>
      <c r="AO27" s="108">
        <f t="shared" si="40"/>
        <v>2.4056619321819678E-3</v>
      </c>
      <c r="AP27" s="18">
        <f>'Andhra Pradesh'!$F27/1000</f>
        <v>84.466330871582031</v>
      </c>
      <c r="AQ27" s="108">
        <f t="shared" si="41"/>
        <v>3.491972170994462E-3</v>
      </c>
      <c r="AR27" s="18">
        <f>Karnataka!$F27/1000</f>
        <v>39.091400634765627</v>
      </c>
      <c r="AS27" s="108">
        <f t="shared" si="42"/>
        <v>2.0706892090789019E-3</v>
      </c>
      <c r="AT27" s="18">
        <f>Kerala!$F27/1000</f>
        <v>159.67869104003907</v>
      </c>
      <c r="AU27" s="108">
        <f t="shared" si="43"/>
        <v>2.3839837974907793E-2</v>
      </c>
      <c r="AV27" s="18">
        <f>'Tamil Nadu'!$F27/1000</f>
        <v>48.949749969482419</v>
      </c>
      <c r="AW27" s="108">
        <f t="shared" si="44"/>
        <v>2.7137130162727982E-3</v>
      </c>
      <c r="AX27" s="18">
        <f>'NE cluster states'!$F27/1000</f>
        <v>19.184530029296877</v>
      </c>
      <c r="AY27" s="115">
        <f t="shared" si="45"/>
        <v>4.7838274866586301E-3</v>
      </c>
      <c r="AZ27" s="18">
        <f>'Remaining states'!$F27/1000</f>
        <v>35.459009464263914</v>
      </c>
      <c r="BA27" s="115">
        <f t="shared" si="47"/>
        <v>5.4854249621094451E-3</v>
      </c>
    </row>
    <row r="28" spans="1:53">
      <c r="A28" s="72" t="s">
        <v>96</v>
      </c>
      <c r="B28" s="11"/>
      <c r="C28" s="37" t="s">
        <v>23</v>
      </c>
      <c r="D28" s="37"/>
      <c r="E28" s="29" t="s">
        <v>17</v>
      </c>
      <c r="F28" s="18">
        <f>India!$F28/1000</f>
        <v>1928.5306455078126</v>
      </c>
      <c r="G28" s="108">
        <f t="shared" si="24"/>
        <v>5.5780392725235549E-3</v>
      </c>
      <c r="H28" s="18">
        <f>Rural!$F28/1000</f>
        <v>1392.5754999999999</v>
      </c>
      <c r="I28" s="108">
        <f t="shared" si="25"/>
        <v>5.2727949999592473E-3</v>
      </c>
      <c r="J28" s="18">
        <f>Urban!$F28/1000</f>
        <v>535.95513720703127</v>
      </c>
      <c r="K28" s="108">
        <f t="shared" si="46"/>
        <v>6.5656484998452896E-3</v>
      </c>
      <c r="L28" s="18">
        <f>'J &amp; K'!$F28/1000</f>
        <v>28.603679573059082</v>
      </c>
      <c r="M28" s="108">
        <f t="shared" si="26"/>
        <v>1.0275497110629649E-2</v>
      </c>
      <c r="N28" s="18">
        <f>Punjab!$F28/1000</f>
        <v>26.902930099487303</v>
      </c>
      <c r="O28" s="108">
        <f t="shared" si="27"/>
        <v>4.0468862163940576E-3</v>
      </c>
      <c r="P28" s="18">
        <f>Haryana!$F28/1000</f>
        <v>55.033469543457031</v>
      </c>
      <c r="Q28" s="108">
        <f t="shared" si="28"/>
        <v>7.4075718541735062E-3</v>
      </c>
      <c r="R28" s="18">
        <f>Delhi!$F28/1000</f>
        <v>19.165789852142336</v>
      </c>
      <c r="S28" s="108">
        <f t="shared" si="29"/>
        <v>6.5659935861160585E-3</v>
      </c>
      <c r="T28" s="18">
        <f>Rajasthan!$F28/1000</f>
        <v>82.076330352783202</v>
      </c>
      <c r="U28" s="108">
        <f t="shared" si="30"/>
        <v>3.8696235624272983E-3</v>
      </c>
      <c r="V28" s="18">
        <f>'Uttar Pradesh'!$F28/1000</f>
        <v>341.20662231445311</v>
      </c>
      <c r="W28" s="108">
        <f t="shared" si="31"/>
        <v>4.9430677109582426E-3</v>
      </c>
      <c r="X28" s="18">
        <f>Bihar!$F28/1000</f>
        <v>23.246109497070311</v>
      </c>
      <c r="Y28" s="108">
        <f t="shared" si="32"/>
        <v>8.2647583475862921E-4</v>
      </c>
      <c r="Z28" s="18">
        <f>Assam!$F28/1000</f>
        <v>43.771049682617189</v>
      </c>
      <c r="AA28" s="108">
        <f t="shared" si="33"/>
        <v>4.9533276886889951E-3</v>
      </c>
      <c r="AB28" s="18">
        <f>'West Bengal'!$F28/1000</f>
        <v>141.22215966796875</v>
      </c>
      <c r="AC28" s="108">
        <f t="shared" si="34"/>
        <v>6.8333681019708088E-3</v>
      </c>
      <c r="AD28" s="18">
        <f>Jharkhand!$F28/1000</f>
        <v>40.320969604492184</v>
      </c>
      <c r="AE28" s="108">
        <f t="shared" si="35"/>
        <v>4.5393104318523815E-3</v>
      </c>
      <c r="AF28" s="18">
        <f>Odisha!$F28/1000</f>
        <v>44.527470321655272</v>
      </c>
      <c r="AG28" s="108">
        <f t="shared" si="36"/>
        <v>3.3576543941949027E-3</v>
      </c>
      <c r="AH28" s="18">
        <f>Chhattisgarh!$F28/1000</f>
        <v>16.849879760742187</v>
      </c>
      <c r="AI28" s="108">
        <f t="shared" si="37"/>
        <v>1.9388830288132749E-3</v>
      </c>
      <c r="AJ28" s="18">
        <f>'Madhya Pradesh'!$F28/1000</f>
        <v>77.433000366210933</v>
      </c>
      <c r="AK28" s="108">
        <f t="shared" si="38"/>
        <v>2.918562613708443E-3</v>
      </c>
      <c r="AL28" s="18">
        <f>Gujarat!$F28/1000</f>
        <v>78.344490234375002</v>
      </c>
      <c r="AM28" s="108">
        <f t="shared" si="39"/>
        <v>4.807409832984116E-3</v>
      </c>
      <c r="AN28" s="18">
        <f>Maharashtra!$F28/1000</f>
        <v>73.886475769042974</v>
      </c>
      <c r="AO28" s="108">
        <f t="shared" si="40"/>
        <v>2.8256204856941824E-3</v>
      </c>
      <c r="AP28" s="18">
        <f>'Andhra Pradesh'!$F28/1000</f>
        <v>248.73324243164063</v>
      </c>
      <c r="AQ28" s="108">
        <f t="shared" si="41"/>
        <v>1.0283026995608858E-2</v>
      </c>
      <c r="AR28" s="18">
        <f>Karnataka!$F28/1000</f>
        <v>134.38482907104492</v>
      </c>
      <c r="AS28" s="108">
        <f t="shared" si="42"/>
        <v>7.1184253033350995E-3</v>
      </c>
      <c r="AT28" s="18">
        <f>Kerala!$F28/1000</f>
        <v>130.35705963134765</v>
      </c>
      <c r="AU28" s="108">
        <f t="shared" si="43"/>
        <v>1.9462153404786332E-2</v>
      </c>
      <c r="AV28" s="18">
        <f>'Tamil Nadu'!$F28/1000</f>
        <v>234.22104486083984</v>
      </c>
      <c r="AW28" s="108">
        <f t="shared" si="44"/>
        <v>1.2984922262527275E-2</v>
      </c>
      <c r="AX28" s="18">
        <f>'NE cluster states'!$F28/1000</f>
        <v>46.89540436172485</v>
      </c>
      <c r="AY28" s="115">
        <f t="shared" si="45"/>
        <v>1.1693772223817803E-2</v>
      </c>
      <c r="AZ28" s="18">
        <f>'Remaining states'!$F28/1000</f>
        <v>41.348744796752932</v>
      </c>
      <c r="BA28" s="115">
        <f t="shared" si="47"/>
        <v>6.3965530985457828E-3</v>
      </c>
    </row>
    <row r="29" spans="1:53">
      <c r="A29" s="72" t="s">
        <v>97</v>
      </c>
      <c r="B29" s="11"/>
      <c r="C29" s="37" t="s">
        <v>44</v>
      </c>
      <c r="D29" s="37"/>
      <c r="E29" s="29" t="s">
        <v>18</v>
      </c>
      <c r="F29" s="18">
        <f>India!$F29/1000</f>
        <v>1170.42425390625</v>
      </c>
      <c r="G29" s="108">
        <f t="shared" si="24"/>
        <v>3.3853091570054052E-3</v>
      </c>
      <c r="H29" s="18">
        <f>Rural!$F29/1000</f>
        <v>801.1635</v>
      </c>
      <c r="I29" s="108">
        <f t="shared" si="25"/>
        <v>3.0334950578621055E-3</v>
      </c>
      <c r="J29" s="18">
        <f>Urban!$F29/1000</f>
        <v>369.26075386047364</v>
      </c>
      <c r="K29" s="108">
        <f t="shared" si="46"/>
        <v>4.5235806998137548E-3</v>
      </c>
      <c r="L29" s="18">
        <f>'J &amp; K'!$F29/1000</f>
        <v>9.2511398468017578</v>
      </c>
      <c r="M29" s="108">
        <f t="shared" si="26"/>
        <v>3.3233507781067579E-3</v>
      </c>
      <c r="N29" s="18">
        <f>Punjab!$F29/1000</f>
        <v>23.113110076904295</v>
      </c>
      <c r="O29" s="108">
        <f t="shared" si="27"/>
        <v>3.4768007143580666E-3</v>
      </c>
      <c r="P29" s="18">
        <f>Haryana!$F29/1000</f>
        <v>14.274599975585938</v>
      </c>
      <c r="Q29" s="108">
        <f t="shared" si="28"/>
        <v>1.9213784972295595E-3</v>
      </c>
      <c r="R29" s="18">
        <f>Delhi!$F29/1000</f>
        <v>15.043765075683593</v>
      </c>
      <c r="S29" s="108">
        <f t="shared" si="29"/>
        <v>5.1538322062387636E-3</v>
      </c>
      <c r="T29" s="18">
        <f>Rajasthan!$F29/1000</f>
        <v>52.676995300292965</v>
      </c>
      <c r="U29" s="108">
        <f t="shared" si="30"/>
        <v>2.483543566528051E-3</v>
      </c>
      <c r="V29" s="18">
        <f>'Uttar Pradesh'!$F29/1000</f>
        <v>176.00487768554689</v>
      </c>
      <c r="W29" s="108">
        <f t="shared" si="31"/>
        <v>2.549786466502967E-3</v>
      </c>
      <c r="X29" s="18">
        <f>Bihar!$F29/1000</f>
        <v>31.287295166015625</v>
      </c>
      <c r="Y29" s="108">
        <f t="shared" si="32"/>
        <v>1.1123664969801194E-3</v>
      </c>
      <c r="Z29" s="18">
        <f>Assam!$F29/1000</f>
        <v>58.994199920654296</v>
      </c>
      <c r="AA29" s="108">
        <f t="shared" si="33"/>
        <v>6.6760474345005146E-3</v>
      </c>
      <c r="AB29" s="18">
        <f>'West Bengal'!$F29/1000</f>
        <v>289.67738867187501</v>
      </c>
      <c r="AC29" s="108">
        <f t="shared" si="34"/>
        <v>1.4016725365669109E-2</v>
      </c>
      <c r="AD29" s="18">
        <f>Jharkhand!$F29/1000</f>
        <v>31.603190002441405</v>
      </c>
      <c r="AE29" s="108">
        <f t="shared" si="35"/>
        <v>3.5578680638154235E-3</v>
      </c>
      <c r="AF29" s="18">
        <f>Odisha!$F29/1000</f>
        <v>62.578710510253906</v>
      </c>
      <c r="AG29" s="108">
        <f t="shared" si="36"/>
        <v>4.7188326848565023E-3</v>
      </c>
      <c r="AH29" s="18">
        <f>Chhattisgarh!$F29/1000</f>
        <v>2.2791699829101564</v>
      </c>
      <c r="AI29" s="108">
        <f t="shared" si="37"/>
        <v>2.6225967558183324E-4</v>
      </c>
      <c r="AJ29" s="18">
        <f>'Madhya Pradesh'!$F29/1000</f>
        <v>25.934569702148437</v>
      </c>
      <c r="AK29" s="108">
        <f t="shared" si="38"/>
        <v>9.7751172209950099E-4</v>
      </c>
      <c r="AL29" s="18">
        <f>Gujarat!$F29/1000</f>
        <v>16.115240112304686</v>
      </c>
      <c r="AM29" s="108">
        <f t="shared" si="39"/>
        <v>9.8887060908848926E-4</v>
      </c>
      <c r="AN29" s="18">
        <f>Maharashtra!$F29/1000</f>
        <v>46.740829345703126</v>
      </c>
      <c r="AO29" s="108">
        <f t="shared" si="40"/>
        <v>1.78749688008384E-3</v>
      </c>
      <c r="AP29" s="18">
        <f>'Andhra Pradesh'!$F29/1000</f>
        <v>95.961659912109369</v>
      </c>
      <c r="AQ29" s="108">
        <f t="shared" si="41"/>
        <v>3.9672073172561679E-3</v>
      </c>
      <c r="AR29" s="18">
        <f>Karnataka!$F29/1000</f>
        <v>78.790279724121092</v>
      </c>
      <c r="AS29" s="108">
        <f t="shared" si="42"/>
        <v>4.1735568272258175E-3</v>
      </c>
      <c r="AT29" s="18">
        <f>Kerala!$F29/1000</f>
        <v>67.414090423583986</v>
      </c>
      <c r="AU29" s="108">
        <f t="shared" si="43"/>
        <v>1.0064843232720628E-2</v>
      </c>
      <c r="AV29" s="18">
        <f>'Tamil Nadu'!$F29/1000</f>
        <v>28.454779907226563</v>
      </c>
      <c r="AW29" s="108">
        <f t="shared" si="44"/>
        <v>1.5774974674550907E-3</v>
      </c>
      <c r="AX29" s="18">
        <f>'NE cluster states'!$F29/1000</f>
        <v>22.60036492919922</v>
      </c>
      <c r="AY29" s="115">
        <f t="shared" si="45"/>
        <v>5.6355952838935131E-3</v>
      </c>
      <c r="AZ29" s="18">
        <f>'Remaining states'!$F29/1000</f>
        <v>21.628349954605103</v>
      </c>
      <c r="BA29" s="115">
        <f t="shared" si="47"/>
        <v>3.3458546226396218E-3</v>
      </c>
    </row>
    <row r="30" spans="1:53">
      <c r="A30" s="72" t="s">
        <v>98</v>
      </c>
      <c r="B30" s="11"/>
      <c r="C30" s="37" t="s">
        <v>45</v>
      </c>
      <c r="D30" s="37"/>
      <c r="E30" s="29" t="s">
        <v>57</v>
      </c>
      <c r="F30" s="18">
        <f>India!$F30/1000</f>
        <v>2189.0533603515623</v>
      </c>
      <c r="G30" s="108">
        <f t="shared" si="24"/>
        <v>6.3315693956605083E-3</v>
      </c>
      <c r="H30" s="18">
        <f>Rural!$F30/1000</f>
        <v>1614.59575</v>
      </c>
      <c r="I30" s="108">
        <f t="shared" si="25"/>
        <v>6.1134440449048906E-3</v>
      </c>
      <c r="J30" s="18">
        <f>Urban!$F30/1000</f>
        <v>574.45759379577635</v>
      </c>
      <c r="K30" s="108">
        <f t="shared" si="46"/>
        <v>7.0373178221314987E-3</v>
      </c>
      <c r="L30" s="18">
        <f>'J &amp; K'!$F30/1000</f>
        <v>6.0708500595092776</v>
      </c>
      <c r="M30" s="108">
        <f t="shared" si="26"/>
        <v>2.1808733413552898E-3</v>
      </c>
      <c r="N30" s="18">
        <f>Punjab!$F30/1000</f>
        <v>47.330120407104495</v>
      </c>
      <c r="O30" s="108">
        <f t="shared" si="27"/>
        <v>7.1196561559453524E-3</v>
      </c>
      <c r="P30" s="18">
        <f>Haryana!$F30/1000</f>
        <v>51.797359863281251</v>
      </c>
      <c r="Q30" s="108">
        <f t="shared" si="28"/>
        <v>6.9719875600566441E-3</v>
      </c>
      <c r="R30" s="18">
        <f>Delhi!$F30/1000</f>
        <v>29.021199890136717</v>
      </c>
      <c r="S30" s="108">
        <f t="shared" si="29"/>
        <v>9.9423511271949962E-3</v>
      </c>
      <c r="T30" s="18">
        <f>Rajasthan!$F30/1000</f>
        <v>181.97962884521485</v>
      </c>
      <c r="U30" s="108">
        <f t="shared" si="30"/>
        <v>8.5797288528182674E-3</v>
      </c>
      <c r="V30" s="18">
        <f>'Uttar Pradesh'!$F30/1000</f>
        <v>426.10832446289061</v>
      </c>
      <c r="W30" s="108">
        <f t="shared" si="31"/>
        <v>6.1730405047118369E-3</v>
      </c>
      <c r="X30" s="18">
        <f>Bihar!$F30/1000</f>
        <v>38.065850097656252</v>
      </c>
      <c r="Y30" s="108">
        <f t="shared" si="32"/>
        <v>1.3533664736123799E-3</v>
      </c>
      <c r="Z30" s="18">
        <f>Assam!$F30/1000</f>
        <v>33.217950073242186</v>
      </c>
      <c r="AA30" s="108">
        <f t="shared" si="33"/>
        <v>3.759091752479099E-3</v>
      </c>
      <c r="AB30" s="18">
        <f>'West Bengal'!$F30/1000</f>
        <v>258.77548266601565</v>
      </c>
      <c r="AC30" s="108">
        <f t="shared" si="34"/>
        <v>1.2521463578942344E-2</v>
      </c>
      <c r="AD30" s="18">
        <f>Jharkhand!$F30/1000</f>
        <v>32.733350341796879</v>
      </c>
      <c r="AE30" s="108">
        <f t="shared" si="35"/>
        <v>3.6851008329780626E-3</v>
      </c>
      <c r="AF30" s="18">
        <f>Odisha!$F30/1000</f>
        <v>158.98347796630858</v>
      </c>
      <c r="AG30" s="108">
        <f t="shared" si="36"/>
        <v>1.1988365149464896E-2</v>
      </c>
      <c r="AH30" s="18">
        <f>Chhattisgarh!$F30/1000</f>
        <v>23.792960144042969</v>
      </c>
      <c r="AI30" s="108">
        <f t="shared" si="37"/>
        <v>2.7378098409934055E-3</v>
      </c>
      <c r="AJ30" s="18">
        <f>'Madhya Pradesh'!$F30/1000</f>
        <v>120.36539013671874</v>
      </c>
      <c r="AK30" s="108">
        <f t="shared" si="38"/>
        <v>4.5367469422087732E-3</v>
      </c>
      <c r="AL30" s="18">
        <f>Gujarat!$F30/1000</f>
        <v>132.83407421875</v>
      </c>
      <c r="AM30" s="108">
        <f t="shared" si="39"/>
        <v>8.151024183630071E-3</v>
      </c>
      <c r="AN30" s="18">
        <f>Maharashtra!$F30/1000</f>
        <v>200.565</v>
      </c>
      <c r="AO30" s="108">
        <f t="shared" si="40"/>
        <v>7.670152985571126E-3</v>
      </c>
      <c r="AP30" s="18">
        <f>'Andhra Pradesh'!$F30/1000</f>
        <v>75.708475219726566</v>
      </c>
      <c r="AQ30" s="108">
        <f t="shared" si="41"/>
        <v>3.1299085191429173E-3</v>
      </c>
      <c r="AR30" s="18">
        <f>Karnataka!$F30/1000</f>
        <v>116.03623999023438</v>
      </c>
      <c r="AS30" s="108">
        <f t="shared" si="42"/>
        <v>6.1464922235654404E-3</v>
      </c>
      <c r="AT30" s="18">
        <f>Kerala!$F30/1000</f>
        <v>100.40519018554687</v>
      </c>
      <c r="AU30" s="108">
        <f t="shared" si="43"/>
        <v>1.4990375047995845E-2</v>
      </c>
      <c r="AV30" s="18">
        <f>'Tamil Nadu'!$F30/1000</f>
        <v>88.707040313720697</v>
      </c>
      <c r="AW30" s="108">
        <f t="shared" si="44"/>
        <v>4.9178075492614225E-3</v>
      </c>
      <c r="AX30" s="18">
        <f>'NE cluster states'!$F30/1000</f>
        <v>24.334869873046873</v>
      </c>
      <c r="AY30" s="115">
        <f t="shared" si="45"/>
        <v>6.0681090026790336E-3</v>
      </c>
      <c r="AZ30" s="18">
        <f>'Remaining states'!$F30/1000</f>
        <v>42.218450103759764</v>
      </c>
      <c r="BA30" s="115">
        <f t="shared" si="47"/>
        <v>6.5310944541226304E-3</v>
      </c>
    </row>
    <row r="31" spans="1:53">
      <c r="A31" s="72" t="s">
        <v>99</v>
      </c>
      <c r="B31" s="11"/>
      <c r="C31" s="39" t="s">
        <v>46</v>
      </c>
      <c r="D31" s="39"/>
      <c r="E31" s="29" t="s">
        <v>19</v>
      </c>
      <c r="F31" s="18">
        <f>India!$F31/1000</f>
        <v>1008.1014324340821</v>
      </c>
      <c r="G31" s="108">
        <f t="shared" si="24"/>
        <v>2.9158102278037047E-3</v>
      </c>
      <c r="H31" s="18">
        <f>Rural!$F31/1000</f>
        <v>706.10550000000001</v>
      </c>
      <c r="I31" s="108">
        <f t="shared" si="25"/>
        <v>2.673571055819756E-3</v>
      </c>
      <c r="J31" s="18">
        <f>Urban!$F31/1000</f>
        <v>302.29967600250245</v>
      </c>
      <c r="K31" s="108">
        <f t="shared" si="46"/>
        <v>3.703282749732935E-3</v>
      </c>
      <c r="L31" s="18">
        <f>'J &amp; K'!$F31/1000</f>
        <v>5.6594350585937496</v>
      </c>
      <c r="M31" s="108">
        <f t="shared" si="26"/>
        <v>2.0330778927879333E-3</v>
      </c>
      <c r="N31" s="18">
        <f>Punjab!$F31/1000</f>
        <v>27.137079986572267</v>
      </c>
      <c r="O31" s="108">
        <f t="shared" si="27"/>
        <v>4.0821083259230274E-3</v>
      </c>
      <c r="P31" s="18">
        <f>Haryana!$F31/1000</f>
        <v>18.898179931640627</v>
      </c>
      <c r="Q31" s="108">
        <f t="shared" si="28"/>
        <v>2.5437179759525293E-3</v>
      </c>
      <c r="R31" s="18">
        <f>Delhi!$F31/1000</f>
        <v>6.0390199890136715</v>
      </c>
      <c r="S31" s="108">
        <f t="shared" si="29"/>
        <v>2.0689033335017054E-3</v>
      </c>
      <c r="T31" s="18">
        <f>Rajasthan!$F31/1000</f>
        <v>39.439839843750001</v>
      </c>
      <c r="U31" s="108">
        <f t="shared" si="30"/>
        <v>1.8594561050883866E-3</v>
      </c>
      <c r="V31" s="18">
        <f>'Uttar Pradesh'!$F31/1000</f>
        <v>202.18997924804688</v>
      </c>
      <c r="W31" s="108">
        <f t="shared" si="31"/>
        <v>2.9291305986999965E-3</v>
      </c>
      <c r="X31" s="18">
        <f>Bihar!$F31/1000</f>
        <v>13.165080078124999</v>
      </c>
      <c r="Y31" s="108">
        <f t="shared" si="32"/>
        <v>4.6806200188482443E-4</v>
      </c>
      <c r="Z31" s="18">
        <f>Assam!$F31/1000</f>
        <v>5.0422800598144528</v>
      </c>
      <c r="AA31" s="108">
        <f t="shared" si="33"/>
        <v>5.706069563216823E-4</v>
      </c>
      <c r="AB31" s="18">
        <f>'West Bengal'!$F31/1000</f>
        <v>90.902464233398433</v>
      </c>
      <c r="AC31" s="108">
        <f t="shared" si="34"/>
        <v>4.3985306622097891E-3</v>
      </c>
      <c r="AD31" s="18">
        <f>Jharkhand!$F31/1000</f>
        <v>26.522810058593748</v>
      </c>
      <c r="AE31" s="108">
        <f t="shared" si="35"/>
        <v>2.9859219548034025E-3</v>
      </c>
      <c r="AF31" s="18">
        <f>Odisha!$F31/1000</f>
        <v>27.358820068359375</v>
      </c>
      <c r="AG31" s="108">
        <f t="shared" si="36"/>
        <v>2.0630289966829551E-3</v>
      </c>
      <c r="AH31" s="18">
        <f>Chhattisgarh!$F31/1000</f>
        <v>15.827999999999999</v>
      </c>
      <c r="AI31" s="108">
        <f t="shared" si="37"/>
        <v>1.8212973039461481E-3</v>
      </c>
      <c r="AJ31" s="18">
        <f>'Madhya Pradesh'!$F31/1000</f>
        <v>49.844069824218749</v>
      </c>
      <c r="AK31" s="108">
        <f t="shared" si="38"/>
        <v>1.8786956209373151E-3</v>
      </c>
      <c r="AL31" s="18">
        <f>Gujarat!$F31/1000</f>
        <v>48.778265441894533</v>
      </c>
      <c r="AM31" s="108">
        <f t="shared" si="39"/>
        <v>2.9931538544670164E-3</v>
      </c>
      <c r="AN31" s="18">
        <f>Maharashtra!$F31/1000</f>
        <v>89.075822967529291</v>
      </c>
      <c r="AO31" s="108">
        <f t="shared" si="40"/>
        <v>3.4065025776012759E-3</v>
      </c>
      <c r="AP31" s="18">
        <f>'Andhra Pradesh'!$F31/1000</f>
        <v>72.238719848632812</v>
      </c>
      <c r="AQ31" s="108">
        <f t="shared" si="41"/>
        <v>2.9864633254072159E-3</v>
      </c>
      <c r="AR31" s="18">
        <f>Karnataka!$F31/1000</f>
        <v>67.545385375976565</v>
      </c>
      <c r="AS31" s="108">
        <f t="shared" si="42"/>
        <v>3.5779096770639182E-3</v>
      </c>
      <c r="AT31" s="18">
        <f>Kerala!$F31/1000</f>
        <v>82.081218750000005</v>
      </c>
      <c r="AU31" s="108">
        <f t="shared" si="43"/>
        <v>1.2254627984721517E-2</v>
      </c>
      <c r="AV31" s="18">
        <f>'Tamil Nadu'!$F31/1000</f>
        <v>88.005285034179693</v>
      </c>
      <c r="AW31" s="108">
        <f t="shared" si="44"/>
        <v>4.8789031128237317E-3</v>
      </c>
      <c r="AX31" s="18">
        <f>'NE cluster states'!$F31/1000</f>
        <v>7.1014349975585933</v>
      </c>
      <c r="AY31" s="115">
        <f t="shared" si="45"/>
        <v>1.7708038656230483E-3</v>
      </c>
      <c r="AZ31" s="18">
        <f>'Remaining states'!$F31/1000</f>
        <v>25.247134994506837</v>
      </c>
      <c r="BA31" s="115">
        <f t="shared" si="47"/>
        <v>3.9056721158606572E-3</v>
      </c>
    </row>
    <row r="32" spans="1:53">
      <c r="A32" s="72" t="s">
        <v>100</v>
      </c>
      <c r="B32" s="11"/>
      <c r="C32" s="39" t="s">
        <v>47</v>
      </c>
      <c r="D32" s="39"/>
      <c r="E32" s="29" t="s">
        <v>193</v>
      </c>
      <c r="F32" s="18">
        <f>India!$F32/1000</f>
        <v>1235.8914135742189</v>
      </c>
      <c r="G32" s="108">
        <f t="shared" si="24"/>
        <v>3.5746649178480562E-3</v>
      </c>
      <c r="H32" s="18">
        <f>Rural!$F32/1000</f>
        <v>997.17</v>
      </c>
      <c r="I32" s="108">
        <f t="shared" si="25"/>
        <v>3.7756466274965791E-3</v>
      </c>
      <c r="J32" s="18">
        <f>Urban!$F32/1000</f>
        <v>238.75651074218749</v>
      </c>
      <c r="K32" s="108">
        <f t="shared" si="46"/>
        <v>2.9248554921066138E-3</v>
      </c>
      <c r="L32" s="18">
        <f>'J &amp; K'!$F32/1000</f>
        <v>2.3489900512695314</v>
      </c>
      <c r="M32" s="108">
        <f t="shared" si="26"/>
        <v>8.4384389858190793E-4</v>
      </c>
      <c r="N32" s="18">
        <f>Punjab!$F32/1000</f>
        <v>16.987289794921875</v>
      </c>
      <c r="O32" s="108">
        <f t="shared" si="27"/>
        <v>2.5553212483078519E-3</v>
      </c>
      <c r="P32" s="18">
        <f>Haryana!$F32/1000</f>
        <v>11.423500183105469</v>
      </c>
      <c r="Q32" s="108">
        <f t="shared" si="28"/>
        <v>1.5376170016992603E-3</v>
      </c>
      <c r="R32" s="18">
        <f>Delhi!$F32/1000</f>
        <v>3.945840087890625</v>
      </c>
      <c r="S32" s="108">
        <f t="shared" si="29"/>
        <v>1.3518023994212509E-3</v>
      </c>
      <c r="T32" s="18">
        <f>Rajasthan!$F32/1000</f>
        <v>51.005678894042966</v>
      </c>
      <c r="U32" s="108">
        <f t="shared" si="30"/>
        <v>2.4047466062095514E-3</v>
      </c>
      <c r="V32" s="18">
        <f>'Uttar Pradesh'!$F32/1000</f>
        <v>157.43501123046875</v>
      </c>
      <c r="W32" s="108">
        <f t="shared" si="31"/>
        <v>2.2807644098726929E-3</v>
      </c>
      <c r="X32" s="18">
        <f>Bihar!$F32/1000</f>
        <v>119.97174145507813</v>
      </c>
      <c r="Y32" s="108">
        <f t="shared" si="32"/>
        <v>4.2653909540875399E-3</v>
      </c>
      <c r="Z32" s="18">
        <f>Assam!$F32/1000</f>
        <v>11.701940490722656</v>
      </c>
      <c r="AA32" s="108">
        <f t="shared" si="33"/>
        <v>1.3242439069745795E-3</v>
      </c>
      <c r="AB32" s="18">
        <f>'West Bengal'!$F32/1000</f>
        <v>81.128072021484371</v>
      </c>
      <c r="AC32" s="108">
        <f t="shared" si="34"/>
        <v>3.9255735844106535E-3</v>
      </c>
      <c r="AD32" s="18">
        <f>Jharkhand!$F32/1000</f>
        <v>8.7040199890136716</v>
      </c>
      <c r="AE32" s="108">
        <f t="shared" si="35"/>
        <v>9.7989331910261273E-4</v>
      </c>
      <c r="AF32" s="18">
        <f>Odisha!$F32/1000</f>
        <v>16.55024951171875</v>
      </c>
      <c r="AG32" s="108">
        <f t="shared" si="36"/>
        <v>1.2479940494400565E-3</v>
      </c>
      <c r="AH32" s="18">
        <f>Chhattisgarh!$F32/1000</f>
        <v>19.284209930419923</v>
      </c>
      <c r="AI32" s="108">
        <f t="shared" si="37"/>
        <v>2.2189966865684449E-3</v>
      </c>
      <c r="AJ32" s="18">
        <f>'Madhya Pradesh'!$F32/1000</f>
        <v>57.533991210937501</v>
      </c>
      <c r="AK32" s="108">
        <f t="shared" si="38"/>
        <v>2.1685399632137368E-3</v>
      </c>
      <c r="AL32" s="18">
        <f>Gujarat!$F32/1000</f>
        <v>68.283509155273435</v>
      </c>
      <c r="AM32" s="108">
        <f t="shared" si="39"/>
        <v>4.1900433886503186E-3</v>
      </c>
      <c r="AN32" s="18">
        <f>Maharashtra!$F32/1000</f>
        <v>206.71314990234376</v>
      </c>
      <c r="AO32" s="108">
        <f t="shared" si="40"/>
        <v>7.9052750174769971E-3</v>
      </c>
      <c r="AP32" s="18">
        <f>'Andhra Pradesh'!$F32/1000</f>
        <v>98.735219726562505</v>
      </c>
      <c r="AQ32" s="108">
        <f t="shared" si="41"/>
        <v>4.0818706817792906E-3</v>
      </c>
      <c r="AR32" s="18">
        <f>Karnataka!$F32/1000</f>
        <v>122.625400390625</v>
      </c>
      <c r="AS32" s="108">
        <f t="shared" si="42"/>
        <v>6.4955230363893893E-3</v>
      </c>
      <c r="AT32" s="18">
        <f>Kerala!$F32/1000</f>
        <v>54.763931396484374</v>
      </c>
      <c r="AU32" s="108">
        <f t="shared" si="43"/>
        <v>8.1761895895914264E-3</v>
      </c>
      <c r="AV32" s="18">
        <f>'Tamil Nadu'!$F32/1000</f>
        <v>62.857441406249997</v>
      </c>
      <c r="AW32" s="108">
        <f t="shared" si="44"/>
        <v>3.4847380634240449E-3</v>
      </c>
      <c r="AX32" s="18">
        <f>'NE cluster states'!$F32/1000</f>
        <v>22.043369895935058</v>
      </c>
      <c r="AY32" s="115">
        <f t="shared" si="45"/>
        <v>5.4967037840239642E-3</v>
      </c>
      <c r="AZ32" s="18">
        <f>'Remaining states'!$F32/1000</f>
        <v>41.848219696044922</v>
      </c>
      <c r="BA32" s="115">
        <f t="shared" si="47"/>
        <v>6.473820685032783E-3</v>
      </c>
    </row>
    <row r="33" spans="1:53">
      <c r="A33" s="72" t="s">
        <v>101</v>
      </c>
      <c r="B33" s="11"/>
      <c r="C33" s="37" t="s">
        <v>48</v>
      </c>
      <c r="D33" s="37"/>
      <c r="E33" s="29" t="s">
        <v>216</v>
      </c>
      <c r="F33" s="18">
        <f>India!$F33/1000</f>
        <v>1722.8546289062499</v>
      </c>
      <c r="G33" s="108">
        <f t="shared" si="24"/>
        <v>4.9831465231176307E-3</v>
      </c>
      <c r="H33" s="18">
        <f>Rural!$F33/1000</f>
        <v>1267.8244999999999</v>
      </c>
      <c r="I33" s="108">
        <f t="shared" si="25"/>
        <v>4.8004425500993179E-3</v>
      </c>
      <c r="J33" s="18">
        <f>Urban!$F33/1000</f>
        <v>455.03013159179687</v>
      </c>
      <c r="K33" s="108">
        <f t="shared" si="46"/>
        <v>5.5742872741903282E-3</v>
      </c>
      <c r="L33" s="18">
        <f>'J &amp; K'!$F33/1000</f>
        <v>30.393410186767579</v>
      </c>
      <c r="M33" s="108">
        <f t="shared" si="26"/>
        <v>1.0918434383891807E-2</v>
      </c>
      <c r="N33" s="18">
        <f>Punjab!$F33/1000</f>
        <v>31.167124694824217</v>
      </c>
      <c r="O33" s="108">
        <f t="shared" si="27"/>
        <v>4.6883297419905452E-3</v>
      </c>
      <c r="P33" s="18">
        <f>Haryana!$F33/1000</f>
        <v>34.878310546874999</v>
      </c>
      <c r="Q33" s="108">
        <f t="shared" si="28"/>
        <v>4.6946629691253256E-3</v>
      </c>
      <c r="R33" s="18">
        <f>Delhi!$F33/1000</f>
        <v>10.83247006225586</v>
      </c>
      <c r="S33" s="108">
        <f t="shared" si="29"/>
        <v>3.7110878027610118E-3</v>
      </c>
      <c r="T33" s="18">
        <f>Rajasthan!$F33/1000</f>
        <v>83.062415161132819</v>
      </c>
      <c r="U33" s="108">
        <f t="shared" si="30"/>
        <v>3.916114152254355E-3</v>
      </c>
      <c r="V33" s="18">
        <f>'Uttar Pradesh'!$F33/1000</f>
        <v>320.71069409179688</v>
      </c>
      <c r="W33" s="108">
        <f t="shared" si="31"/>
        <v>4.6461427558787925E-3</v>
      </c>
      <c r="X33" s="18">
        <f>Bihar!$F33/1000</f>
        <v>31.2212099609375</v>
      </c>
      <c r="Y33" s="108">
        <f t="shared" si="32"/>
        <v>1.1100169500574818E-3</v>
      </c>
      <c r="Z33" s="18">
        <f>Assam!$F33/1000</f>
        <v>38.945095260620114</v>
      </c>
      <c r="AA33" s="108">
        <f t="shared" si="33"/>
        <v>4.4072011087654978E-3</v>
      </c>
      <c r="AB33" s="18">
        <f>'West Bengal'!$F33/1000</f>
        <v>157.61264550781249</v>
      </c>
      <c r="AC33" s="108">
        <f t="shared" si="34"/>
        <v>7.6264605130847854E-3</v>
      </c>
      <c r="AD33" s="18">
        <f>Jharkhand!$F33/1000</f>
        <v>17.946420043945313</v>
      </c>
      <c r="AE33" s="108">
        <f t="shared" si="35"/>
        <v>2.0203971412138273E-3</v>
      </c>
      <c r="AF33" s="18">
        <f>Odisha!$F33/1000</f>
        <v>63.591455032348634</v>
      </c>
      <c r="AG33" s="108">
        <f t="shared" si="36"/>
        <v>4.795200061449967E-3</v>
      </c>
      <c r="AH33" s="18">
        <f>Chhattisgarh!$F33/1000</f>
        <v>36.947820556640622</v>
      </c>
      <c r="AI33" s="108">
        <f t="shared" si="37"/>
        <v>4.2515141500186785E-3</v>
      </c>
      <c r="AJ33" s="18">
        <f>'Madhya Pradesh'!$F33/1000</f>
        <v>99.126429931640629</v>
      </c>
      <c r="AK33" s="108">
        <f t="shared" si="38"/>
        <v>3.7362195841647802E-3</v>
      </c>
      <c r="AL33" s="18">
        <f>Gujarat!$F33/1000</f>
        <v>103.29717639160157</v>
      </c>
      <c r="AM33" s="108">
        <f t="shared" si="39"/>
        <v>6.3385677795449076E-3</v>
      </c>
      <c r="AN33" s="18">
        <f>Maharashtra!$F33/1000</f>
        <v>152.48499041748047</v>
      </c>
      <c r="AO33" s="108">
        <f t="shared" si="40"/>
        <v>5.8314421983168673E-3</v>
      </c>
      <c r="AP33" s="18">
        <f>'Andhra Pradesh'!$F33/1000</f>
        <v>125.37519433593749</v>
      </c>
      <c r="AQ33" s="108">
        <f t="shared" si="41"/>
        <v>5.1832095112516897E-3</v>
      </c>
      <c r="AR33" s="18">
        <f>Karnataka!$F33/1000</f>
        <v>159.07083935546876</v>
      </c>
      <c r="AS33" s="108">
        <f t="shared" si="42"/>
        <v>8.4260544565792714E-3</v>
      </c>
      <c r="AT33" s="18">
        <f>Kerala!$F33/1000</f>
        <v>84.36022595214844</v>
      </c>
      <c r="AU33" s="108">
        <f t="shared" si="43"/>
        <v>1.2594881039709568E-2</v>
      </c>
      <c r="AV33" s="18">
        <f>'Tamil Nadu'!$F33/1000</f>
        <v>88.609489624023439</v>
      </c>
      <c r="AW33" s="108">
        <f t="shared" si="44"/>
        <v>4.9123994608331282E-3</v>
      </c>
      <c r="AX33" s="18">
        <f>'NE cluster states'!$F33/1000</f>
        <v>24.37047512817383</v>
      </c>
      <c r="AY33" s="115">
        <f t="shared" si="45"/>
        <v>6.0769874791330161E-3</v>
      </c>
      <c r="AZ33" s="18">
        <f>'Remaining states'!$F33/1000</f>
        <v>28.851399898529053</v>
      </c>
      <c r="BA33" s="115">
        <f t="shared" si="47"/>
        <v>4.4632433783772787E-3</v>
      </c>
    </row>
    <row r="34" spans="1:53">
      <c r="A34" s="72" t="s">
        <v>102</v>
      </c>
      <c r="B34" s="11"/>
      <c r="C34" s="38" t="s">
        <v>49</v>
      </c>
      <c r="D34" s="88" t="s">
        <v>58</v>
      </c>
      <c r="E34" s="11"/>
      <c r="F34" s="18">
        <f>India!$F34/1000</f>
        <v>4382.3333359375001</v>
      </c>
      <c r="G34" s="108">
        <f t="shared" si="24"/>
        <v>1.2675363759496716E-2</v>
      </c>
      <c r="H34" s="18">
        <f>Rural!$F34/1000</f>
        <v>2893.1950000000002</v>
      </c>
      <c r="I34" s="108">
        <f t="shared" si="25"/>
        <v>1.0954683699309012E-2</v>
      </c>
      <c r="J34" s="18">
        <f>Urban!$F34/1000</f>
        <v>1489.1383925781249</v>
      </c>
      <c r="K34" s="108">
        <f t="shared" si="46"/>
        <v>1.8242495639174787E-2</v>
      </c>
      <c r="L34" s="18">
        <f>'J &amp; K'!$F34/1000</f>
        <v>49.331620086669922</v>
      </c>
      <c r="M34" s="108">
        <f t="shared" si="26"/>
        <v>1.7721738154999337E-2</v>
      </c>
      <c r="N34" s="18">
        <f>Punjab!$F34/1000</f>
        <v>191.68420581054687</v>
      </c>
      <c r="O34" s="108">
        <f t="shared" si="27"/>
        <v>2.8834188972223774E-2</v>
      </c>
      <c r="P34" s="18">
        <f>Haryana!$F34/1000</f>
        <v>122.31801049804687</v>
      </c>
      <c r="Q34" s="108">
        <f t="shared" si="28"/>
        <v>1.6464152802656722E-2</v>
      </c>
      <c r="R34" s="18">
        <f>Delhi!$F34/1000</f>
        <v>76.488900482177741</v>
      </c>
      <c r="S34" s="108">
        <f t="shared" si="29"/>
        <v>2.620427510942943E-2</v>
      </c>
      <c r="T34" s="18">
        <f>Rajasthan!$F34/1000</f>
        <v>286.3015603027344</v>
      </c>
      <c r="U34" s="108">
        <f t="shared" si="30"/>
        <v>1.3498157860435983E-2</v>
      </c>
      <c r="V34" s="18">
        <f>'Uttar Pradesh'!$F34/1000</f>
        <v>832.54611254882809</v>
      </c>
      <c r="W34" s="108">
        <f t="shared" si="31"/>
        <v>1.2061113523849675E-2</v>
      </c>
      <c r="X34" s="18">
        <f>Bihar!$F34/1000</f>
        <v>85.744379364013668</v>
      </c>
      <c r="Y34" s="108">
        <f t="shared" si="32"/>
        <v>3.0484953845573569E-3</v>
      </c>
      <c r="Z34" s="18">
        <f>Assam!$F34/1000</f>
        <v>84.463824737548833</v>
      </c>
      <c r="AA34" s="108">
        <f t="shared" si="33"/>
        <v>9.5583040571043318E-3</v>
      </c>
      <c r="AB34" s="18">
        <f>'West Bengal'!$F34/1000</f>
        <v>352.1963586425781</v>
      </c>
      <c r="AC34" s="108">
        <f t="shared" si="34"/>
        <v>1.7041853547891436E-2</v>
      </c>
      <c r="AD34" s="18">
        <f>Jharkhand!$F34/1000</f>
        <v>32.504530029296873</v>
      </c>
      <c r="AE34" s="108">
        <f t="shared" si="35"/>
        <v>3.6593403802474E-3</v>
      </c>
      <c r="AF34" s="18">
        <f>Odisha!$F34/1000</f>
        <v>138.89583593750001</v>
      </c>
      <c r="AG34" s="108">
        <f t="shared" si="36"/>
        <v>1.0473629211406422E-2</v>
      </c>
      <c r="AH34" s="18">
        <f>Chhattisgarh!$F34/1000</f>
        <v>53.139130371093749</v>
      </c>
      <c r="AI34" s="108">
        <f t="shared" si="37"/>
        <v>6.114616810646698E-3</v>
      </c>
      <c r="AJ34" s="18">
        <f>'Madhya Pradesh'!$F34/1000</f>
        <v>364.22716259765627</v>
      </c>
      <c r="AK34" s="108">
        <f t="shared" si="38"/>
        <v>1.3728252484434151E-2</v>
      </c>
      <c r="AL34" s="18">
        <f>Gujarat!$F34/1000</f>
        <v>150.62873428344727</v>
      </c>
      <c r="AM34" s="108">
        <f t="shared" si="39"/>
        <v>9.2429481148946155E-3</v>
      </c>
      <c r="AN34" s="18">
        <f>Maharashtra!$F34/1000</f>
        <v>342.17838818359377</v>
      </c>
      <c r="AO34" s="108">
        <f t="shared" si="40"/>
        <v>1.3085835443493668E-2</v>
      </c>
      <c r="AP34" s="18">
        <f>'Andhra Pradesh'!$F34/1000</f>
        <v>236.44142938232423</v>
      </c>
      <c r="AQ34" s="108">
        <f t="shared" si="41"/>
        <v>9.7748639363594084E-3</v>
      </c>
      <c r="AR34" s="18">
        <f>Karnataka!$F34/1000</f>
        <v>293.72158300781251</v>
      </c>
      <c r="AS34" s="108">
        <f t="shared" si="42"/>
        <v>1.5558565375806641E-2</v>
      </c>
      <c r="AT34" s="18">
        <f>Kerala!$F34/1000</f>
        <v>236.46812084960936</v>
      </c>
      <c r="AU34" s="108">
        <f t="shared" si="43"/>
        <v>3.5304408187264304E-2</v>
      </c>
      <c r="AV34" s="18">
        <f>'Tamil Nadu'!$F34/1000</f>
        <v>311.11136029052733</v>
      </c>
      <c r="AW34" s="108">
        <f t="shared" si="44"/>
        <v>1.7247625339395931E-2</v>
      </c>
      <c r="AX34" s="18">
        <f>'NE cluster states'!$F34/1000</f>
        <v>52.48659034729004</v>
      </c>
      <c r="AY34" s="115">
        <f t="shared" si="45"/>
        <v>1.3087982515126544E-2</v>
      </c>
      <c r="AZ34" s="18">
        <f>'Remaining states'!$F34/1000</f>
        <v>89.45190985107422</v>
      </c>
      <c r="BA34" s="115">
        <f t="shared" si="47"/>
        <v>1.383799904788548E-2</v>
      </c>
    </row>
    <row r="35" spans="1:53">
      <c r="A35" s="72" t="s">
        <v>103</v>
      </c>
      <c r="B35" s="11"/>
      <c r="C35" s="38" t="s">
        <v>50</v>
      </c>
      <c r="D35" s="29" t="s">
        <v>217</v>
      </c>
      <c r="E35" s="11"/>
      <c r="F35" s="18">
        <f>India!$F35/1000</f>
        <v>5951.6123164062501</v>
      </c>
      <c r="G35" s="108">
        <f t="shared" si="24"/>
        <v>1.7214311482723316E-2</v>
      </c>
      <c r="H35" s="18">
        <f>Rural!$F35/1000</f>
        <v>3972.63326171875</v>
      </c>
      <c r="I35" s="108">
        <f t="shared" si="25"/>
        <v>1.5041827749419994E-2</v>
      </c>
      <c r="J35" s="18">
        <f>Urban!$F35/1000</f>
        <v>1978.9790019531249</v>
      </c>
      <c r="K35" s="108">
        <f t="shared" si="46"/>
        <v>2.4243224130865562E-2</v>
      </c>
      <c r="L35" s="18">
        <f>'J &amp; K'!$F35/1000</f>
        <v>25.612570312500001</v>
      </c>
      <c r="M35" s="108">
        <f t="shared" si="26"/>
        <v>9.2009802993939047E-3</v>
      </c>
      <c r="N35" s="18">
        <f>Punjab!$F35/1000</f>
        <v>242.02442419433595</v>
      </c>
      <c r="O35" s="108">
        <f t="shared" si="27"/>
        <v>3.6406640565944608E-2</v>
      </c>
      <c r="P35" s="18">
        <f>Haryana!$F35/1000</f>
        <v>151.50414538574219</v>
      </c>
      <c r="Q35" s="108">
        <f t="shared" si="28"/>
        <v>2.0392642013308482E-2</v>
      </c>
      <c r="R35" s="18">
        <f>Delhi!$F35/1000</f>
        <v>53.480880706787111</v>
      </c>
      <c r="S35" s="108">
        <f t="shared" si="29"/>
        <v>1.8321974852570474E-2</v>
      </c>
      <c r="T35" s="18">
        <f>Rajasthan!$F35/1000</f>
        <v>166.19845007324218</v>
      </c>
      <c r="U35" s="108">
        <f t="shared" si="30"/>
        <v>7.8356992287302776E-3</v>
      </c>
      <c r="V35" s="18">
        <f>'Uttar Pradesh'!$F35/1000</f>
        <v>844.37584619140625</v>
      </c>
      <c r="W35" s="108">
        <f t="shared" si="31"/>
        <v>1.2232491130770724E-2</v>
      </c>
      <c r="X35" s="18">
        <f>Bihar!$F35/1000</f>
        <v>417.35331982421877</v>
      </c>
      <c r="Y35" s="108">
        <f t="shared" si="32"/>
        <v>1.4838286528525471E-2</v>
      </c>
      <c r="Z35" s="18">
        <f>Assam!$F35/1000</f>
        <v>196.07002075195314</v>
      </c>
      <c r="AA35" s="108">
        <f t="shared" si="33"/>
        <v>2.2188160205309584E-2</v>
      </c>
      <c r="AB35" s="18">
        <f>'West Bengal'!$F35/1000</f>
        <v>320.75854260253908</v>
      </c>
      <c r="AC35" s="108">
        <f t="shared" si="34"/>
        <v>1.552066048705231E-2</v>
      </c>
      <c r="AD35" s="18">
        <f>Jharkhand!$F35/1000</f>
        <v>123.49657885742188</v>
      </c>
      <c r="AE35" s="108">
        <f t="shared" si="35"/>
        <v>1.3903170340504901E-2</v>
      </c>
      <c r="AF35" s="18">
        <f>Odisha!$F35/1000</f>
        <v>193.08032397460937</v>
      </c>
      <c r="AG35" s="108">
        <f t="shared" si="36"/>
        <v>1.4559484146366002E-2</v>
      </c>
      <c r="AH35" s="18">
        <f>Chhattisgarh!$F35/1000</f>
        <v>130.4424626159668</v>
      </c>
      <c r="AI35" s="108">
        <f t="shared" si="37"/>
        <v>1.5009761529097585E-2</v>
      </c>
      <c r="AJ35" s="18">
        <f>'Madhya Pradesh'!$F35/1000</f>
        <v>222.10143212890625</v>
      </c>
      <c r="AK35" s="108">
        <f t="shared" si="38"/>
        <v>8.3713266074781755E-3</v>
      </c>
      <c r="AL35" s="18">
        <f>Gujarat!$F35/1000</f>
        <v>265.42335791015626</v>
      </c>
      <c r="AM35" s="108">
        <f t="shared" si="39"/>
        <v>1.6287027420864894E-2</v>
      </c>
      <c r="AN35" s="18">
        <f>Maharashtra!$F35/1000</f>
        <v>508.13111743164063</v>
      </c>
      <c r="AO35" s="108">
        <f t="shared" si="40"/>
        <v>1.9432320731084144E-2</v>
      </c>
      <c r="AP35" s="18">
        <f>'Andhra Pradesh'!$F35/1000</f>
        <v>504.44662524414065</v>
      </c>
      <c r="AQ35" s="108">
        <f t="shared" si="41"/>
        <v>2.0854624072433312E-2</v>
      </c>
      <c r="AR35" s="18">
        <f>Karnataka!$F35/1000</f>
        <v>445.61255126953125</v>
      </c>
      <c r="AS35" s="108">
        <f t="shared" si="42"/>
        <v>2.3604298806406004E-2</v>
      </c>
      <c r="AT35" s="18">
        <f>Kerala!$F35/1000</f>
        <v>185.48721997070314</v>
      </c>
      <c r="AU35" s="108">
        <f t="shared" si="43"/>
        <v>2.7693020538406346E-2</v>
      </c>
      <c r="AV35" s="18">
        <f>'Tamil Nadu'!$F35/1000</f>
        <v>765.90087609863281</v>
      </c>
      <c r="AW35" s="108">
        <f t="shared" si="44"/>
        <v>4.2460588214227733E-2</v>
      </c>
      <c r="AX35" s="18">
        <f>'NE cluster states'!$F35/1000</f>
        <v>61.579430236816407</v>
      </c>
      <c r="AY35" s="115">
        <f t="shared" si="45"/>
        <v>1.5355360310093382E-2</v>
      </c>
      <c r="AZ35" s="18">
        <f>'Remaining states'!$F35/1000</f>
        <v>128.53418151855467</v>
      </c>
      <c r="BA35" s="115">
        <f t="shared" si="47"/>
        <v>1.9883934109799665E-2</v>
      </c>
    </row>
    <row r="36" spans="1:53">
      <c r="A36" s="102"/>
      <c r="B36" s="103"/>
      <c r="C36" s="104"/>
      <c r="D36" s="104" t="s">
        <v>192</v>
      </c>
      <c r="E36" s="103"/>
      <c r="F36" s="109"/>
      <c r="G36" s="110"/>
      <c r="H36" s="109"/>
      <c r="I36" s="110"/>
      <c r="J36" s="109"/>
      <c r="K36" s="110"/>
      <c r="L36" s="109"/>
      <c r="M36" s="110"/>
      <c r="N36" s="109"/>
      <c r="O36" s="110"/>
      <c r="P36" s="109"/>
      <c r="Q36" s="110"/>
      <c r="R36" s="109"/>
      <c r="S36" s="110"/>
      <c r="T36" s="109"/>
      <c r="U36" s="110"/>
      <c r="V36" s="109"/>
      <c r="W36" s="110"/>
      <c r="X36" s="109"/>
      <c r="Y36" s="110"/>
      <c r="Z36" s="109"/>
      <c r="AA36" s="110"/>
      <c r="AB36" s="109"/>
      <c r="AC36" s="110"/>
      <c r="AD36" s="109"/>
      <c r="AE36" s="110"/>
      <c r="AF36" s="109"/>
      <c r="AG36" s="110"/>
      <c r="AH36" s="109"/>
      <c r="AI36" s="110"/>
      <c r="AJ36" s="109"/>
      <c r="AK36" s="110"/>
      <c r="AL36" s="109"/>
      <c r="AM36" s="110"/>
      <c r="AN36" s="109"/>
      <c r="AO36" s="110"/>
      <c r="AP36" s="109"/>
      <c r="AQ36" s="110"/>
      <c r="AR36" s="109"/>
      <c r="AS36" s="110"/>
      <c r="AT36" s="109"/>
      <c r="AU36" s="110"/>
      <c r="AV36" s="109"/>
      <c r="AW36" s="110"/>
      <c r="AX36" s="109"/>
      <c r="AY36" s="116"/>
      <c r="AZ36" s="109"/>
      <c r="BA36" s="116"/>
    </row>
    <row r="37" spans="1:53">
      <c r="A37" s="72" t="s">
        <v>104</v>
      </c>
      <c r="B37" s="11"/>
      <c r="C37" s="38" t="s">
        <v>51</v>
      </c>
      <c r="D37" s="38"/>
      <c r="E37" s="29" t="s">
        <v>24</v>
      </c>
      <c r="F37" s="18">
        <f>India!$F37/1000</f>
        <v>1705.7892478027343</v>
      </c>
      <c r="G37" s="108">
        <f t="shared" si="24"/>
        <v>4.9337869932508261E-3</v>
      </c>
      <c r="H37" s="18">
        <f>Rural!$F37/1000</f>
        <v>1293.1388515624999</v>
      </c>
      <c r="I37" s="108">
        <f t="shared" si="25"/>
        <v>4.8962918497214647E-3</v>
      </c>
      <c r="J37" s="18">
        <f>Urban!$F37/1000</f>
        <v>412.65039343261719</v>
      </c>
      <c r="K37" s="108">
        <f>J37/J$9</f>
        <v>5.0551198197674218E-3</v>
      </c>
      <c r="L37" s="18">
        <f>'J &amp; K'!$F37/1000</f>
        <v>16.706230255126954</v>
      </c>
      <c r="M37" s="108">
        <f t="shared" si="26"/>
        <v>6.0014943279450101E-3</v>
      </c>
      <c r="N37" s="18">
        <f>Punjab!$F37/1000</f>
        <v>20.907509490966795</v>
      </c>
      <c r="O37" s="108">
        <f t="shared" si="27"/>
        <v>3.1450221840235129E-3</v>
      </c>
      <c r="P37" s="18">
        <f>Haryana!$F37/1000</f>
        <v>43.081389968872074</v>
      </c>
      <c r="Q37" s="108">
        <f t="shared" si="28"/>
        <v>5.7988074242727988E-3</v>
      </c>
      <c r="R37" s="18">
        <f>Delhi!$F37/1000</f>
        <v>18.802848388671876</v>
      </c>
      <c r="S37" s="108">
        <f t="shared" si="29"/>
        <v>6.441653742067511E-3</v>
      </c>
      <c r="T37" s="18">
        <f>Rajasthan!$F37/1000</f>
        <v>84.238117492675784</v>
      </c>
      <c r="U37" s="108">
        <f t="shared" si="30"/>
        <v>3.9715445720231784E-3</v>
      </c>
      <c r="V37" s="18">
        <f>'Uttar Pradesh'!$F37/1000</f>
        <v>270.93279589843752</v>
      </c>
      <c r="W37" s="108">
        <f t="shared" si="31"/>
        <v>3.925009269049224E-3</v>
      </c>
      <c r="X37" s="18">
        <f>Bihar!$F37/1000</f>
        <v>115.82695043945313</v>
      </c>
      <c r="Y37" s="108">
        <f t="shared" si="32"/>
        <v>4.1180299681569492E-3</v>
      </c>
      <c r="Z37" s="18">
        <f>Assam!$F37/1000</f>
        <v>48.938203918457035</v>
      </c>
      <c r="AA37" s="108">
        <f t="shared" si="33"/>
        <v>5.5380659650999566E-3</v>
      </c>
      <c r="AB37" s="18">
        <f>'West Bengal'!$F37/1000</f>
        <v>25.971419403076172</v>
      </c>
      <c r="AC37" s="108">
        <f t="shared" si="34"/>
        <v>1.2566885347819797E-3</v>
      </c>
      <c r="AD37" s="18">
        <f>Jharkhand!$F37/1000</f>
        <v>56.7519013671875</v>
      </c>
      <c r="AE37" s="108">
        <f t="shared" si="35"/>
        <v>6.3890948166789785E-3</v>
      </c>
      <c r="AF37" s="18">
        <f>Odisha!$F37/1000</f>
        <v>99.433111541748048</v>
      </c>
      <c r="AG37" s="108">
        <f t="shared" si="36"/>
        <v>7.4978888646690849E-3</v>
      </c>
      <c r="AH37" s="18">
        <f>Chhattisgarh!$F37/1000</f>
        <v>48.749520507812498</v>
      </c>
      <c r="AI37" s="108">
        <f t="shared" si="37"/>
        <v>5.609512905581651E-3</v>
      </c>
      <c r="AJ37" s="18">
        <f>'Madhya Pradesh'!$F37/1000</f>
        <v>108.34563879394531</v>
      </c>
      <c r="AK37" s="108">
        <f t="shared" si="38"/>
        <v>4.0837049997658678E-3</v>
      </c>
      <c r="AL37" s="18">
        <f>Gujarat!$F37/1000</f>
        <v>124.21239619445801</v>
      </c>
      <c r="AM37" s="108">
        <f t="shared" si="39"/>
        <v>7.6219769004476938E-3</v>
      </c>
      <c r="AN37" s="18">
        <f>Maharashtra!$F37/1000</f>
        <v>154.84680578613282</v>
      </c>
      <c r="AO37" s="108">
        <f t="shared" si="40"/>
        <v>5.9217644639227131E-3</v>
      </c>
      <c r="AP37" s="18">
        <f>'Andhra Pradesh'!$F37/1000</f>
        <v>200.19598687744141</v>
      </c>
      <c r="AQ37" s="108">
        <f t="shared" si="41"/>
        <v>8.2764198196751196E-3</v>
      </c>
      <c r="AR37" s="18">
        <f>Karnataka!$F37/1000</f>
        <v>112.73547119140625</v>
      </c>
      <c r="AS37" s="108">
        <f t="shared" si="42"/>
        <v>5.9716490042790171E-3</v>
      </c>
      <c r="AT37" s="18">
        <f>Kerala!$F37/1000</f>
        <v>44.250412826538088</v>
      </c>
      <c r="AU37" s="108">
        <f t="shared" si="43"/>
        <v>6.6065338163558097E-3</v>
      </c>
      <c r="AV37" s="18">
        <f>'Tamil Nadu'!$F37/1000</f>
        <v>67.561481445312495</v>
      </c>
      <c r="AW37" s="108">
        <f t="shared" si="44"/>
        <v>3.7455241694007019E-3</v>
      </c>
      <c r="AX37" s="18">
        <f>'NE cluster states'!$F37/1000</f>
        <v>11.577130157470704</v>
      </c>
      <c r="AY37" s="115">
        <f t="shared" si="45"/>
        <v>2.8868569300033423E-3</v>
      </c>
      <c r="AZ37" s="18">
        <f>'Remaining states'!$F37/1000</f>
        <v>31.724604747772215</v>
      </c>
      <c r="BA37" s="115">
        <f t="shared" ref="BA37:BA40" si="48">AZ37/AZ$9</f>
        <v>4.9077213781695819E-3</v>
      </c>
    </row>
    <row r="38" spans="1:53">
      <c r="A38" s="72" t="s">
        <v>107</v>
      </c>
      <c r="B38" s="11"/>
      <c r="C38" s="37" t="s">
        <v>59</v>
      </c>
      <c r="D38" s="37"/>
      <c r="E38" s="29" t="s">
        <v>213</v>
      </c>
      <c r="F38" s="245">
        <f>India!$F38/1000</f>
        <v>2703.3964218750002</v>
      </c>
      <c r="G38" s="108">
        <f t="shared" si="24"/>
        <v>7.8192438608864819E-3</v>
      </c>
      <c r="H38" s="18">
        <f>Rural!$F38/1000</f>
        <v>2045.590328125</v>
      </c>
      <c r="I38" s="108">
        <f t="shared" si="25"/>
        <v>7.7453455515356234E-3</v>
      </c>
      <c r="J38" s="18">
        <f>Urban!$F38/1000</f>
        <v>657.80606738281244</v>
      </c>
      <c r="K38" s="108">
        <f>J38/J$9</f>
        <v>8.0583674260645399E-3</v>
      </c>
      <c r="L38" s="18">
        <f>'J &amp; K'!$F38/1000</f>
        <v>11.388036300659179</v>
      </c>
      <c r="M38" s="108">
        <f t="shared" si="26"/>
        <v>4.0910028307471437E-3</v>
      </c>
      <c r="N38" s="18">
        <f>Punjab!$F38/1000</f>
        <v>82.196168624877927</v>
      </c>
      <c r="O38" s="108">
        <f t="shared" si="27"/>
        <v>1.2364398250239642E-2</v>
      </c>
      <c r="P38" s="18">
        <f>Haryana!$F38/1000</f>
        <v>81.54360302734375</v>
      </c>
      <c r="Q38" s="108">
        <f t="shared" si="28"/>
        <v>1.0975868025116433E-2</v>
      </c>
      <c r="R38" s="18">
        <f>Delhi!$F38/1000</f>
        <v>31.117740417480469</v>
      </c>
      <c r="S38" s="108">
        <f t="shared" si="29"/>
        <v>1.0660603375694565E-2</v>
      </c>
      <c r="T38" s="18">
        <f>Rajasthan!$F38/1000</f>
        <v>167.69356665039064</v>
      </c>
      <c r="U38" s="108">
        <f t="shared" si="30"/>
        <v>7.9061889583592927E-3</v>
      </c>
      <c r="V38" s="18">
        <f>'Uttar Pradesh'!$F38/1000</f>
        <v>364.40812988281249</v>
      </c>
      <c r="W38" s="108">
        <f t="shared" si="31"/>
        <v>5.2791884524865723E-3</v>
      </c>
      <c r="X38" s="18">
        <f>Bihar!$F38/1000</f>
        <v>112.02314477539062</v>
      </c>
      <c r="Y38" s="108">
        <f t="shared" si="32"/>
        <v>3.9827921356989258E-3</v>
      </c>
      <c r="Z38" s="18">
        <f>Assam!$F38/1000</f>
        <v>64.618561264038092</v>
      </c>
      <c r="AA38" s="108">
        <f t="shared" si="33"/>
        <v>7.3125253114393165E-3</v>
      </c>
      <c r="AB38" s="18">
        <f>'West Bengal'!$F38/1000</f>
        <v>134.18724890136718</v>
      </c>
      <c r="AC38" s="108">
        <f t="shared" si="34"/>
        <v>6.492967311147825E-3</v>
      </c>
      <c r="AD38" s="18">
        <f>Jharkhand!$F38/1000</f>
        <v>14.066100280761718</v>
      </c>
      <c r="AE38" s="108">
        <f t="shared" si="35"/>
        <v>1.5835530833273853E-3</v>
      </c>
      <c r="AF38" s="18">
        <f>Odisha!$F38/1000</f>
        <v>86.17734329223633</v>
      </c>
      <c r="AG38" s="108">
        <f t="shared" si="36"/>
        <v>6.4983196506561269E-3</v>
      </c>
      <c r="AH38" s="18">
        <f>Chhattisgarh!$F38/1000</f>
        <v>109.45917401123047</v>
      </c>
      <c r="AI38" s="108">
        <f t="shared" si="37"/>
        <v>1.259525515029229E-2</v>
      </c>
      <c r="AJ38" s="18">
        <f>'Madhya Pradesh'!$F38/1000</f>
        <v>160.93002124023437</v>
      </c>
      <c r="AK38" s="108">
        <f t="shared" si="38"/>
        <v>6.065686996419262E-3</v>
      </c>
      <c r="AL38" s="18">
        <f>Gujarat!$F38/1000</f>
        <v>163.7465791015625</v>
      </c>
      <c r="AM38" s="108">
        <f t="shared" si="39"/>
        <v>1.0047891206329741E-2</v>
      </c>
      <c r="AN38" s="18">
        <f>Maharashtra!$F38/1000</f>
        <v>342.96878271484377</v>
      </c>
      <c r="AO38" s="108">
        <f t="shared" si="40"/>
        <v>1.3116062287527505E-2</v>
      </c>
      <c r="AP38" s="18">
        <f>'Andhra Pradesh'!$F38/1000</f>
        <v>125.39740649414063</v>
      </c>
      <c r="AQ38" s="108">
        <f t="shared" si="41"/>
        <v>5.184127797123737E-3</v>
      </c>
      <c r="AR38" s="18">
        <f>Karnataka!$F38/1000</f>
        <v>321.26237603759768</v>
      </c>
      <c r="AS38" s="108">
        <f t="shared" si="42"/>
        <v>1.7017413664950156E-2</v>
      </c>
      <c r="AT38" s="18">
        <f>Kerala!$F38/1000</f>
        <v>72.264329589843754</v>
      </c>
      <c r="AU38" s="108">
        <f t="shared" si="43"/>
        <v>1.0788978150849378E-2</v>
      </c>
      <c r="AV38" s="18">
        <f>'Tamil Nadu'!$F38/1000</f>
        <v>188.28701501464843</v>
      </c>
      <c r="AW38" s="108">
        <f t="shared" si="44"/>
        <v>1.0438397004253502E-2</v>
      </c>
      <c r="AX38" s="18">
        <f>'NE cluster states'!$F38/1000</f>
        <v>25.000233032226564</v>
      </c>
      <c r="AY38" s="115">
        <f t="shared" si="45"/>
        <v>6.2340230263550405E-3</v>
      </c>
      <c r="AZ38" s="18">
        <f>'Remaining states'!$F38/1000</f>
        <v>44.661312408447266</v>
      </c>
      <c r="BA38" s="115">
        <f t="shared" si="48"/>
        <v>6.9089994793217653E-3</v>
      </c>
    </row>
    <row r="39" spans="1:53">
      <c r="A39" s="72" t="s">
        <v>105</v>
      </c>
      <c r="B39" s="11"/>
      <c r="C39" s="37" t="s">
        <v>60</v>
      </c>
      <c r="D39" s="88" t="s">
        <v>190</v>
      </c>
      <c r="E39" s="29"/>
      <c r="F39" s="245">
        <f>India!$F39/1000</f>
        <v>323.12349438476565</v>
      </c>
      <c r="G39" s="108">
        <f t="shared" si="24"/>
        <v>9.3459522966443079E-4</v>
      </c>
      <c r="H39" s="18">
        <f>Rural!$F39/1000</f>
        <v>247.71230078125001</v>
      </c>
      <c r="I39" s="108">
        <f t="shared" si="25"/>
        <v>9.3792845054919917E-4</v>
      </c>
      <c r="J39" s="18">
        <f>Urban!$F39/1000</f>
        <v>77.808802734375007</v>
      </c>
      <c r="K39" s="108">
        <f>J39/J$9</f>
        <v>9.5318658873189957E-4</v>
      </c>
      <c r="L39" s="18">
        <f>'J &amp; K'!$F39/1000</f>
        <v>0.20016000366210937</v>
      </c>
      <c r="M39" s="108">
        <f t="shared" si="26"/>
        <v>7.1904858745194713E-5</v>
      </c>
      <c r="N39" s="18">
        <f>Punjab!$F39/1000</f>
        <v>4.0302550048828127</v>
      </c>
      <c r="O39" s="108">
        <f t="shared" si="27"/>
        <v>6.062530500394916E-4</v>
      </c>
      <c r="P39" s="18">
        <f>Haryana!$F39/1000</f>
        <v>4.2777250061035152</v>
      </c>
      <c r="Q39" s="108">
        <f t="shared" si="28"/>
        <v>5.7578698232145064E-4</v>
      </c>
      <c r="R39" s="18">
        <f>Delhi!$F39/1000</f>
        <v>6.9218341369628904</v>
      </c>
      <c r="S39" s="108">
        <f t="shared" si="29"/>
        <v>2.3713459710285462E-3</v>
      </c>
      <c r="T39" s="18">
        <f>Rajasthan!$F39/1000</f>
        <v>14.91434503173828</v>
      </c>
      <c r="U39" s="108">
        <f t="shared" si="30"/>
        <v>7.0316132196604616E-4</v>
      </c>
      <c r="V39" s="18">
        <f>'Uttar Pradesh'!$F39/1000</f>
        <v>46.502736328125003</v>
      </c>
      <c r="W39" s="108">
        <f t="shared" si="31"/>
        <v>6.7368614611153959E-4</v>
      </c>
      <c r="X39" s="18">
        <f>Bihar!$F39/1000</f>
        <v>10.83818505859375</v>
      </c>
      <c r="Y39" s="108">
        <f t="shared" si="32"/>
        <v>3.8533321219616035E-4</v>
      </c>
      <c r="Z39" s="18">
        <f>Assam!$F39/1000</f>
        <v>12.00204125213623</v>
      </c>
      <c r="AA39" s="108">
        <f t="shared" si="33"/>
        <v>1.3582046509294325E-3</v>
      </c>
      <c r="AB39" s="18">
        <f>'West Bengal'!$F39/1000</f>
        <v>20.80490753173828</v>
      </c>
      <c r="AC39" s="108">
        <f t="shared" si="34"/>
        <v>1.0066946421587565E-3</v>
      </c>
      <c r="AD39" s="18">
        <f>Jharkhand!$F39/1000</f>
        <v>4.6737250366210938</v>
      </c>
      <c r="AE39" s="108">
        <f t="shared" si="35"/>
        <v>5.2616514489721379E-4</v>
      </c>
      <c r="AF39" s="18">
        <f>Odisha!$F39/1000</f>
        <v>25.542787963867188</v>
      </c>
      <c r="AG39" s="108">
        <f t="shared" si="36"/>
        <v>1.9260886286000703E-3</v>
      </c>
      <c r="AH39" s="18">
        <f>Chhattisgarh!$F39/1000</f>
        <v>7.6279199218749998</v>
      </c>
      <c r="AI39" s="108">
        <f t="shared" si="37"/>
        <v>8.7772997147005625E-4</v>
      </c>
      <c r="AJ39" s="18">
        <f>'Madhya Pradesh'!$F39/1000</f>
        <v>39.552914855957034</v>
      </c>
      <c r="AK39" s="108">
        <f t="shared" si="38"/>
        <v>1.490806994638457E-3</v>
      </c>
      <c r="AL39" s="18">
        <f>Gujarat!$F39/1000</f>
        <v>23.714688354492189</v>
      </c>
      <c r="AM39" s="108">
        <f t="shared" si="39"/>
        <v>1.4551913687928682E-3</v>
      </c>
      <c r="AN39" s="18">
        <f>Maharashtra!$F39/1000</f>
        <v>19.015681518554686</v>
      </c>
      <c r="AO39" s="108">
        <f t="shared" si="40"/>
        <v>7.2721155920630178E-4</v>
      </c>
      <c r="AP39" s="18">
        <f>'Andhra Pradesh'!$F39/1000</f>
        <v>12.1192900390625</v>
      </c>
      <c r="AQ39" s="108">
        <f t="shared" si="41"/>
        <v>5.0103068420194528E-4</v>
      </c>
      <c r="AR39" s="18">
        <f>Karnataka!$F39/1000</f>
        <v>25.497887023925781</v>
      </c>
      <c r="AS39" s="108">
        <f t="shared" si="42"/>
        <v>1.3506346321037269E-3</v>
      </c>
      <c r="AT39" s="18">
        <f>Kerala!$F39/1000</f>
        <v>16.26630465698242</v>
      </c>
      <c r="AU39" s="108">
        <f t="shared" si="43"/>
        <v>2.4285398693286663E-3</v>
      </c>
      <c r="AV39" s="18">
        <f>'Tamil Nadu'!$F39/1000</f>
        <v>19.29377130126953</v>
      </c>
      <c r="AW39" s="108">
        <f t="shared" si="44"/>
        <v>1.0696225894082805E-3</v>
      </c>
      <c r="AX39" s="18">
        <f>'NE cluster states'!$F39/1000</f>
        <v>3.6514497833251953</v>
      </c>
      <c r="AY39" s="115">
        <f t="shared" si="45"/>
        <v>9.1052039392934645E-4</v>
      </c>
      <c r="AZ39" s="18">
        <f>'Remaining states'!$F39/1000</f>
        <v>5.6751735076904293</v>
      </c>
      <c r="BA39" s="115">
        <f t="shared" si="48"/>
        <v>8.7793592922445545E-4</v>
      </c>
    </row>
    <row r="40" spans="1:53">
      <c r="A40" s="72" t="s">
        <v>108</v>
      </c>
      <c r="B40" s="11"/>
      <c r="C40" s="38" t="s">
        <v>61</v>
      </c>
      <c r="D40" s="88" t="s">
        <v>225</v>
      </c>
      <c r="F40" s="18">
        <f>India!$F40/1000</f>
        <v>671.93287792968749</v>
      </c>
      <c r="G40" s="108">
        <f t="shared" si="24"/>
        <v>1.9434837555327761E-3</v>
      </c>
      <c r="H40" s="18">
        <f>Rural!$F40/1000</f>
        <v>487.33499999999998</v>
      </c>
      <c r="I40" s="108">
        <f t="shared" si="25"/>
        <v>1.8452267408877578E-3</v>
      </c>
      <c r="J40" s="18">
        <f>Urban!$F40/1000</f>
        <v>179.27300111389161</v>
      </c>
      <c r="K40" s="108">
        <f>J40/J$9</f>
        <v>2.1961605162700614E-3</v>
      </c>
      <c r="L40" s="18">
        <f>'J &amp; K'!$F40/1000</f>
        <v>3.7848999404907229</v>
      </c>
      <c r="M40" s="108">
        <f t="shared" si="26"/>
        <v>1.3596757124620311E-3</v>
      </c>
      <c r="N40" s="18">
        <f>Punjab!$F40/1000</f>
        <v>30.957699981689451</v>
      </c>
      <c r="O40" s="108">
        <f t="shared" si="27"/>
        <v>4.6568269286604265E-3</v>
      </c>
      <c r="P40" s="18">
        <f>Haryana!$F40/1000</f>
        <v>13.240340087890624</v>
      </c>
      <c r="Q40" s="108">
        <f t="shared" si="28"/>
        <v>1.7821658599463026E-3</v>
      </c>
      <c r="R40" s="18">
        <f>Delhi!$F40/1000</f>
        <v>6.267530029296875</v>
      </c>
      <c r="S40" s="108">
        <f t="shared" si="29"/>
        <v>2.1471884169987953E-3</v>
      </c>
      <c r="T40" s="18">
        <f>Rajasthan!$F40/1000</f>
        <v>13.941950134277343</v>
      </c>
      <c r="U40" s="108">
        <f t="shared" si="30"/>
        <v>6.5731616549979683E-4</v>
      </c>
      <c r="V40" s="18">
        <f>'Uttar Pradesh'!$F40/1000</f>
        <v>142.54511865234375</v>
      </c>
      <c r="W40" s="108">
        <f t="shared" si="31"/>
        <v>2.0650542143222212E-3</v>
      </c>
      <c r="X40" s="18">
        <f>Bihar!$F40/1000</f>
        <v>11.369159973144532</v>
      </c>
      <c r="Y40" s="108">
        <f t="shared" si="32"/>
        <v>4.042111210262188E-4</v>
      </c>
      <c r="Z40" s="18">
        <f>Assam!$F40/1000</f>
        <v>22.570070190429689</v>
      </c>
      <c r="AA40" s="108">
        <f t="shared" si="33"/>
        <v>2.5541300567508995E-3</v>
      </c>
      <c r="AB40" s="18">
        <f>'West Bengal'!$F40/1000</f>
        <v>35.474009643554687</v>
      </c>
      <c r="AC40" s="108">
        <f t="shared" si="34"/>
        <v>1.7164938315431589E-3</v>
      </c>
      <c r="AD40" s="18">
        <f>Jharkhand!$F40/1000</f>
        <v>12.659169921875</v>
      </c>
      <c r="AE40" s="108">
        <f t="shared" si="35"/>
        <v>1.4251617123452556E-3</v>
      </c>
      <c r="AF40" s="18">
        <f>Odisha!$F40/1000</f>
        <v>65.438380371093757</v>
      </c>
      <c r="AG40" s="108">
        <f t="shared" si="36"/>
        <v>4.9344699758329443E-3</v>
      </c>
      <c r="AH40" s="18">
        <f>Chhattisgarh!$F40/1000</f>
        <v>4.5025699768066403</v>
      </c>
      <c r="AI40" s="108">
        <f t="shared" si="37"/>
        <v>5.1810200654452902E-4</v>
      </c>
      <c r="AJ40" s="18">
        <f>'Madhya Pradesh'!$F40/1000</f>
        <v>60.042890014648435</v>
      </c>
      <c r="AK40" s="108">
        <f t="shared" si="38"/>
        <v>2.2631040149159593E-3</v>
      </c>
      <c r="AL40" s="18">
        <f>Gujarat!$F40/1000</f>
        <v>17.197270080566405</v>
      </c>
      <c r="AM40" s="108">
        <f t="shared" si="39"/>
        <v>1.0552666184752797E-3</v>
      </c>
      <c r="AN40" s="18">
        <f>Maharashtra!$F40/1000</f>
        <v>135.56542004394532</v>
      </c>
      <c r="AO40" s="108">
        <f t="shared" si="40"/>
        <v>5.1843916500399923E-3</v>
      </c>
      <c r="AP40" s="18">
        <f>'Andhra Pradesh'!$F40/1000</f>
        <v>24.531589965820313</v>
      </c>
      <c r="AQ40" s="108">
        <f t="shared" si="41"/>
        <v>1.0141748621841974E-3</v>
      </c>
      <c r="AR40" s="18">
        <f>Karnataka!$F40/1000</f>
        <v>21.114800262451173</v>
      </c>
      <c r="AS40" s="108">
        <f t="shared" si="42"/>
        <v>1.1184605397952926E-3</v>
      </c>
      <c r="AT40" s="18">
        <f>Kerala!$F40/1000</f>
        <v>22.50089990234375</v>
      </c>
      <c r="AU40" s="108">
        <f t="shared" si="43"/>
        <v>3.3593574976575179E-3</v>
      </c>
      <c r="AV40" s="18">
        <f>'Tamil Nadu'!$F40/1000</f>
        <v>16.079059982299803</v>
      </c>
      <c r="AW40" s="108">
        <f t="shared" si="44"/>
        <v>8.9140300799496442E-4</v>
      </c>
      <c r="AX40" s="18">
        <f>'NE cluster states'!$F40/1000</f>
        <v>4.7535098800659181</v>
      </c>
      <c r="AY40" s="115">
        <f t="shared" si="45"/>
        <v>1.185328553143407E-3</v>
      </c>
      <c r="AZ40" s="18">
        <f>'Remaining states'!$F40/1000</f>
        <v>7.3968899688720704</v>
      </c>
      <c r="BA40" s="115">
        <f t="shared" si="48"/>
        <v>1.144281396752494E-3</v>
      </c>
    </row>
    <row r="41" spans="1:53">
      <c r="A41" s="102"/>
      <c r="B41" s="103"/>
      <c r="C41" s="103"/>
      <c r="D41" s="111" t="s">
        <v>218</v>
      </c>
      <c r="E41" s="103"/>
      <c r="F41" s="109"/>
      <c r="G41" s="110"/>
      <c r="H41" s="109"/>
      <c r="I41" s="110"/>
      <c r="J41" s="109"/>
      <c r="K41" s="110"/>
      <c r="L41" s="109"/>
      <c r="M41" s="110"/>
      <c r="N41" s="109"/>
      <c r="O41" s="110"/>
      <c r="P41" s="109"/>
      <c r="Q41" s="110"/>
      <c r="R41" s="109"/>
      <c r="S41" s="110"/>
      <c r="T41" s="109"/>
      <c r="U41" s="110"/>
      <c r="V41" s="109"/>
      <c r="W41" s="110"/>
      <c r="X41" s="109"/>
      <c r="Y41" s="110"/>
      <c r="Z41" s="109"/>
      <c r="AA41" s="110"/>
      <c r="AB41" s="109"/>
      <c r="AC41" s="110"/>
      <c r="AD41" s="109"/>
      <c r="AE41" s="110"/>
      <c r="AF41" s="109"/>
      <c r="AG41" s="110"/>
      <c r="AH41" s="109"/>
      <c r="AI41" s="110"/>
      <c r="AJ41" s="109"/>
      <c r="AK41" s="110"/>
      <c r="AL41" s="109"/>
      <c r="AM41" s="110"/>
      <c r="AN41" s="109"/>
      <c r="AO41" s="110"/>
      <c r="AP41" s="109"/>
      <c r="AQ41" s="110"/>
      <c r="AR41" s="109"/>
      <c r="AS41" s="110"/>
      <c r="AT41" s="109"/>
      <c r="AU41" s="110"/>
      <c r="AV41" s="109"/>
      <c r="AW41" s="110"/>
      <c r="AX41" s="109"/>
      <c r="AY41" s="116"/>
      <c r="AZ41" s="109"/>
      <c r="BA41" s="116"/>
    </row>
    <row r="42" spans="1:53">
      <c r="A42" s="72" t="s">
        <v>106</v>
      </c>
      <c r="B42" s="11"/>
      <c r="C42" s="38" t="s">
        <v>62</v>
      </c>
      <c r="D42" s="11"/>
      <c r="E42" s="29" t="s">
        <v>210</v>
      </c>
      <c r="F42" s="18">
        <f>India!$F42/1000</f>
        <v>301.19987145996095</v>
      </c>
      <c r="G42" s="108">
        <f t="shared" si="24"/>
        <v>8.7118382888870852E-4</v>
      </c>
      <c r="H42" s="18">
        <f>Rural!$F42/1000</f>
        <v>192.48150000000001</v>
      </c>
      <c r="I42" s="108">
        <f t="shared" si="25"/>
        <v>7.288046434715073E-4</v>
      </c>
      <c r="J42" s="18">
        <f>Urban!$F42/1000</f>
        <v>98.389204757690436</v>
      </c>
      <c r="K42" s="108">
        <f>J42/J$9</f>
        <v>1.2053041192676647E-3</v>
      </c>
      <c r="L42" s="18">
        <f>'J &amp; K'!$F42/1000</f>
        <v>2.9908599853515625</v>
      </c>
      <c r="M42" s="108">
        <f t="shared" si="26"/>
        <v>1.0744272623835385E-3</v>
      </c>
      <c r="N42" s="18">
        <f>Punjab!$F42/1000</f>
        <v>14.413150009155274</v>
      </c>
      <c r="O42" s="108">
        <f t="shared" si="27"/>
        <v>2.1681050313542591E-3</v>
      </c>
      <c r="P42" s="18">
        <f>Haryana!$F42/1000</f>
        <v>1.69343994140625</v>
      </c>
      <c r="Q42" s="108">
        <f t="shared" si="28"/>
        <v>2.2793907327228592E-4</v>
      </c>
      <c r="R42" s="18">
        <f>Delhi!$F42/1000</f>
        <v>4.7838600158691404</v>
      </c>
      <c r="S42" s="108">
        <f t="shared" si="29"/>
        <v>1.6388990186889049E-3</v>
      </c>
      <c r="T42" s="18">
        <f>Rajasthan!$F42/1000</f>
        <v>40.898105224609374</v>
      </c>
      <c r="U42" s="108">
        <f t="shared" si="30"/>
        <v>1.9282084244695136E-3</v>
      </c>
      <c r="V42" s="18">
        <f>'Uttar Pradesh'!$F42/1000</f>
        <v>18.967506835937499</v>
      </c>
      <c r="W42" s="108">
        <f t="shared" si="31"/>
        <v>2.7478268142080818E-4</v>
      </c>
      <c r="X42" s="18">
        <f>Bihar!$F42/1000</f>
        <v>3.3022099609375002</v>
      </c>
      <c r="Y42" s="108">
        <f t="shared" si="32"/>
        <v>1.1740445145705089E-4</v>
      </c>
      <c r="Z42" s="18">
        <f>Assam!$F42/1000</f>
        <v>0</v>
      </c>
      <c r="AA42" s="108">
        <f t="shared" si="33"/>
        <v>0</v>
      </c>
      <c r="AB42" s="18">
        <f>'West Bengal'!$F42/1000</f>
        <v>16.67668017578125</v>
      </c>
      <c r="AC42" s="108">
        <f t="shared" si="34"/>
        <v>8.069406007377456E-4</v>
      </c>
      <c r="AD42" s="18">
        <f>Jharkhand!$F42/1000</f>
        <v>5.88756005859375</v>
      </c>
      <c r="AE42" s="108">
        <f t="shared" si="35"/>
        <v>6.628179593467546E-4</v>
      </c>
      <c r="AF42" s="18">
        <f>Odisha!$F42/1000</f>
        <v>0.26994000244140626</v>
      </c>
      <c r="AG42" s="108">
        <f t="shared" si="36"/>
        <v>2.035519262197056E-5</v>
      </c>
      <c r="AH42" s="18">
        <f>Chhattisgarh!$F42/1000</f>
        <v>0</v>
      </c>
      <c r="AI42" s="108">
        <f t="shared" si="37"/>
        <v>0</v>
      </c>
      <c r="AJ42" s="18">
        <f>'Madhya Pradesh'!$F42/1000</f>
        <v>23.175054565429686</v>
      </c>
      <c r="AK42" s="108">
        <f t="shared" si="38"/>
        <v>8.7350157562577214E-4</v>
      </c>
      <c r="AL42" s="18">
        <f>Gujarat!$F42/1000</f>
        <v>62.805799621582032</v>
      </c>
      <c r="AM42" s="108">
        <f t="shared" si="39"/>
        <v>3.8539177134979314E-3</v>
      </c>
      <c r="AN42" s="18">
        <f>Maharashtra!$F42/1000</f>
        <v>35.608249938964846</v>
      </c>
      <c r="AO42" s="108">
        <f t="shared" si="40"/>
        <v>1.3617566603361208E-3</v>
      </c>
      <c r="AP42" s="18">
        <f>'Andhra Pradesh'!$F42/1000</f>
        <v>6.1548999633789059</v>
      </c>
      <c r="AQ42" s="108">
        <f t="shared" si="41"/>
        <v>2.5445333265452662E-4</v>
      </c>
      <c r="AR42" s="18">
        <f>Karnataka!$F42/1000</f>
        <v>0.99603997802734379</v>
      </c>
      <c r="AS42" s="108">
        <f t="shared" si="42"/>
        <v>5.276068907283278E-5</v>
      </c>
      <c r="AT42" s="18">
        <f>Kerala!$F42/1000</f>
        <v>25.055660156249999</v>
      </c>
      <c r="AU42" s="108">
        <f t="shared" si="43"/>
        <v>3.7407801541257339E-3</v>
      </c>
      <c r="AV42" s="18">
        <f>'Tamil Nadu'!$F42/1000</f>
        <v>31.087125244140626</v>
      </c>
      <c r="AW42" s="108">
        <f t="shared" si="44"/>
        <v>1.7234314060055888E-3</v>
      </c>
      <c r="AX42" s="18">
        <f>'NE cluster states'!$F42/1000</f>
        <v>0.67658000183105471</v>
      </c>
      <c r="AY42" s="115">
        <f t="shared" si="45"/>
        <v>1.6871103981907503E-4</v>
      </c>
      <c r="AZ42" s="18">
        <f>'Remaining states'!$F42/1000</f>
        <v>5.7562099914550782</v>
      </c>
      <c r="BA42" s="115">
        <f t="shared" ref="BA42:BA45" si="49">AZ42/AZ$9</f>
        <v>8.9047208174535919E-4</v>
      </c>
    </row>
    <row r="43" spans="1:53">
      <c r="A43" s="72" t="s">
        <v>109</v>
      </c>
      <c r="B43" s="11"/>
      <c r="C43" s="38" t="s">
        <v>63</v>
      </c>
      <c r="D43" s="11"/>
      <c r="E43" s="29" t="s">
        <v>219</v>
      </c>
      <c r="F43" s="18">
        <f>India!$F43/1000</f>
        <v>16529.766331054689</v>
      </c>
      <c r="G43" s="108">
        <f t="shared" si="24"/>
        <v>4.7810329576578728E-2</v>
      </c>
      <c r="H43" s="18">
        <f>Rural!$F43/1000</f>
        <v>12099.582272460937</v>
      </c>
      <c r="I43" s="108">
        <f t="shared" si="25"/>
        <v>4.5813398920078359E-2</v>
      </c>
      <c r="J43" s="18">
        <f>Urban!$F43/1000</f>
        <v>4430.1839743728642</v>
      </c>
      <c r="K43" s="108">
        <f>J43/J$9</f>
        <v>5.4271390917079623E-2</v>
      </c>
      <c r="L43" s="18">
        <f>'J &amp; K'!$F43/1000</f>
        <v>93.284879760742186</v>
      </c>
      <c r="M43" s="108">
        <f t="shared" si="26"/>
        <v>3.3511370801040843E-2</v>
      </c>
      <c r="N43" s="18">
        <f>Punjab!$F43/1000</f>
        <v>226.89667834472655</v>
      </c>
      <c r="O43" s="108">
        <f t="shared" si="27"/>
        <v>3.4131042111147918E-2</v>
      </c>
      <c r="P43" s="18">
        <f>Haryana!$F43/1000</f>
        <v>224.69095727539062</v>
      </c>
      <c r="Q43" s="108">
        <f t="shared" si="28"/>
        <v>3.0243675799618355E-2</v>
      </c>
      <c r="R43" s="18">
        <f>Delhi!$F43/1000</f>
        <v>104.07221044921874</v>
      </c>
      <c r="S43" s="108">
        <f t="shared" si="29"/>
        <v>3.5654020605162172E-2</v>
      </c>
      <c r="T43" s="18">
        <f>Rajasthan!$F43/1000</f>
        <v>628.07939306640628</v>
      </c>
      <c r="U43" s="108">
        <f t="shared" si="30"/>
        <v>2.9611835812325477E-2</v>
      </c>
      <c r="V43" s="18">
        <f>'Uttar Pradesh'!$F43/1000</f>
        <v>1626.3417187499999</v>
      </c>
      <c r="W43" s="108">
        <f t="shared" si="31"/>
        <v>2.3560847624840862E-2</v>
      </c>
      <c r="X43" s="18">
        <f>Bihar!$F43/1000</f>
        <v>818.5803081054687</v>
      </c>
      <c r="Y43" s="108">
        <f t="shared" si="32"/>
        <v>2.9103228802381174E-2</v>
      </c>
      <c r="Z43" s="18">
        <f>Assam!$F43/1000</f>
        <v>593.9943442382812</v>
      </c>
      <c r="AA43" s="108">
        <f t="shared" si="33"/>
        <v>6.7219055827409072E-2</v>
      </c>
      <c r="AB43" s="18">
        <f>'West Bengal'!$F43/1000</f>
        <v>3375.6462661132814</v>
      </c>
      <c r="AC43" s="108">
        <f t="shared" si="34"/>
        <v>0.16333862598213261</v>
      </c>
      <c r="AD43" s="18">
        <f>Jharkhand!$F43/1000</f>
        <v>247.87124877929688</v>
      </c>
      <c r="AE43" s="108">
        <f t="shared" si="35"/>
        <v>2.7905195643280957E-2</v>
      </c>
      <c r="AF43" s="18">
        <f>Odisha!$F43/1000</f>
        <v>876.26488159179689</v>
      </c>
      <c r="AG43" s="108">
        <f t="shared" si="36"/>
        <v>6.6075943881421906E-2</v>
      </c>
      <c r="AH43" s="18">
        <f>Chhattisgarh!$F43/1000</f>
        <v>648.70372106933598</v>
      </c>
      <c r="AI43" s="108">
        <f t="shared" si="37"/>
        <v>7.4645080758365928E-2</v>
      </c>
      <c r="AJ43" s="18">
        <f>'Madhya Pradesh'!$F43/1000</f>
        <v>1082.1159975585938</v>
      </c>
      <c r="AK43" s="108">
        <f t="shared" si="38"/>
        <v>4.0786528731081781E-2</v>
      </c>
      <c r="AL43" s="18">
        <f>Gujarat!$F43/1000</f>
        <v>535.23235839843755</v>
      </c>
      <c r="AM43" s="108">
        <f t="shared" si="39"/>
        <v>3.2843168613367828E-2</v>
      </c>
      <c r="AN43" s="18">
        <f>Maharashtra!$F43/1000</f>
        <v>1548.7109648437499</v>
      </c>
      <c r="AO43" s="108">
        <f t="shared" si="40"/>
        <v>5.9226934065181008E-2</v>
      </c>
      <c r="AP43" s="18">
        <f>'Andhra Pradesh'!$F43/1000</f>
        <v>1252.4489765625001</v>
      </c>
      <c r="AQ43" s="108">
        <f t="shared" si="41"/>
        <v>5.1778228397253344E-2</v>
      </c>
      <c r="AR43" s="18">
        <f>Karnataka!$F43/1000</f>
        <v>1026.7737880859374</v>
      </c>
      <c r="AS43" s="108">
        <f t="shared" si="42"/>
        <v>5.4388672921168273E-2</v>
      </c>
      <c r="AT43" s="18">
        <f>Kerala!$F43/1000</f>
        <v>480.34097686767581</v>
      </c>
      <c r="AU43" s="108">
        <f t="shared" si="43"/>
        <v>7.1714334496660842E-2</v>
      </c>
      <c r="AV43" s="18">
        <f>'Tamil Nadu'!$F43/1000</f>
        <v>634.98312255859378</v>
      </c>
      <c r="AW43" s="108">
        <f t="shared" si="44"/>
        <v>3.5202671430908265E-2</v>
      </c>
      <c r="AX43" s="18">
        <f>'NE cluster states'!$F43/1000</f>
        <v>279.71972851562498</v>
      </c>
      <c r="AY43" s="115">
        <f t="shared" si="45"/>
        <v>6.9750518974937836E-2</v>
      </c>
      <c r="AZ43" s="18">
        <f>'Remaining states'!$F43/1000</f>
        <v>225.01338012695314</v>
      </c>
      <c r="BA43" s="115">
        <f t="shared" si="49"/>
        <v>3.4809038120507819E-2</v>
      </c>
    </row>
    <row r="44" spans="1:53">
      <c r="A44" s="72" t="s">
        <v>110</v>
      </c>
      <c r="B44" s="11"/>
      <c r="C44" s="38" t="s">
        <v>64</v>
      </c>
      <c r="D44" s="11"/>
      <c r="E44" s="29" t="s">
        <v>202</v>
      </c>
      <c r="F44" s="18">
        <f>India!$F44/1000</f>
        <v>44868.457554687498</v>
      </c>
      <c r="G44" s="108">
        <f t="shared" si="24"/>
        <v>0.12977653164111422</v>
      </c>
      <c r="H44" s="18">
        <f>Rural!$F44/1000</f>
        <v>28857.171240234376</v>
      </c>
      <c r="I44" s="108">
        <f t="shared" si="25"/>
        <v>0.10926369753630996</v>
      </c>
      <c r="J44" s="18">
        <f>Urban!$F44/1000</f>
        <v>16011.286545989989</v>
      </c>
      <c r="K44" s="108">
        <f>J44/J$9</f>
        <v>0.19614417736360695</v>
      </c>
      <c r="L44" s="18">
        <f>'J &amp; K'!$F44/1000</f>
        <v>431.2902783203125</v>
      </c>
      <c r="M44" s="108">
        <f t="shared" si="26"/>
        <v>0.15493538156178793</v>
      </c>
      <c r="N44" s="18">
        <f>Punjab!$F44/1000</f>
        <v>1799.0998315429688</v>
      </c>
      <c r="O44" s="108">
        <f t="shared" si="27"/>
        <v>0.2706304585881098</v>
      </c>
      <c r="P44" s="18">
        <f>Haryana!$F44/1000</f>
        <v>1347.6812500000001</v>
      </c>
      <c r="Q44" s="108">
        <f t="shared" si="28"/>
        <v>0.18139953338784653</v>
      </c>
      <c r="R44" s="18">
        <f>Delhi!$F44/1000</f>
        <v>523.29152343750002</v>
      </c>
      <c r="S44" s="108">
        <f t="shared" si="29"/>
        <v>0.17927405095571686</v>
      </c>
      <c r="T44" s="18">
        <f>Rajasthan!$F44/1000</f>
        <v>2092.6961291503908</v>
      </c>
      <c r="U44" s="108">
        <f t="shared" si="30"/>
        <v>9.8663600279811386E-2</v>
      </c>
      <c r="V44" s="18">
        <f>'Uttar Pradesh'!$F44/1000</f>
        <v>5559.5258134765627</v>
      </c>
      <c r="W44" s="108">
        <f t="shared" si="31"/>
        <v>8.0540970601410244E-2</v>
      </c>
      <c r="X44" s="18">
        <f>Bihar!$F44/1000</f>
        <v>2770.3620976562502</v>
      </c>
      <c r="Y44" s="108">
        <f t="shared" si="32"/>
        <v>9.8495506421523035E-2</v>
      </c>
      <c r="Z44" s="18">
        <f>Assam!$F44/1000</f>
        <v>537.71430859375005</v>
      </c>
      <c r="AA44" s="108">
        <f t="shared" si="33"/>
        <v>6.0850155357810111E-2</v>
      </c>
      <c r="AB44" s="18">
        <f>'West Bengal'!$F44/1000</f>
        <v>2847.8997121582033</v>
      </c>
      <c r="AC44" s="108">
        <f t="shared" si="34"/>
        <v>0.13780236116221706</v>
      </c>
      <c r="AD44" s="18">
        <f>Jharkhand!$F44/1000</f>
        <v>719.89756201171872</v>
      </c>
      <c r="AE44" s="108">
        <f t="shared" si="35"/>
        <v>8.1045633206717815E-2</v>
      </c>
      <c r="AF44" s="18">
        <f>Odisha!$F44/1000</f>
        <v>806.80900732421878</v>
      </c>
      <c r="AG44" s="108">
        <f t="shared" si="36"/>
        <v>6.0838529320196205E-2</v>
      </c>
      <c r="AH44" s="18">
        <f>Chhattisgarh!$F44/1000</f>
        <v>733.13459484863279</v>
      </c>
      <c r="AI44" s="108">
        <f t="shared" si="37"/>
        <v>8.4360377876387838E-2</v>
      </c>
      <c r="AJ44" s="18">
        <f>'Madhya Pradesh'!$F44/1000</f>
        <v>2313.1829904785154</v>
      </c>
      <c r="AK44" s="108">
        <f t="shared" si="38"/>
        <v>8.7187237518215333E-2</v>
      </c>
      <c r="AL44" s="18">
        <f>Gujarat!$F44/1000</f>
        <v>2381.5824360351562</v>
      </c>
      <c r="AM44" s="108">
        <f t="shared" si="39"/>
        <v>0.14613973218545651</v>
      </c>
      <c r="AN44" s="18">
        <f>Maharashtra!$F44/1000</f>
        <v>4615.9748154296876</v>
      </c>
      <c r="AO44" s="108">
        <f t="shared" si="40"/>
        <v>0.17652747494273252</v>
      </c>
      <c r="AP44" s="18">
        <f>'Andhra Pradesh'!$F44/1000</f>
        <v>4639.048477050781</v>
      </c>
      <c r="AQ44" s="108">
        <f t="shared" si="41"/>
        <v>0.19178562646913466</v>
      </c>
      <c r="AR44" s="18">
        <f>Karnataka!$F44/1000</f>
        <v>3627.5298767089844</v>
      </c>
      <c r="AS44" s="108">
        <f t="shared" si="42"/>
        <v>0.19215190168019539</v>
      </c>
      <c r="AT44" s="18">
        <f>Kerala!$F44/1000</f>
        <v>1636.5469528808594</v>
      </c>
      <c r="AU44" s="108">
        <f t="shared" si="43"/>
        <v>0.24433450663260897</v>
      </c>
      <c r="AV44" s="18">
        <f>'Tamil Nadu'!$F44/1000</f>
        <v>4329.8606765136719</v>
      </c>
      <c r="AW44" s="108">
        <f t="shared" si="44"/>
        <v>0.24004206934312022</v>
      </c>
      <c r="AX44" s="18">
        <f>'NE cluster states'!$F44/1000</f>
        <v>204.20283911132813</v>
      </c>
      <c r="AY44" s="115">
        <f t="shared" si="45"/>
        <v>5.0919733405129675E-2</v>
      </c>
      <c r="AZ44" s="18">
        <f>'Remaining states'!$F44/1000</f>
        <v>951.12757418823242</v>
      </c>
      <c r="BA44" s="115">
        <f t="shared" si="49"/>
        <v>0.14713718788058197</v>
      </c>
    </row>
    <row r="45" spans="1:53">
      <c r="A45" s="72" t="s">
        <v>111</v>
      </c>
      <c r="B45" s="11"/>
      <c r="C45" s="38" t="s">
        <v>65</v>
      </c>
      <c r="D45" s="88" t="s">
        <v>203</v>
      </c>
      <c r="F45" s="18">
        <f>India!$F45/1000</f>
        <v>18976.10735546875</v>
      </c>
      <c r="G45" s="108">
        <f t="shared" si="24"/>
        <v>5.4886072106236063E-2</v>
      </c>
      <c r="H45" s="18">
        <f>Rural!$F45/1000</f>
        <v>15535.628953125</v>
      </c>
      <c r="I45" s="108">
        <f t="shared" si="25"/>
        <v>5.8823515612086825E-2</v>
      </c>
      <c r="J45" s="18">
        <f>Urban!$F45/1000</f>
        <v>3442.3621496582032</v>
      </c>
      <c r="K45" s="108">
        <f>J45/J$9</f>
        <v>4.217020850216617E-2</v>
      </c>
      <c r="L45" s="18">
        <f>'J &amp; K'!$F45/1000</f>
        <v>154.33028753662109</v>
      </c>
      <c r="M45" s="108">
        <f t="shared" si="26"/>
        <v>5.5441133705008631E-2</v>
      </c>
      <c r="N45" s="18">
        <f>Punjab!$F45/1000</f>
        <v>188.03113378906249</v>
      </c>
      <c r="O45" s="108">
        <f t="shared" si="27"/>
        <v>2.8284673854109498E-2</v>
      </c>
      <c r="P45" s="18">
        <f>Haryana!$F45/1000</f>
        <v>455.17108837890623</v>
      </c>
      <c r="Q45" s="108">
        <f t="shared" si="28"/>
        <v>6.1266581429081868E-2</v>
      </c>
      <c r="R45" s="18">
        <f>Delhi!$F45/1000</f>
        <v>143.03783361816406</v>
      </c>
      <c r="S45" s="108">
        <f t="shared" si="29"/>
        <v>4.9003224252916443E-2</v>
      </c>
      <c r="T45" s="18">
        <f>Rajasthan!$F45/1000</f>
        <v>2354.4215419921875</v>
      </c>
      <c r="U45" s="108">
        <f t="shared" si="30"/>
        <v>0.11100307525469719</v>
      </c>
      <c r="V45" s="18">
        <f>'Uttar Pradesh'!$F45/1000</f>
        <v>4524.4539951171873</v>
      </c>
      <c r="W45" s="108">
        <f t="shared" si="31"/>
        <v>6.5545862800894555E-2</v>
      </c>
      <c r="X45" s="18">
        <f>Bihar!$F45/1000</f>
        <v>1545.6891547851562</v>
      </c>
      <c r="Y45" s="108">
        <f t="shared" si="32"/>
        <v>5.4954345570789868E-2</v>
      </c>
      <c r="Z45" s="18">
        <f>Assam!$F45/1000</f>
        <v>368.36349389648439</v>
      </c>
      <c r="AA45" s="108">
        <f t="shared" si="33"/>
        <v>4.1685659975028877E-2</v>
      </c>
      <c r="AB45" s="18">
        <f>'West Bengal'!$F45/1000</f>
        <v>1034.5996735839844</v>
      </c>
      <c r="AC45" s="108">
        <f t="shared" si="34"/>
        <v>5.0061551419410447E-2</v>
      </c>
      <c r="AD45" s="18">
        <f>Jharkhand!$F45/1000</f>
        <v>271.535193359375</v>
      </c>
      <c r="AE45" s="108">
        <f t="shared" si="35"/>
        <v>3.0569268247307765E-2</v>
      </c>
      <c r="AF45" s="18">
        <f>Odisha!$F45/1000</f>
        <v>274.54801513671873</v>
      </c>
      <c r="AG45" s="108">
        <f t="shared" si="36"/>
        <v>2.0702666079662074E-2</v>
      </c>
      <c r="AH45" s="18">
        <f>Chhattisgarh!$F45/1000</f>
        <v>238.88987231445313</v>
      </c>
      <c r="AI45" s="108">
        <f t="shared" si="37"/>
        <v>2.7488594919532039E-2</v>
      </c>
      <c r="AJ45" s="18">
        <f>'Madhya Pradesh'!$F45/1000</f>
        <v>1028.4555270996093</v>
      </c>
      <c r="AK45" s="108">
        <f t="shared" si="38"/>
        <v>3.8763987409230351E-2</v>
      </c>
      <c r="AL45" s="18">
        <f>Gujarat!$F45/1000</f>
        <v>934.1645986328125</v>
      </c>
      <c r="AM45" s="108">
        <f t="shared" si="39"/>
        <v>5.7322628096220317E-2</v>
      </c>
      <c r="AN45" s="18">
        <f>Maharashtra!$F45/1000</f>
        <v>1220.3134399414062</v>
      </c>
      <c r="AO45" s="108">
        <f t="shared" si="40"/>
        <v>4.6668116444539914E-2</v>
      </c>
      <c r="AP45" s="18">
        <f>'Andhra Pradesh'!$F45/1000</f>
        <v>1535.5000029296875</v>
      </c>
      <c r="AQ45" s="108">
        <f t="shared" si="41"/>
        <v>6.3480007044988809E-2</v>
      </c>
      <c r="AR45" s="18">
        <f>Karnataka!$F45/1000</f>
        <v>1064.982015625</v>
      </c>
      <c r="AS45" s="108">
        <f t="shared" si="42"/>
        <v>5.6412580051085896E-2</v>
      </c>
      <c r="AT45" s="18">
        <f>Kerala!$F45/1000</f>
        <v>312.24579827880859</v>
      </c>
      <c r="AU45" s="108">
        <f t="shared" si="43"/>
        <v>4.6617924976890004E-2</v>
      </c>
      <c r="AV45" s="18">
        <f>'Tamil Nadu'!$F45/1000</f>
        <v>693.87713830566406</v>
      </c>
      <c r="AW45" s="108">
        <f t="shared" si="44"/>
        <v>3.8467682124794136E-2</v>
      </c>
      <c r="AX45" s="18">
        <f>'NE cluster states'!$F45/1000</f>
        <v>123.22912322998047</v>
      </c>
      <c r="AY45" s="115">
        <f t="shared" si="45"/>
        <v>3.072824124251064E-2</v>
      </c>
      <c r="AZ45" s="18">
        <f>'Remaining states'!$F45/1000</f>
        <v>510.27150079345705</v>
      </c>
      <c r="BA45" s="115">
        <f t="shared" si="49"/>
        <v>7.8937795223140872E-2</v>
      </c>
    </row>
    <row r="46" spans="1:53">
      <c r="A46" s="102"/>
      <c r="B46" s="103"/>
      <c r="C46" s="111"/>
      <c r="D46" s="111" t="s">
        <v>25</v>
      </c>
      <c r="E46" s="103"/>
      <c r="F46" s="109"/>
      <c r="G46" s="110"/>
      <c r="H46" s="109"/>
      <c r="I46" s="110"/>
      <c r="J46" s="109"/>
      <c r="K46" s="110"/>
      <c r="L46" s="109"/>
      <c r="M46" s="110"/>
      <c r="N46" s="109"/>
      <c r="O46" s="110"/>
      <c r="P46" s="109"/>
      <c r="Q46" s="110"/>
      <c r="R46" s="109"/>
      <c r="S46" s="110"/>
      <c r="T46" s="109"/>
      <c r="U46" s="110"/>
      <c r="V46" s="109"/>
      <c r="W46" s="110"/>
      <c r="X46" s="109"/>
      <c r="Y46" s="110"/>
      <c r="Z46" s="109"/>
      <c r="AA46" s="110"/>
      <c r="AB46" s="109"/>
      <c r="AC46" s="110"/>
      <c r="AD46" s="109"/>
      <c r="AE46" s="110"/>
      <c r="AF46" s="109"/>
      <c r="AG46" s="110"/>
      <c r="AH46" s="109"/>
      <c r="AI46" s="110"/>
      <c r="AJ46" s="109"/>
      <c r="AK46" s="110"/>
      <c r="AL46" s="109"/>
      <c r="AM46" s="110"/>
      <c r="AN46" s="109"/>
      <c r="AO46" s="110"/>
      <c r="AP46" s="109"/>
      <c r="AQ46" s="110"/>
      <c r="AR46" s="109"/>
      <c r="AS46" s="110"/>
      <c r="AT46" s="109"/>
      <c r="AU46" s="110"/>
      <c r="AV46" s="109"/>
      <c r="AW46" s="110"/>
      <c r="AX46" s="109"/>
      <c r="AY46" s="116"/>
      <c r="AZ46" s="109"/>
      <c r="BA46" s="116"/>
    </row>
    <row r="47" spans="1:53">
      <c r="A47" s="72" t="s">
        <v>112</v>
      </c>
      <c r="B47" s="11"/>
      <c r="C47" s="38" t="s">
        <v>66</v>
      </c>
      <c r="D47" s="46"/>
      <c r="E47" s="29" t="s">
        <v>204</v>
      </c>
      <c r="F47" s="32">
        <f>India!$F47/1000</f>
        <v>1446.9335668945312</v>
      </c>
      <c r="G47" s="108">
        <f t="shared" si="24"/>
        <v>4.1850785621013803E-3</v>
      </c>
      <c r="H47" s="32">
        <f>Rural!$F47/1000</f>
        <v>1107.454919921875</v>
      </c>
      <c r="I47" s="108">
        <f t="shared" si="25"/>
        <v>4.1932252609961406E-3</v>
      </c>
      <c r="J47" s="32">
        <f>Urban!$F47/1000</f>
        <v>339.47866308593751</v>
      </c>
      <c r="K47" s="108">
        <f>J47/J$9</f>
        <v>4.1587390814740548E-3</v>
      </c>
      <c r="L47" s="32">
        <f>'J &amp; K'!$F47/1000</f>
        <v>11.54351986694336</v>
      </c>
      <c r="M47" s="108">
        <f t="shared" si="26"/>
        <v>4.1468582647315282E-3</v>
      </c>
      <c r="N47" s="32">
        <f>Punjab!$F47/1000</f>
        <v>17.240240600585938</v>
      </c>
      <c r="O47" s="108">
        <f t="shared" si="27"/>
        <v>2.5933714950684148E-3</v>
      </c>
      <c r="P47" s="32">
        <f>Haryana!$F47/1000</f>
        <v>18.222969879150391</v>
      </c>
      <c r="Q47" s="108">
        <f t="shared" si="28"/>
        <v>2.4528338826548656E-3</v>
      </c>
      <c r="R47" s="32">
        <f>Delhi!$F47/1000</f>
        <v>4.7969500122070317</v>
      </c>
      <c r="S47" s="108">
        <f t="shared" si="29"/>
        <v>1.6433835107270594E-3</v>
      </c>
      <c r="T47" s="32">
        <f>Rajasthan!$F47/1000</f>
        <v>23.439989807128907</v>
      </c>
      <c r="U47" s="108">
        <f t="shared" si="30"/>
        <v>1.1051168646411828E-3</v>
      </c>
      <c r="V47" s="32">
        <f>'Uttar Pradesh'!$F47/1000</f>
        <v>217.83439355468749</v>
      </c>
      <c r="W47" s="108">
        <f t="shared" si="31"/>
        <v>3.1557715668367185E-3</v>
      </c>
      <c r="X47" s="32">
        <f>Bihar!$F47/1000</f>
        <v>52.307080627441408</v>
      </c>
      <c r="Y47" s="108">
        <f t="shared" si="32"/>
        <v>1.8596891721085575E-3</v>
      </c>
      <c r="Z47" s="32">
        <f>Assam!$F47/1000</f>
        <v>95.190560668945309</v>
      </c>
      <c r="AA47" s="108">
        <f t="shared" si="33"/>
        <v>1.0772189455866931E-2</v>
      </c>
      <c r="AB47" s="32">
        <f>'West Bengal'!$F47/1000</f>
        <v>102.79233056640625</v>
      </c>
      <c r="AC47" s="108">
        <f t="shared" si="34"/>
        <v>4.9738499571964695E-3</v>
      </c>
      <c r="AD47" s="32">
        <f>Jharkhand!$F47/1000</f>
        <v>54.865680297851561</v>
      </c>
      <c r="AE47" s="108">
        <f t="shared" si="35"/>
        <v>6.1767451866774599E-3</v>
      </c>
      <c r="AF47" s="32">
        <f>Odisha!$F47/1000</f>
        <v>178.54067016601562</v>
      </c>
      <c r="AG47" s="108">
        <f t="shared" si="36"/>
        <v>1.346310179749596E-2</v>
      </c>
      <c r="AH47" s="32">
        <f>Chhattisgarh!$F47/1000</f>
        <v>48.587869995117188</v>
      </c>
      <c r="AI47" s="108">
        <f t="shared" si="37"/>
        <v>5.5909120941744304E-3</v>
      </c>
      <c r="AJ47" s="32">
        <f>'Madhya Pradesh'!$F47/1000</f>
        <v>117.52247784423828</v>
      </c>
      <c r="AK47" s="108">
        <f t="shared" si="38"/>
        <v>4.4295934354139331E-3</v>
      </c>
      <c r="AL47" s="32">
        <f>Gujarat!$F47/1000</f>
        <v>35.538620056152347</v>
      </c>
      <c r="AM47" s="108">
        <f t="shared" si="39"/>
        <v>2.1807367818403455E-3</v>
      </c>
      <c r="AN47" s="32">
        <f>Maharashtra!$F47/1000</f>
        <v>114.39451306152344</v>
      </c>
      <c r="AO47" s="108">
        <f t="shared" si="40"/>
        <v>4.3747583870156767E-3</v>
      </c>
      <c r="AP47" s="32">
        <f>'Andhra Pradesh'!$F47/1000</f>
        <v>69.344270446777344</v>
      </c>
      <c r="AQ47" s="108">
        <f t="shared" si="41"/>
        <v>2.8668021934823841E-3</v>
      </c>
      <c r="AR47" s="32">
        <f>Karnataka!$F47/1000</f>
        <v>69.037810852050782</v>
      </c>
      <c r="AS47" s="108">
        <f t="shared" si="42"/>
        <v>3.6569641309458531E-3</v>
      </c>
      <c r="AT47" s="32">
        <f>Kerala!$F47/1000</f>
        <v>29.356599731445314</v>
      </c>
      <c r="AU47" s="108">
        <f t="shared" si="43"/>
        <v>4.3829052989693557E-3</v>
      </c>
      <c r="AV47" s="32">
        <f>'Tamil Nadu'!$F47/1000</f>
        <v>116.85674847412109</v>
      </c>
      <c r="AW47" s="108">
        <f t="shared" si="44"/>
        <v>6.4783922200061031E-3</v>
      </c>
      <c r="AX47" s="32">
        <f>'NE cluster states'!$F47/1000</f>
        <v>41.469850120544436</v>
      </c>
      <c r="AY47" s="115">
        <f t="shared" si="45"/>
        <v>1.0340863631859586E-2</v>
      </c>
      <c r="AZ47" s="32">
        <f>'Remaining states'!$F47/1000</f>
        <v>28.051450286865233</v>
      </c>
      <c r="BA47" s="115">
        <f t="shared" ref="BA47:BA49" si="50">AZ47/AZ$9</f>
        <v>4.3394930640129475E-3</v>
      </c>
    </row>
    <row r="48" spans="1:53">
      <c r="A48" s="72" t="s">
        <v>113</v>
      </c>
      <c r="B48" s="11"/>
      <c r="C48" s="38" t="s">
        <v>67</v>
      </c>
      <c r="D48" s="46"/>
      <c r="E48" s="29" t="s">
        <v>205</v>
      </c>
      <c r="F48" s="32">
        <f>India!$F48/1000</f>
        <v>12104.654109375</v>
      </c>
      <c r="G48" s="108">
        <f t="shared" si="24"/>
        <v>3.5011233116613624E-2</v>
      </c>
      <c r="H48" s="32">
        <f>Rural!$F48/1000</f>
        <v>8675.4478281249994</v>
      </c>
      <c r="I48" s="108">
        <f t="shared" si="25"/>
        <v>3.2848386267419476E-2</v>
      </c>
      <c r="J48" s="32">
        <f>Urban!$F48/1000</f>
        <v>3429.2063271484376</v>
      </c>
      <c r="K48" s="108">
        <f>J48/J$9</f>
        <v>4.2009044814519482E-2</v>
      </c>
      <c r="L48" s="32">
        <f>'J &amp; K'!$F48/1000</f>
        <v>92.396841026306149</v>
      </c>
      <c r="M48" s="108">
        <f t="shared" si="26"/>
        <v>3.3192354521106728E-2</v>
      </c>
      <c r="N48" s="32">
        <f>Punjab!$F48/1000</f>
        <v>211.74425128173829</v>
      </c>
      <c r="O48" s="108">
        <f t="shared" si="27"/>
        <v>3.1851730972942485E-2</v>
      </c>
      <c r="P48" s="32">
        <f>Haryana!$F48/1000</f>
        <v>263.07513177490233</v>
      </c>
      <c r="Q48" s="108">
        <f t="shared" si="28"/>
        <v>3.5410232315626206E-2</v>
      </c>
      <c r="R48" s="32">
        <f>Delhi!$F48/1000</f>
        <v>166.80133624267577</v>
      </c>
      <c r="S48" s="108">
        <f t="shared" si="29"/>
        <v>5.7144344813035444E-2</v>
      </c>
      <c r="T48" s="32">
        <f>Rajasthan!$F48/1000</f>
        <v>420.5387315673828</v>
      </c>
      <c r="U48" s="108">
        <f t="shared" si="30"/>
        <v>1.9826990041974392E-2</v>
      </c>
      <c r="V48" s="32">
        <f>'Uttar Pradesh'!$F48/1000</f>
        <v>2126.3905070800784</v>
      </c>
      <c r="W48" s="108">
        <f t="shared" si="31"/>
        <v>3.0805065227453035E-2</v>
      </c>
      <c r="X48" s="32">
        <f>Bihar!$F48/1000</f>
        <v>1345.2015758056641</v>
      </c>
      <c r="Y48" s="108">
        <f t="shared" si="32"/>
        <v>4.7826351132981032E-2</v>
      </c>
      <c r="Z48" s="32">
        <f>Assam!$F48/1000</f>
        <v>477.54962573242187</v>
      </c>
      <c r="AA48" s="108">
        <f t="shared" si="33"/>
        <v>5.4041650840346823E-2</v>
      </c>
      <c r="AB48" s="32">
        <f>'West Bengal'!$F48/1000</f>
        <v>630.34918994140628</v>
      </c>
      <c r="AC48" s="108">
        <f t="shared" si="34"/>
        <v>3.0500935956340052E-2</v>
      </c>
      <c r="AD48" s="32">
        <f>Jharkhand!$F48/1000</f>
        <v>367.12419982910154</v>
      </c>
      <c r="AE48" s="108">
        <f t="shared" si="35"/>
        <v>4.1330620925446052E-2</v>
      </c>
      <c r="AF48" s="32">
        <f>Odisha!$F48/1000</f>
        <v>255.91870733642577</v>
      </c>
      <c r="AG48" s="108">
        <f t="shared" si="36"/>
        <v>1.9297897815383599E-2</v>
      </c>
      <c r="AH48" s="32">
        <f>Chhattisgarh!$F48/1000</f>
        <v>272.38879705810547</v>
      </c>
      <c r="AI48" s="108">
        <f t="shared" si="37"/>
        <v>3.1343251308255118E-2</v>
      </c>
      <c r="AJ48" s="32">
        <f>'Madhya Pradesh'!$F48/1000</f>
        <v>731.40582299804692</v>
      </c>
      <c r="AK48" s="108">
        <f t="shared" si="38"/>
        <v>2.7567751221767755E-2</v>
      </c>
      <c r="AL48" s="32">
        <f>Gujarat!$F48/1000</f>
        <v>380.57659497070313</v>
      </c>
      <c r="AM48" s="108">
        <f t="shared" si="39"/>
        <v>2.3353112125592823E-2</v>
      </c>
      <c r="AN48" s="32">
        <f>Maharashtra!$F48/1000</f>
        <v>1495.0458626708985</v>
      </c>
      <c r="AO48" s="108">
        <f t="shared" si="40"/>
        <v>5.7174634094338254E-2</v>
      </c>
      <c r="AP48" s="32">
        <f>'Andhra Pradesh'!$F48/1000</f>
        <v>831.21070922851561</v>
      </c>
      <c r="AQ48" s="108">
        <f t="shared" si="41"/>
        <v>3.4363569897116121E-2</v>
      </c>
      <c r="AR48" s="32">
        <f>Karnataka!$F48/1000</f>
        <v>849.42469604492192</v>
      </c>
      <c r="AS48" s="108">
        <f t="shared" si="42"/>
        <v>4.4994411135555142E-2</v>
      </c>
      <c r="AT48" s="32">
        <f>Kerala!$F48/1000</f>
        <v>208.67510705566406</v>
      </c>
      <c r="AU48" s="108">
        <f t="shared" si="43"/>
        <v>3.1154944402419692E-2</v>
      </c>
      <c r="AV48" s="32">
        <f>'Tamil Nadu'!$F48/1000</f>
        <v>514.63731604003908</v>
      </c>
      <c r="AW48" s="108">
        <f t="shared" si="44"/>
        <v>2.8530850189597379E-2</v>
      </c>
      <c r="AX48" s="32">
        <f>'NE cluster states'!$F48/1000</f>
        <v>227.07161058044434</v>
      </c>
      <c r="AY48" s="115">
        <f t="shared" si="45"/>
        <v>5.6622258167164846E-2</v>
      </c>
      <c r="AZ48" s="32">
        <f>'Remaining states'!$F48/1000</f>
        <v>237.13285009765625</v>
      </c>
      <c r="BA48" s="115">
        <f t="shared" si="50"/>
        <v>3.6683891482439168E-2</v>
      </c>
    </row>
    <row r="49" spans="1:53">
      <c r="A49" s="72" t="s">
        <v>114</v>
      </c>
      <c r="B49" s="11"/>
      <c r="C49" s="38" t="s">
        <v>68</v>
      </c>
      <c r="D49" s="46"/>
      <c r="E49" s="29" t="s">
        <v>206</v>
      </c>
      <c r="F49" s="32">
        <f>India!$F49/1000</f>
        <v>5476.8938554687502</v>
      </c>
      <c r="G49" s="108">
        <f t="shared" si="24"/>
        <v>1.5841246333528316E-2</v>
      </c>
      <c r="H49" s="32">
        <f>Rural!$F49/1000</f>
        <v>4506.195140625</v>
      </c>
      <c r="I49" s="108">
        <f t="shared" si="25"/>
        <v>1.7062086189458422E-2</v>
      </c>
      <c r="J49" s="32">
        <f>Urban!$F49/1000</f>
        <v>970.69871289062496</v>
      </c>
      <c r="K49" s="108">
        <f>J49/J$9</f>
        <v>1.1891417967004559E-2</v>
      </c>
      <c r="L49" s="32">
        <f>'J &amp; K'!$F49/1000</f>
        <v>23.505929740905763</v>
      </c>
      <c r="M49" s="108">
        <f t="shared" si="26"/>
        <v>8.4441972760328048E-3</v>
      </c>
      <c r="N49" s="32">
        <f>Punjab!$F49/1000</f>
        <v>69.485326660156247</v>
      </c>
      <c r="O49" s="108">
        <f t="shared" si="27"/>
        <v>1.0452363726283619E-2</v>
      </c>
      <c r="P49" s="32">
        <f>Haryana!$F49/1000</f>
        <v>110.48170190429687</v>
      </c>
      <c r="Q49" s="108">
        <f t="shared" si="28"/>
        <v>1.4870971287412811E-2</v>
      </c>
      <c r="R49" s="32">
        <f>Delhi!$F49/1000</f>
        <v>43.137448120117185</v>
      </c>
      <c r="S49" s="108">
        <f t="shared" si="29"/>
        <v>1.4778426032175414E-2</v>
      </c>
      <c r="T49" s="32">
        <f>Rajasthan!$F49/1000</f>
        <v>304.86840222167967</v>
      </c>
      <c r="U49" s="108">
        <f t="shared" si="30"/>
        <v>1.4373522154387719E-2</v>
      </c>
      <c r="V49" s="32">
        <f>'Uttar Pradesh'!$F49/1000</f>
        <v>1603.0483896484375</v>
      </c>
      <c r="W49" s="108">
        <f t="shared" si="31"/>
        <v>2.3223396662776754E-2</v>
      </c>
      <c r="X49" s="32">
        <f>Bihar!$F49/1000</f>
        <v>658.05415576171879</v>
      </c>
      <c r="Y49" s="108">
        <f t="shared" si="32"/>
        <v>2.3395994833806256E-2</v>
      </c>
      <c r="Z49" s="32">
        <f>Assam!$F49/1000</f>
        <v>113.24925964355469</v>
      </c>
      <c r="AA49" s="108">
        <f t="shared" si="33"/>
        <v>1.2815792574851664E-2</v>
      </c>
      <c r="AB49" s="32">
        <f>'West Bengal'!$F49/1000</f>
        <v>218.24276245117187</v>
      </c>
      <c r="AC49" s="108">
        <f t="shared" si="34"/>
        <v>1.0560192075564799E-2</v>
      </c>
      <c r="AD49" s="32">
        <f>Jharkhand!$F49/1000</f>
        <v>219.91569458007814</v>
      </c>
      <c r="AE49" s="108">
        <f t="shared" si="35"/>
        <v>2.4757976217521155E-2</v>
      </c>
      <c r="AF49" s="32">
        <f>Odisha!$F49/1000</f>
        <v>283.45555712890626</v>
      </c>
      <c r="AG49" s="108">
        <f t="shared" si="36"/>
        <v>2.1374351385283367E-2</v>
      </c>
      <c r="AH49" s="32">
        <f>Chhattisgarh!$F49/1000</f>
        <v>285.83185461425779</v>
      </c>
      <c r="AI49" s="108">
        <f t="shared" si="37"/>
        <v>3.2890117904402015E-2</v>
      </c>
      <c r="AJ49" s="32">
        <f>'Madhya Pradesh'!$F49/1000</f>
        <v>499.4052746582031</v>
      </c>
      <c r="AK49" s="108">
        <f t="shared" si="38"/>
        <v>1.882331250000549E-2</v>
      </c>
      <c r="AL49" s="32">
        <f>Gujarat!$F49/1000</f>
        <v>155.60508862304687</v>
      </c>
      <c r="AM49" s="108">
        <f t="shared" si="39"/>
        <v>9.5483094072207914E-3</v>
      </c>
      <c r="AN49" s="32">
        <f>Maharashtra!$F49/1000</f>
        <v>252.3867421875</v>
      </c>
      <c r="AO49" s="108">
        <f t="shared" si="40"/>
        <v>9.6519578396431251E-3</v>
      </c>
      <c r="AP49" s="32">
        <f>'Andhra Pradesh'!$F49/1000</f>
        <v>239.22853930664061</v>
      </c>
      <c r="AQ49" s="108">
        <f t="shared" si="41"/>
        <v>9.8900874839290553E-3</v>
      </c>
      <c r="AR49" s="32">
        <f>Karnataka!$F49/1000</f>
        <v>102.52249560546875</v>
      </c>
      <c r="AS49" s="108">
        <f t="shared" si="42"/>
        <v>5.4306630586493454E-3</v>
      </c>
      <c r="AT49" s="32">
        <f>Kerala!$F49/1000</f>
        <v>25.726892944335937</v>
      </c>
      <c r="AU49" s="108">
        <f t="shared" si="43"/>
        <v>3.8409944081829765E-3</v>
      </c>
      <c r="AV49" s="32">
        <f>'Tamil Nadu'!$F49/1000</f>
        <v>119.56074060058594</v>
      </c>
      <c r="AW49" s="108">
        <f t="shared" si="44"/>
        <v>6.6282981671061721E-3</v>
      </c>
      <c r="AX49" s="32">
        <f>'NE cluster states'!$F49/1000</f>
        <v>56.890295745849606</v>
      </c>
      <c r="AY49" s="115">
        <f t="shared" si="45"/>
        <v>1.4186084313638433E-2</v>
      </c>
      <c r="AZ49" s="32">
        <f>'Remaining states'!$F49/1000</f>
        <v>92.289615264892575</v>
      </c>
      <c r="BA49" s="115">
        <f t="shared" si="50"/>
        <v>1.427698536891512E-2</v>
      </c>
    </row>
    <row r="50" spans="1:53">
      <c r="A50" s="102"/>
      <c r="B50" s="103"/>
      <c r="C50" s="111"/>
      <c r="D50" s="111" t="s">
        <v>26</v>
      </c>
      <c r="E50" s="103"/>
      <c r="F50" s="109"/>
      <c r="G50" s="110"/>
      <c r="H50" s="109"/>
      <c r="I50" s="110"/>
      <c r="J50" s="109"/>
      <c r="K50" s="110"/>
      <c r="L50" s="109"/>
      <c r="M50" s="110"/>
      <c r="N50" s="109"/>
      <c r="O50" s="110"/>
      <c r="P50" s="109"/>
      <c r="Q50" s="110"/>
      <c r="R50" s="109"/>
      <c r="S50" s="110"/>
      <c r="T50" s="109"/>
      <c r="U50" s="110"/>
      <c r="V50" s="109"/>
      <c r="W50" s="110"/>
      <c r="X50" s="109"/>
      <c r="Y50" s="110"/>
      <c r="Z50" s="109"/>
      <c r="AA50" s="110"/>
      <c r="AB50" s="109"/>
      <c r="AC50" s="110"/>
      <c r="AD50" s="109"/>
      <c r="AE50" s="110"/>
      <c r="AF50" s="109"/>
      <c r="AG50" s="110"/>
      <c r="AH50" s="109"/>
      <c r="AI50" s="110"/>
      <c r="AJ50" s="109"/>
      <c r="AK50" s="110"/>
      <c r="AL50" s="109"/>
      <c r="AM50" s="110"/>
      <c r="AN50" s="109"/>
      <c r="AO50" s="110"/>
      <c r="AP50" s="109"/>
      <c r="AQ50" s="110"/>
      <c r="AR50" s="109"/>
      <c r="AS50" s="110"/>
      <c r="AT50" s="109"/>
      <c r="AU50" s="110"/>
      <c r="AV50" s="109"/>
      <c r="AW50" s="110"/>
      <c r="AX50" s="109"/>
      <c r="AY50" s="116"/>
      <c r="AZ50" s="109"/>
      <c r="BA50" s="116"/>
    </row>
    <row r="51" spans="1:53">
      <c r="A51" s="72" t="s">
        <v>115</v>
      </c>
      <c r="B51" s="11"/>
      <c r="C51" s="38" t="s">
        <v>69</v>
      </c>
      <c r="D51" s="46"/>
      <c r="E51" s="29" t="s">
        <v>220</v>
      </c>
      <c r="F51" s="32">
        <f>India!$F51/1000</f>
        <v>6294.0954062500005</v>
      </c>
      <c r="G51" s="108">
        <f t="shared" si="24"/>
        <v>1.8204901976980471E-2</v>
      </c>
      <c r="H51" s="32">
        <f>Rural!$F51/1000</f>
        <v>3979.09375</v>
      </c>
      <c r="I51" s="108">
        <f t="shared" si="25"/>
        <v>1.5066289496956604E-2</v>
      </c>
      <c r="J51" s="32">
        <f>Urban!$F51/1000</f>
        <v>2315.0016574707033</v>
      </c>
      <c r="K51" s="108">
        <f t="shared" ref="K51:K62" si="51">J51/J$9</f>
        <v>2.8359625842415526E-2</v>
      </c>
      <c r="L51" s="32">
        <f>'J &amp; K'!$F51/1000</f>
        <v>55.560030395507809</v>
      </c>
      <c r="M51" s="108">
        <f t="shared" si="26"/>
        <v>1.9959212951513254E-2</v>
      </c>
      <c r="N51" s="32">
        <f>Punjab!$F51/1000</f>
        <v>194.69158227539063</v>
      </c>
      <c r="O51" s="108">
        <f t="shared" si="27"/>
        <v>2.9286575025269945E-2</v>
      </c>
      <c r="P51" s="32">
        <f>Haryana!$F51/1000</f>
        <v>132.99078442382813</v>
      </c>
      <c r="Q51" s="108">
        <f t="shared" si="28"/>
        <v>1.7900721138151998E-2</v>
      </c>
      <c r="R51" s="32">
        <f>Delhi!$F51/1000</f>
        <v>82.218049316406251</v>
      </c>
      <c r="S51" s="108">
        <f t="shared" si="29"/>
        <v>2.8167019916173923E-2</v>
      </c>
      <c r="T51" s="32">
        <f>Rajasthan!$F51/1000</f>
        <v>179.42600885009765</v>
      </c>
      <c r="U51" s="108">
        <f t="shared" si="30"/>
        <v>8.4593342389251043E-3</v>
      </c>
      <c r="V51" s="32">
        <f>'Uttar Pradesh'!$F51/1000</f>
        <v>622.06398815917964</v>
      </c>
      <c r="W51" s="108">
        <f t="shared" si="31"/>
        <v>9.0118544392897102E-3</v>
      </c>
      <c r="X51" s="32">
        <f>Bihar!$F51/1000</f>
        <v>149.98994970703126</v>
      </c>
      <c r="Y51" s="108">
        <f t="shared" si="32"/>
        <v>5.3326372271087531E-3</v>
      </c>
      <c r="Z51" s="32">
        <f>Assam!$F51/1000</f>
        <v>152.44264129638671</v>
      </c>
      <c r="AA51" s="108">
        <f t="shared" si="33"/>
        <v>1.7251090881883722E-2</v>
      </c>
      <c r="AB51" s="32">
        <f>'West Bengal'!$F51/1000</f>
        <v>614.35917333984378</v>
      </c>
      <c r="AC51" s="108">
        <f t="shared" si="34"/>
        <v>2.9727221196191939E-2</v>
      </c>
      <c r="AD51" s="32">
        <f>Jharkhand!$F51/1000</f>
        <v>139.72137377929687</v>
      </c>
      <c r="AE51" s="108">
        <f t="shared" si="35"/>
        <v>1.572974796415727E-2</v>
      </c>
      <c r="AF51" s="32">
        <f>Odisha!$F51/1000</f>
        <v>350.66526818847655</v>
      </c>
      <c r="AG51" s="108">
        <f t="shared" si="36"/>
        <v>2.6442390958193625E-2</v>
      </c>
      <c r="AH51" s="32">
        <f>Chhattisgarh!$F51/1000</f>
        <v>128.80202465820312</v>
      </c>
      <c r="AI51" s="108">
        <f t="shared" si="37"/>
        <v>1.4820999510537697E-2</v>
      </c>
      <c r="AJ51" s="32">
        <f>'Madhya Pradesh'!$F51/1000</f>
        <v>308.72145861816404</v>
      </c>
      <c r="AK51" s="108">
        <f t="shared" si="38"/>
        <v>1.1636161622450661E-2</v>
      </c>
      <c r="AL51" s="32">
        <f>Gujarat!$F51/1000</f>
        <v>274.10334619140627</v>
      </c>
      <c r="AM51" s="108">
        <f t="shared" si="39"/>
        <v>1.6819652764250678E-2</v>
      </c>
      <c r="AN51" s="32">
        <f>Maharashtra!$F51/1000</f>
        <v>647.80740332031246</v>
      </c>
      <c r="AO51" s="108">
        <f t="shared" si="40"/>
        <v>2.4773923110474775E-2</v>
      </c>
      <c r="AP51" s="32">
        <f>'Andhra Pradesh'!$F51/1000</f>
        <v>553.29266589355473</v>
      </c>
      <c r="AQ51" s="108">
        <f t="shared" si="41"/>
        <v>2.2873996914262347E-2</v>
      </c>
      <c r="AR51" s="32">
        <f>Karnataka!$F51/1000</f>
        <v>468.1517536621094</v>
      </c>
      <c r="AS51" s="108">
        <f t="shared" si="42"/>
        <v>2.4798210572618083E-2</v>
      </c>
      <c r="AT51" s="32">
        <f>Kerala!$F51/1000</f>
        <v>312.84662548828123</v>
      </c>
      <c r="AU51" s="108">
        <f t="shared" si="43"/>
        <v>4.6707627762098532E-2</v>
      </c>
      <c r="AV51" s="32">
        <f>'Tamil Nadu'!$F51/1000</f>
        <v>705.20323339843753</v>
      </c>
      <c r="AW51" s="108">
        <f t="shared" si="44"/>
        <v>3.9095586694193676E-2</v>
      </c>
      <c r="AX51" s="32">
        <f>'NE cluster states'!$F51/1000</f>
        <v>78.836146972656252</v>
      </c>
      <c r="AY51" s="115">
        <f t="shared" si="45"/>
        <v>1.9658470979175446E-2</v>
      </c>
      <c r="AZ51" s="32">
        <f>'Remaining states'!$F51/1000</f>
        <v>142.20446704101562</v>
      </c>
      <c r="BA51" s="115">
        <f t="shared" ref="BA51:BA62" si="52">AZ51/AZ$9</f>
        <v>2.199869497246967E-2</v>
      </c>
    </row>
    <row r="52" spans="1:53">
      <c r="A52" s="72" t="s">
        <v>116</v>
      </c>
      <c r="B52" s="11"/>
      <c r="C52" s="37" t="s">
        <v>70</v>
      </c>
      <c r="D52" s="46"/>
      <c r="E52" s="28" t="s">
        <v>207</v>
      </c>
      <c r="F52" s="32">
        <f>India!$F52/1000</f>
        <v>941.97901342773434</v>
      </c>
      <c r="G52" s="108">
        <f t="shared" si="24"/>
        <v>2.7245592093815703E-3</v>
      </c>
      <c r="H52" s="32">
        <f>Rural!$F52/1000</f>
        <v>736.54296093749997</v>
      </c>
      <c r="I52" s="108">
        <f t="shared" si="25"/>
        <v>2.7888183022654277E-3</v>
      </c>
      <c r="J52" s="32">
        <f>Urban!$F52/1000</f>
        <v>205.43604899597167</v>
      </c>
      <c r="K52" s="108">
        <f t="shared" si="51"/>
        <v>2.5166675217136989E-3</v>
      </c>
      <c r="L52" s="32">
        <f>'J &amp; K'!$F52/1000</f>
        <v>6.8920735855102535</v>
      </c>
      <c r="M52" s="108">
        <f t="shared" si="26"/>
        <v>2.4758871330966873E-3</v>
      </c>
      <c r="N52" s="32">
        <f>Punjab!$F52/1000</f>
        <v>10.214950592041015</v>
      </c>
      <c r="O52" s="108">
        <f t="shared" si="27"/>
        <v>1.5365888622245244E-3</v>
      </c>
      <c r="P52" s="32">
        <f>Haryana!$F52/1000</f>
        <v>16.982990112304687</v>
      </c>
      <c r="Q52" s="108">
        <f t="shared" si="28"/>
        <v>2.2859310997333246E-3</v>
      </c>
      <c r="R52" s="32">
        <f>Delhi!$F52/1000</f>
        <v>10.671492462158204</v>
      </c>
      <c r="S52" s="108">
        <f t="shared" si="29"/>
        <v>3.6559386073506586E-3</v>
      </c>
      <c r="T52" s="32">
        <f>Rajasthan!$F52/1000</f>
        <v>43.8576494140625</v>
      </c>
      <c r="U52" s="108">
        <f t="shared" si="30"/>
        <v>2.0677410020144386E-3</v>
      </c>
      <c r="V52" s="32">
        <f>'Uttar Pradesh'!$F52/1000</f>
        <v>161.35437219238281</v>
      </c>
      <c r="W52" s="108">
        <f t="shared" si="31"/>
        <v>2.3375442768254887E-3</v>
      </c>
      <c r="X52" s="32">
        <f>Bihar!$F52/1000</f>
        <v>53.30059991455078</v>
      </c>
      <c r="Y52" s="108">
        <f t="shared" si="32"/>
        <v>1.8950120583861947E-3</v>
      </c>
      <c r="Z52" s="32">
        <f>Assam!$F52/1000</f>
        <v>27.625279777526856</v>
      </c>
      <c r="AA52" s="108">
        <f t="shared" si="33"/>
        <v>3.1262001761896536E-3</v>
      </c>
      <c r="AB52" s="32">
        <f>'West Bengal'!$F52/1000</f>
        <v>65.27896166992187</v>
      </c>
      <c r="AC52" s="108">
        <f t="shared" si="34"/>
        <v>3.1586769063282885E-3</v>
      </c>
      <c r="AD52" s="32">
        <f>Jharkhand!$F52/1000</f>
        <v>38.39231069946289</v>
      </c>
      <c r="AE52" s="108">
        <f t="shared" si="35"/>
        <v>4.3221831759118617E-3</v>
      </c>
      <c r="AF52" s="32">
        <f>Odisha!$F52/1000</f>
        <v>86.655708862304692</v>
      </c>
      <c r="AG52" s="108">
        <f t="shared" si="36"/>
        <v>6.5343914563699684E-3</v>
      </c>
      <c r="AH52" s="32">
        <f>Chhattisgarh!$F52/1000</f>
        <v>48.040516906738283</v>
      </c>
      <c r="AI52" s="108">
        <f t="shared" si="37"/>
        <v>5.527929234421392E-3</v>
      </c>
      <c r="AJ52" s="32">
        <f>'Madhya Pradesh'!$F52/1000</f>
        <v>61.556630126953124</v>
      </c>
      <c r="AK52" s="108">
        <f t="shared" si="38"/>
        <v>2.3201590854640343E-3</v>
      </c>
      <c r="AL52" s="32">
        <f>Gujarat!$F52/1000</f>
        <v>47.649881835937499</v>
      </c>
      <c r="AM52" s="108">
        <f t="shared" si="39"/>
        <v>2.9239134723236431E-3</v>
      </c>
      <c r="AN52" s="32">
        <f>Maharashtra!$F52/1000</f>
        <v>91.411695312500001</v>
      </c>
      <c r="AO52" s="108">
        <f t="shared" si="40"/>
        <v>3.4958327111773739E-3</v>
      </c>
      <c r="AP52" s="32">
        <f>'Andhra Pradesh'!$F52/1000</f>
        <v>77.069300964355463</v>
      </c>
      <c r="AQ52" s="108">
        <f t="shared" si="41"/>
        <v>3.1861672151319922E-3</v>
      </c>
      <c r="AR52" s="32">
        <f>Karnataka!$F52/1000</f>
        <v>38.187375122070314</v>
      </c>
      <c r="AS52" s="108">
        <f t="shared" si="42"/>
        <v>2.0228025679385636E-3</v>
      </c>
      <c r="AT52" s="32">
        <f>Kerala!$F52/1000</f>
        <v>7.3564300231933597</v>
      </c>
      <c r="AU52" s="108">
        <f t="shared" si="43"/>
        <v>1.0983062216028668E-3</v>
      </c>
      <c r="AV52" s="32">
        <f>'Tamil Nadu'!$F52/1000</f>
        <v>27.603765014648438</v>
      </c>
      <c r="AW52" s="108">
        <f t="shared" si="44"/>
        <v>1.5303182644464735E-3</v>
      </c>
      <c r="AX52" s="32">
        <f>'NE cluster states'!$F52/1000</f>
        <v>11.82863137435913</v>
      </c>
      <c r="AY52" s="115">
        <f t="shared" si="45"/>
        <v>2.9495709205176589E-3</v>
      </c>
      <c r="AZ52" s="32">
        <f>'Remaining states'!$F52/1000</f>
        <v>10.048719989776611</v>
      </c>
      <c r="BA52" s="115">
        <f t="shared" si="52"/>
        <v>1.554513233786776E-3</v>
      </c>
    </row>
    <row r="53" spans="1:53">
      <c r="A53" s="72" t="s">
        <v>184</v>
      </c>
      <c r="B53" s="11"/>
      <c r="C53" s="37" t="s">
        <v>71</v>
      </c>
      <c r="D53" s="88" t="s">
        <v>182</v>
      </c>
      <c r="F53" s="18">
        <f>India!$F53/1000</f>
        <v>3894.4009391174318</v>
      </c>
      <c r="G53" s="108">
        <f t="shared" si="24"/>
        <v>1.1264078915183433E-2</v>
      </c>
      <c r="H53" s="18">
        <f>Rural!$F53/1000</f>
        <v>2658.1554999999998</v>
      </c>
      <c r="I53" s="108">
        <f t="shared" si="25"/>
        <v>1.0064739060477635E-2</v>
      </c>
      <c r="J53" s="18">
        <f>Urban!$F53/1000</f>
        <v>1232.495781337738</v>
      </c>
      <c r="K53" s="108">
        <f t="shared" si="51"/>
        <v>1.5098528805928582E-2</v>
      </c>
      <c r="L53" s="18">
        <f>'J &amp; K'!$F53/1000</f>
        <v>73.782684082031253</v>
      </c>
      <c r="M53" s="108">
        <f t="shared" si="26"/>
        <v>2.6505462528446648E-2</v>
      </c>
      <c r="N53" s="18">
        <f>Punjab!$F53/1000</f>
        <v>81.614984619140628</v>
      </c>
      <c r="O53" s="108">
        <f t="shared" si="27"/>
        <v>1.2276973366284277E-2</v>
      </c>
      <c r="P53" s="18">
        <f>Haryana!$F53/1000</f>
        <v>129.91498681640624</v>
      </c>
      <c r="Q53" s="108">
        <f t="shared" si="28"/>
        <v>1.7486715043771903E-2</v>
      </c>
      <c r="R53" s="18">
        <f>Delhi!$F53/1000</f>
        <v>44.357400787353512</v>
      </c>
      <c r="S53" s="108">
        <f t="shared" si="29"/>
        <v>1.5196368702435023E-2</v>
      </c>
      <c r="T53" s="18">
        <f>Rajasthan!$F53/1000</f>
        <v>162.57573901367186</v>
      </c>
      <c r="U53" s="108">
        <f t="shared" si="30"/>
        <v>7.6649005585689252E-3</v>
      </c>
      <c r="V53" s="18">
        <f>'Uttar Pradesh'!$F53/1000</f>
        <v>398.36023925781251</v>
      </c>
      <c r="W53" s="108">
        <f t="shared" si="31"/>
        <v>5.771053394708639E-3</v>
      </c>
      <c r="X53" s="18">
        <f>Bihar!$F53/1000</f>
        <v>86.08592822265625</v>
      </c>
      <c r="Y53" s="108">
        <f t="shared" si="32"/>
        <v>3.0606385725644968E-3</v>
      </c>
      <c r="Z53" s="18">
        <f>Assam!$F53/1000</f>
        <v>44.315577087402346</v>
      </c>
      <c r="AA53" s="108">
        <f t="shared" si="33"/>
        <v>5.0149488444741494E-3</v>
      </c>
      <c r="AB53" s="18">
        <f>'West Bengal'!$F53/1000</f>
        <v>153.63028808593751</v>
      </c>
      <c r="AC53" s="108">
        <f t="shared" si="34"/>
        <v>7.4337647333199931E-3</v>
      </c>
      <c r="AD53" s="18">
        <f>Jharkhand!$F53/1000</f>
        <v>13.153856445312501</v>
      </c>
      <c r="AE53" s="108">
        <f t="shared" si="35"/>
        <v>1.4808532227023493E-3</v>
      </c>
      <c r="AF53" s="18">
        <f>Odisha!$F53/1000</f>
        <v>106.48658312988282</v>
      </c>
      <c r="AG53" s="108">
        <f t="shared" si="36"/>
        <v>8.029765472550663E-3</v>
      </c>
      <c r="AH53" s="18">
        <f>Chhattisgarh!$F53/1000</f>
        <v>120.85205920410156</v>
      </c>
      <c r="AI53" s="108">
        <f t="shared" si="37"/>
        <v>1.3906212383419918E-2</v>
      </c>
      <c r="AJ53" s="18">
        <f>'Madhya Pradesh'!$F53/1000</f>
        <v>281.72837109375001</v>
      </c>
      <c r="AK53" s="108">
        <f t="shared" si="38"/>
        <v>1.061875282123247E-2</v>
      </c>
      <c r="AL53" s="18">
        <f>Gujarat!$F53/1000</f>
        <v>448.2764923095703</v>
      </c>
      <c r="AM53" s="108">
        <f t="shared" si="39"/>
        <v>2.7507343663576378E-2</v>
      </c>
      <c r="AN53" s="18">
        <f>Maharashtra!$F53/1000</f>
        <v>272.21115087890627</v>
      </c>
      <c r="AO53" s="108">
        <f t="shared" si="40"/>
        <v>1.0410097333131878E-2</v>
      </c>
      <c r="AP53" s="18">
        <f>'Andhra Pradesh'!$F53/1000</f>
        <v>456.10363696289062</v>
      </c>
      <c r="AQ53" s="108">
        <f t="shared" si="41"/>
        <v>1.8856048213876254E-2</v>
      </c>
      <c r="AR53" s="18">
        <f>Karnataka!$F53/1000</f>
        <v>443.67584539794922</v>
      </c>
      <c r="AS53" s="108">
        <f t="shared" si="42"/>
        <v>2.3501710618612136E-2</v>
      </c>
      <c r="AT53" s="18">
        <f>Kerala!$F53/1000</f>
        <v>145.02928149414063</v>
      </c>
      <c r="AU53" s="108">
        <f t="shared" si="43"/>
        <v>2.1652698615688502E-2</v>
      </c>
      <c r="AV53" s="18">
        <f>'Tamil Nadu'!$F53/1000</f>
        <v>330.00468997192382</v>
      </c>
      <c r="AW53" s="108">
        <f t="shared" si="44"/>
        <v>1.8295047945417489E-2</v>
      </c>
      <c r="AX53" s="18">
        <f>'NE cluster states'!$F53/1000</f>
        <v>26.846191040039063</v>
      </c>
      <c r="AY53" s="115">
        <f t="shared" si="45"/>
        <v>6.694328524769937E-3</v>
      </c>
      <c r="AZ53" s="18">
        <f>'Remaining states'!$F53/1000</f>
        <v>75.391843627929688</v>
      </c>
      <c r="BA53" s="115">
        <f t="shared" si="52"/>
        <v>1.1662940032007529E-2</v>
      </c>
    </row>
    <row r="54" spans="1:53">
      <c r="A54" s="248"/>
      <c r="B54" s="63" t="s">
        <v>56</v>
      </c>
      <c r="C54" s="63"/>
      <c r="D54" s="63"/>
      <c r="E54" s="64"/>
      <c r="F54" s="75">
        <f>India!$F54/1000</f>
        <v>47234.62319885254</v>
      </c>
      <c r="G54" s="107">
        <f t="shared" si="24"/>
        <v>0.13662037667888555</v>
      </c>
      <c r="H54" s="75">
        <f>Rural!$F54/1000</f>
        <v>36167.329375000001</v>
      </c>
      <c r="I54" s="107">
        <f t="shared" si="25"/>
        <v>0.13694260274604805</v>
      </c>
      <c r="J54" s="75">
        <f>Urban!$F54/1000</f>
        <v>11074.210919715881</v>
      </c>
      <c r="K54" s="107">
        <f t="shared" si="51"/>
        <v>0.13566317638245975</v>
      </c>
      <c r="L54" s="75">
        <f>'J &amp; K'!$F54/1000</f>
        <v>331.29821646881106</v>
      </c>
      <c r="M54" s="107">
        <f t="shared" si="26"/>
        <v>0.11901454347462292</v>
      </c>
      <c r="N54" s="75">
        <f>Punjab!$F54/1000</f>
        <v>974.01777952575685</v>
      </c>
      <c r="O54" s="107">
        <f t="shared" si="27"/>
        <v>0.14651709356226036</v>
      </c>
      <c r="P54" s="75">
        <f>Haryana!$F54/1000</f>
        <v>1001.0540148925782</v>
      </c>
      <c r="Q54" s="107">
        <f t="shared" si="28"/>
        <v>0.13474308646613881</v>
      </c>
      <c r="R54" s="75">
        <f>Delhi!$F54/1000</f>
        <v>321.7737110595703</v>
      </c>
      <c r="S54" s="107">
        <f t="shared" si="29"/>
        <v>0.11023621459366767</v>
      </c>
      <c r="T54" s="75">
        <f>Rajasthan!$F54/1000</f>
        <v>2474.0037359008788</v>
      </c>
      <c r="U54" s="107">
        <f t="shared" si="30"/>
        <v>0.11664097442985361</v>
      </c>
      <c r="V54" s="75">
        <f>'Uttar Pradesh'!$F54/1000</f>
        <v>9041.0121486816406</v>
      </c>
      <c r="W54" s="107">
        <f t="shared" si="31"/>
        <v>0.13097733837458519</v>
      </c>
      <c r="X54" s="75">
        <f>Bihar!$F54/1000</f>
        <v>3156.1046823120118</v>
      </c>
      <c r="Y54" s="107">
        <f t="shared" si="32"/>
        <v>0.11220992709460388</v>
      </c>
      <c r="Z54" s="75">
        <f>Assam!$F54/1000</f>
        <v>867.7753354492188</v>
      </c>
      <c r="AA54" s="107">
        <f t="shared" si="33"/>
        <v>9.8201336906686337E-2</v>
      </c>
      <c r="AB54" s="75">
        <f>'West Bengal'!$F54/1000</f>
        <v>2901.7813740844726</v>
      </c>
      <c r="AC54" s="107">
        <f t="shared" si="34"/>
        <v>0.14040955277261172</v>
      </c>
      <c r="AD54" s="75">
        <f>Jharkhand!$F54/1000</f>
        <v>1396.2360441284179</v>
      </c>
      <c r="AE54" s="107">
        <f t="shared" si="35"/>
        <v>0.15718741147867421</v>
      </c>
      <c r="AF54" s="75">
        <f>Odisha!$F54/1000</f>
        <v>1452.0263905029296</v>
      </c>
      <c r="AG54" s="107">
        <f t="shared" si="36"/>
        <v>0.10949202268488281</v>
      </c>
      <c r="AH54" s="75">
        <f>Chhattisgarh!$F54/1000</f>
        <v>1124.827234802246</v>
      </c>
      <c r="AI54" s="107">
        <f t="shared" si="37"/>
        <v>0.12943169131605584</v>
      </c>
      <c r="AJ54" s="75">
        <f>'Madhya Pradesh'!$F54/1000</f>
        <v>3766.3077743530275</v>
      </c>
      <c r="AK54" s="107">
        <f t="shared" si="38"/>
        <v>0.14195762801337627</v>
      </c>
      <c r="AL54" s="75">
        <f>Gujarat!$F54/1000</f>
        <v>2192.289432785034</v>
      </c>
      <c r="AM54" s="107">
        <f t="shared" si="39"/>
        <v>0.13452424981500066</v>
      </c>
      <c r="AN54" s="75">
        <f>Maharashtra!$F54/1000</f>
        <v>3678.06934564209</v>
      </c>
      <c r="AO54" s="107">
        <f t="shared" si="40"/>
        <v>0.14065941002973756</v>
      </c>
      <c r="AP54" s="75">
        <f>'Andhra Pradesh'!$F54/1000</f>
        <v>3683.3975638732909</v>
      </c>
      <c r="AQ54" s="107">
        <f t="shared" si="41"/>
        <v>0.15227750104724563</v>
      </c>
      <c r="AR54" s="75">
        <f>Karnataka!$F54/1000</f>
        <v>3040.6288536376951</v>
      </c>
      <c r="AS54" s="107">
        <f t="shared" si="42"/>
        <v>0.16106348848605986</v>
      </c>
      <c r="AT54" s="75">
        <f>Kerala!$F54/1000</f>
        <v>1046.7750827636719</v>
      </c>
      <c r="AU54" s="107">
        <f t="shared" si="43"/>
        <v>0.15628227039385759</v>
      </c>
      <c r="AV54" s="75">
        <f>'Tamil Nadu'!$F54/1000</f>
        <v>3281.7173676147463</v>
      </c>
      <c r="AW54" s="107">
        <f t="shared" si="44"/>
        <v>0.18193431308182037</v>
      </c>
      <c r="AX54" s="75">
        <f>'NE cluster states'!$F54/1000</f>
        <v>486.6023514060974</v>
      </c>
      <c r="AY54" s="114">
        <f t="shared" si="45"/>
        <v>0.12133847950272288</v>
      </c>
      <c r="AZ54" s="75">
        <f>'Remaining states'!$F54/1000</f>
        <v>1016.9325830817222</v>
      </c>
      <c r="BA54" s="114">
        <f t="shared" si="52"/>
        <v>0.15731706723620728</v>
      </c>
    </row>
    <row r="55" spans="1:53">
      <c r="A55" s="72" t="s">
        <v>119</v>
      </c>
      <c r="B55" s="6"/>
      <c r="C55" s="38" t="s">
        <v>72</v>
      </c>
      <c r="D55" s="88" t="s">
        <v>223</v>
      </c>
      <c r="E55" s="6"/>
      <c r="F55" s="32">
        <f>India!$F55/1000</f>
        <v>14414.65566015625</v>
      </c>
      <c r="G55" s="108">
        <f t="shared" si="24"/>
        <v>4.1692630376160535E-2</v>
      </c>
      <c r="H55" s="32">
        <f>Rural!$F55/1000</f>
        <v>10256.8825</v>
      </c>
      <c r="I55" s="108">
        <f t="shared" si="25"/>
        <v>3.8836270465170117E-2</v>
      </c>
      <c r="J55" s="32">
        <f>Urban!$F55/1000</f>
        <v>4157.7731437988277</v>
      </c>
      <c r="K55" s="108">
        <f t="shared" si="51"/>
        <v>5.0934257569649574E-2</v>
      </c>
      <c r="L55" s="32">
        <f>'J &amp; K'!$F55/1000</f>
        <v>177.30186383056642</v>
      </c>
      <c r="M55" s="108">
        <f t="shared" si="26"/>
        <v>6.3693371506517452E-2</v>
      </c>
      <c r="N55" s="32">
        <f>Punjab!$F55/1000</f>
        <v>454.69790191650389</v>
      </c>
      <c r="O55" s="108">
        <f t="shared" si="27"/>
        <v>6.8398150873694774E-2</v>
      </c>
      <c r="P55" s="32">
        <f>Haryana!$F55/1000</f>
        <v>412.94629333496096</v>
      </c>
      <c r="Q55" s="108">
        <f t="shared" si="28"/>
        <v>5.5583072722279629E-2</v>
      </c>
      <c r="R55" s="32">
        <f>Delhi!$F55/1000</f>
        <v>122.25308715820313</v>
      </c>
      <c r="S55" s="108">
        <f t="shared" si="29"/>
        <v>4.1882593535477103E-2</v>
      </c>
      <c r="T55" s="32">
        <f>Rajasthan!$F55/1000</f>
        <v>896.14440075683592</v>
      </c>
      <c r="U55" s="108">
        <f t="shared" si="30"/>
        <v>4.2250201411305581E-2</v>
      </c>
      <c r="V55" s="32">
        <f>'Uttar Pradesh'!$F55/1000</f>
        <v>2916.9826469726563</v>
      </c>
      <c r="W55" s="108">
        <f t="shared" si="31"/>
        <v>4.2258390642804587E-2</v>
      </c>
      <c r="X55" s="32">
        <f>Bihar!$F55/1000</f>
        <v>806.06103417968745</v>
      </c>
      <c r="Y55" s="108">
        <f t="shared" si="32"/>
        <v>2.8658127338427129E-2</v>
      </c>
      <c r="Z55" s="32">
        <f>Assam!$F55/1000</f>
        <v>240.16104209899902</v>
      </c>
      <c r="AA55" s="108">
        <f t="shared" si="33"/>
        <v>2.7177697318184261E-2</v>
      </c>
      <c r="AB55" s="32">
        <f>'West Bengal'!$F55/1000</f>
        <v>732.28126733398437</v>
      </c>
      <c r="AC55" s="108">
        <f t="shared" si="34"/>
        <v>3.5433160529733602E-2</v>
      </c>
      <c r="AD55" s="32">
        <f>Jharkhand!$F55/1000</f>
        <v>397.76738415527342</v>
      </c>
      <c r="AE55" s="108">
        <f t="shared" si="35"/>
        <v>4.4780412129412292E-2</v>
      </c>
      <c r="AF55" s="32">
        <f>Odisha!$F55/1000</f>
        <v>361.15093041992185</v>
      </c>
      <c r="AG55" s="108">
        <f t="shared" si="36"/>
        <v>2.7233076564475042E-2</v>
      </c>
      <c r="AH55" s="32">
        <f>Chhattisgarh!$F55/1000</f>
        <v>270.71550112915037</v>
      </c>
      <c r="AI55" s="108">
        <f t="shared" si="37"/>
        <v>3.1150708386590349E-2</v>
      </c>
      <c r="AJ55" s="32">
        <f>'Madhya Pradesh'!$F55/1000</f>
        <v>1022.2857824707031</v>
      </c>
      <c r="AK55" s="108">
        <f t="shared" si="38"/>
        <v>3.8531440744050224E-2</v>
      </c>
      <c r="AL55" s="32">
        <f>Gujarat!$F55/1000</f>
        <v>678.21713763427738</v>
      </c>
      <c r="AM55" s="108">
        <f t="shared" si="39"/>
        <v>4.1617064921953884E-2</v>
      </c>
      <c r="AN55" s="32">
        <f>Maharashtra!$F55/1000</f>
        <v>1158.6483412475586</v>
      </c>
      <c r="AO55" s="108">
        <f t="shared" si="40"/>
        <v>4.4309874773001245E-2</v>
      </c>
      <c r="AP55" s="32">
        <f>'Andhra Pradesh'!$F55/1000</f>
        <v>1145.1628496704102</v>
      </c>
      <c r="AQ55" s="108">
        <f t="shared" si="41"/>
        <v>4.7342849642486064E-2</v>
      </c>
      <c r="AR55" s="32">
        <f>Karnataka!$F55/1000</f>
        <v>800.29558932495115</v>
      </c>
      <c r="AS55" s="108">
        <f t="shared" si="42"/>
        <v>4.2392020085738023E-2</v>
      </c>
      <c r="AT55" s="32">
        <f>Kerala!$F55/1000</f>
        <v>306.0841080932617</v>
      </c>
      <c r="AU55" s="108">
        <f t="shared" si="43"/>
        <v>4.5697991986969735E-2</v>
      </c>
      <c r="AV55" s="32">
        <f>'Tamil Nadu'!$F55/1000</f>
        <v>960.92336737060543</v>
      </c>
      <c r="AW55" s="108">
        <f t="shared" si="44"/>
        <v>5.3272391611806892E-2</v>
      </c>
      <c r="AX55" s="32">
        <f>'NE cluster states'!$F55/1000</f>
        <v>144.90719744110106</v>
      </c>
      <c r="AY55" s="115">
        <f t="shared" si="45"/>
        <v>3.6133855407184813E-2</v>
      </c>
      <c r="AZ55" s="32">
        <f>'Remaining states'!$F55/1000</f>
        <v>409.66973213958738</v>
      </c>
      <c r="BA55" s="115">
        <f t="shared" si="52"/>
        <v>6.3374939369469835E-2</v>
      </c>
    </row>
    <row r="56" spans="1:53">
      <c r="A56" s="72" t="s">
        <v>120</v>
      </c>
      <c r="B56" s="6"/>
      <c r="C56" s="38" t="s">
        <v>73</v>
      </c>
      <c r="D56" s="88" t="s">
        <v>27</v>
      </c>
      <c r="E56" s="6"/>
      <c r="F56" s="32">
        <f>India!$F56/1000</f>
        <v>5844.0315703124998</v>
      </c>
      <c r="G56" s="108">
        <f t="shared" si="24"/>
        <v>1.6903147318401566E-2</v>
      </c>
      <c r="H56" s="32">
        <f>Rural!$F56/1000</f>
        <v>4323.9313750000001</v>
      </c>
      <c r="I56" s="108">
        <f t="shared" si="25"/>
        <v>1.6371969587477962E-2</v>
      </c>
      <c r="J56" s="32">
        <f>Urban!$F56/1000</f>
        <v>1520.1002109374999</v>
      </c>
      <c r="K56" s="108">
        <f t="shared" si="51"/>
        <v>1.8621789356412143E-2</v>
      </c>
      <c r="L56" s="32">
        <f>'J &amp; K'!$F56/1000</f>
        <v>31.037322540283203</v>
      </c>
      <c r="M56" s="108">
        <f t="shared" si="26"/>
        <v>1.114975146011442E-2</v>
      </c>
      <c r="N56" s="32">
        <f>Punjab!$F56/1000</f>
        <v>86.392695678710936</v>
      </c>
      <c r="O56" s="108">
        <f t="shared" si="27"/>
        <v>1.2995662853317401E-2</v>
      </c>
      <c r="P56" s="32">
        <f>Haryana!$F56/1000</f>
        <v>80.01659582519531</v>
      </c>
      <c r="Q56" s="108">
        <f t="shared" si="28"/>
        <v>1.077033100072761E-2</v>
      </c>
      <c r="R56" s="32">
        <f>Delhi!$F56/1000</f>
        <v>39.32240530395508</v>
      </c>
      <c r="S56" s="108">
        <f t="shared" si="29"/>
        <v>1.3471433372080139E-2</v>
      </c>
      <c r="T56" s="32">
        <f>Rajasthan!$F56/1000</f>
        <v>202.69507104492189</v>
      </c>
      <c r="U56" s="108">
        <f t="shared" si="30"/>
        <v>9.5563924402074282E-3</v>
      </c>
      <c r="V56" s="32">
        <f>'Uttar Pradesh'!$F56/1000</f>
        <v>1369.4787949218751</v>
      </c>
      <c r="W56" s="108">
        <f t="shared" si="31"/>
        <v>1.9839668896524758E-2</v>
      </c>
      <c r="X56" s="32">
        <f>Bihar!$F56/1000</f>
        <v>704.932150390625</v>
      </c>
      <c r="Y56" s="108">
        <f t="shared" si="32"/>
        <v>2.5062662099036966E-2</v>
      </c>
      <c r="Z56" s="32">
        <f>Assam!$F56/1000</f>
        <v>57.402098999023437</v>
      </c>
      <c r="AA56" s="108">
        <f t="shared" si="33"/>
        <v>6.4958781756985435E-3</v>
      </c>
      <c r="AB56" s="32">
        <f>'West Bengal'!$F56/1000</f>
        <v>231.4644140625</v>
      </c>
      <c r="AC56" s="108">
        <f t="shared" si="34"/>
        <v>1.1199952950123304E-2</v>
      </c>
      <c r="AD56" s="32">
        <f>Jharkhand!$F56/1000</f>
        <v>326.06421704101564</v>
      </c>
      <c r="AE56" s="108">
        <f t="shared" si="35"/>
        <v>3.6708112835241981E-2</v>
      </c>
      <c r="AF56" s="32">
        <f>Odisha!$F56/1000</f>
        <v>159.42712927246095</v>
      </c>
      <c r="AG56" s="108">
        <f t="shared" si="36"/>
        <v>1.2021819278945687E-2</v>
      </c>
      <c r="AH56" s="32">
        <f>Chhattisgarh!$F56/1000</f>
        <v>94.210142456054683</v>
      </c>
      <c r="AI56" s="108">
        <f t="shared" si="37"/>
        <v>1.0840578623931953E-2</v>
      </c>
      <c r="AJ56" s="32">
        <f>'Madhya Pradesh'!$F56/1000</f>
        <v>309.92031640624998</v>
      </c>
      <c r="AK56" s="108">
        <f t="shared" si="38"/>
        <v>1.1681348319374622E-2</v>
      </c>
      <c r="AL56" s="32">
        <f>Gujarat!$F56/1000</f>
        <v>243.37998278808593</v>
      </c>
      <c r="AM56" s="108">
        <f t="shared" si="39"/>
        <v>1.4934391926052502E-2</v>
      </c>
      <c r="AN56" s="32">
        <f>Maharashtra!$F56/1000</f>
        <v>449.34219287109374</v>
      </c>
      <c r="AO56" s="108">
        <f t="shared" si="40"/>
        <v>1.7184071808108575E-2</v>
      </c>
      <c r="AP56" s="32">
        <f>'Andhra Pradesh'!$F56/1000</f>
        <v>359.25543701171875</v>
      </c>
      <c r="AQ56" s="108">
        <f t="shared" si="41"/>
        <v>1.4852189924416911E-2</v>
      </c>
      <c r="AR56" s="32">
        <f>Karnataka!$F56/1000</f>
        <v>341.28486499023438</v>
      </c>
      <c r="AS56" s="108">
        <f t="shared" si="42"/>
        <v>1.8078013979594649E-2</v>
      </c>
      <c r="AT56" s="32">
        <f>Kerala!$F56/1000</f>
        <v>112.1375908203125</v>
      </c>
      <c r="AU56" s="108">
        <f t="shared" si="43"/>
        <v>1.6742008458614073E-2</v>
      </c>
      <c r="AV56" s="32">
        <f>'Tamil Nadu'!$F56/1000</f>
        <v>436.08401489257812</v>
      </c>
      <c r="AW56" s="108">
        <f t="shared" si="44"/>
        <v>2.4175953261054074E-2</v>
      </c>
      <c r="AX56" s="32">
        <f>'NE cluster states'!$F56/1000</f>
        <v>35.726888595581052</v>
      </c>
      <c r="AY56" s="115">
        <f t="shared" si="45"/>
        <v>8.9088068050315102E-3</v>
      </c>
      <c r="AZ56" s="32">
        <f>'Remaining states'!$F56/1000</f>
        <v>174.45658691406251</v>
      </c>
      <c r="BA56" s="115">
        <f t="shared" si="52"/>
        <v>2.6988021693816935E-2</v>
      </c>
    </row>
    <row r="57" spans="1:53">
      <c r="A57" s="72" t="s">
        <v>121</v>
      </c>
      <c r="B57" s="6"/>
      <c r="C57" s="38" t="s">
        <v>74</v>
      </c>
      <c r="D57" s="88" t="s">
        <v>28</v>
      </c>
      <c r="E57" s="6"/>
      <c r="F57" s="32">
        <f>India!$F57/1000</f>
        <v>4103.7146171875002</v>
      </c>
      <c r="G57" s="108">
        <f t="shared" si="24"/>
        <v>1.1869493155953124E-2</v>
      </c>
      <c r="H57" s="32">
        <f>Rural!$F57/1000</f>
        <v>3389.2455</v>
      </c>
      <c r="I57" s="108">
        <f t="shared" si="25"/>
        <v>1.2832910478487076E-2</v>
      </c>
      <c r="J57" s="32">
        <f>Urban!$F57/1000</f>
        <v>714.67141717529296</v>
      </c>
      <c r="K57" s="108">
        <f t="shared" si="51"/>
        <v>8.7549889763379827E-3</v>
      </c>
      <c r="L57" s="32">
        <f>'J &amp; K'!$F57/1000</f>
        <v>23.918249755859375</v>
      </c>
      <c r="M57" s="108">
        <f t="shared" si="26"/>
        <v>8.592317839035515E-3</v>
      </c>
      <c r="N57" s="32">
        <f>Punjab!$F57/1000</f>
        <v>44.745984527587893</v>
      </c>
      <c r="O57" s="108">
        <f t="shared" si="27"/>
        <v>6.7309362717753981E-3</v>
      </c>
      <c r="P57" s="32">
        <f>Haryana!$F57/1000</f>
        <v>64.885841613769529</v>
      </c>
      <c r="Q57" s="108">
        <f t="shared" si="28"/>
        <v>8.7337131033139379E-3</v>
      </c>
      <c r="R57" s="32">
        <f>Delhi!$F57/1000</f>
        <v>13.688750000000001</v>
      </c>
      <c r="S57" s="108">
        <f t="shared" si="29"/>
        <v>4.6896186066602138E-3</v>
      </c>
      <c r="T57" s="32">
        <f>Rajasthan!$F57/1000</f>
        <v>276.7349157714844</v>
      </c>
      <c r="U57" s="108">
        <f t="shared" si="30"/>
        <v>1.3047122672430212E-2</v>
      </c>
      <c r="V57" s="32">
        <f>'Uttar Pradesh'!$F57/1000</f>
        <v>578.49010595703123</v>
      </c>
      <c r="W57" s="108">
        <f t="shared" si="31"/>
        <v>8.3805986661938479E-3</v>
      </c>
      <c r="X57" s="32">
        <f>Bihar!$F57/1000</f>
        <v>221.58951165771484</v>
      </c>
      <c r="Y57" s="108">
        <f t="shared" si="32"/>
        <v>7.8782377173327728E-3</v>
      </c>
      <c r="Z57" s="32">
        <f>Assam!$F57/1000</f>
        <v>175.84064288330077</v>
      </c>
      <c r="AA57" s="108">
        <f t="shared" si="33"/>
        <v>1.9898913357260115E-2</v>
      </c>
      <c r="AB57" s="32">
        <f>'West Bengal'!$F57/1000</f>
        <v>348.15737741088867</v>
      </c>
      <c r="AC57" s="108">
        <f t="shared" si="34"/>
        <v>1.6846417891207128E-2</v>
      </c>
      <c r="AD57" s="32">
        <f>Jharkhand!$F57/1000</f>
        <v>126.46544946289063</v>
      </c>
      <c r="AE57" s="108">
        <f t="shared" si="35"/>
        <v>1.4237404002106203E-2</v>
      </c>
      <c r="AF57" s="32">
        <f>Odisha!$F57/1000</f>
        <v>148.32050567626953</v>
      </c>
      <c r="AG57" s="108">
        <f t="shared" si="36"/>
        <v>1.1184309237323485E-2</v>
      </c>
      <c r="AH57" s="32">
        <f>Chhattisgarh!$F57/1000</f>
        <v>139.119451171875</v>
      </c>
      <c r="AI57" s="108">
        <f t="shared" si="37"/>
        <v>1.6008205796424296E-2</v>
      </c>
      <c r="AJ57" s="32">
        <f>'Madhya Pradesh'!$F57/1000</f>
        <v>570.70966705322269</v>
      </c>
      <c r="AK57" s="108">
        <f t="shared" si="38"/>
        <v>2.1510878949104511E-2</v>
      </c>
      <c r="AL57" s="32">
        <f>Gujarat!$F57/1000</f>
        <v>210.6069434967041</v>
      </c>
      <c r="AM57" s="108">
        <f t="shared" si="39"/>
        <v>1.2923357954488866E-2</v>
      </c>
      <c r="AN57" s="32">
        <f>Maharashtra!$F57/1000</f>
        <v>310.27671618652346</v>
      </c>
      <c r="AO57" s="108">
        <f t="shared" si="40"/>
        <v>1.1865828439714147E-2</v>
      </c>
      <c r="AP57" s="32">
        <f>'Andhra Pradesh'!$F57/1000</f>
        <v>231.67691326904296</v>
      </c>
      <c r="AQ57" s="108">
        <f t="shared" si="41"/>
        <v>9.5778912786843896E-3</v>
      </c>
      <c r="AR57" s="32">
        <f>Karnataka!$F57/1000</f>
        <v>247.74179354858398</v>
      </c>
      <c r="AS57" s="108">
        <f t="shared" si="42"/>
        <v>1.3122995088660926E-2</v>
      </c>
      <c r="AT57" s="32">
        <f>Kerala!$F57/1000</f>
        <v>69.065554412841792</v>
      </c>
      <c r="AU57" s="108">
        <f t="shared" si="43"/>
        <v>1.0311404835078884E-2</v>
      </c>
      <c r="AV57" s="32">
        <f>'Tamil Nadu'!$F57/1000</f>
        <v>187.11695050048829</v>
      </c>
      <c r="AW57" s="108">
        <f t="shared" si="44"/>
        <v>1.037353008861175E-2</v>
      </c>
      <c r="AX57" s="32">
        <f>'NE cluster states'!$F57/1000</f>
        <v>69.98643930816651</v>
      </c>
      <c r="AY57" s="115">
        <f t="shared" si="45"/>
        <v>1.7451720294658878E-2</v>
      </c>
      <c r="AZ57" s="32">
        <f>'Remaining states'!$F57/1000</f>
        <v>44.578004371643068</v>
      </c>
      <c r="BA57" s="115">
        <f t="shared" si="52"/>
        <v>6.8961119229141157E-3</v>
      </c>
    </row>
    <row r="58" spans="1:53">
      <c r="A58" s="72" t="s">
        <v>122</v>
      </c>
      <c r="B58" s="6"/>
      <c r="C58" s="38" t="s">
        <v>75</v>
      </c>
      <c r="D58" s="88" t="s">
        <v>117</v>
      </c>
      <c r="E58" s="6"/>
      <c r="F58" s="32">
        <f>India!$F58/1000</f>
        <v>2682.6382675781251</v>
      </c>
      <c r="G58" s="108">
        <f t="shared" si="24"/>
        <v>7.7592034357250846E-3</v>
      </c>
      <c r="H58" s="32">
        <f>Rural!$F58/1000</f>
        <v>2433.4569999999999</v>
      </c>
      <c r="I58" s="108">
        <f t="shared" si="25"/>
        <v>9.2139491914196604E-3</v>
      </c>
      <c r="J58" s="32">
        <f>Urban!$F58/1000</f>
        <v>255.27788970947265</v>
      </c>
      <c r="K58" s="108">
        <f t="shared" si="51"/>
        <v>3.1272484901422488E-3</v>
      </c>
      <c r="L58" s="32">
        <f>'J &amp; K'!$F58/1000</f>
        <v>5.8125999755859379</v>
      </c>
      <c r="M58" s="108">
        <f t="shared" si="26"/>
        <v>2.0881003823939705E-3</v>
      </c>
      <c r="N58" s="32">
        <f>Punjab!$F58/1000</f>
        <v>35.65246989440918</v>
      </c>
      <c r="O58" s="108">
        <f t="shared" si="27"/>
        <v>5.3630399537349365E-3</v>
      </c>
      <c r="P58" s="32">
        <f>Haryana!$F58/1000</f>
        <v>20.37003009033203</v>
      </c>
      <c r="Q58" s="108">
        <f t="shared" si="28"/>
        <v>2.7418307952882946E-3</v>
      </c>
      <c r="R58" s="32">
        <f>Delhi!$F58/1000</f>
        <v>1.6276300048828125</v>
      </c>
      <c r="S58" s="108">
        <f t="shared" si="29"/>
        <v>5.5760854392525924E-4</v>
      </c>
      <c r="T58" s="32">
        <f>Rajasthan!$F58/1000</f>
        <v>168.39819763183593</v>
      </c>
      <c r="U58" s="108">
        <f t="shared" si="30"/>
        <v>7.9394099446886898E-3</v>
      </c>
      <c r="V58" s="32">
        <f>'Uttar Pradesh'!$F58/1000</f>
        <v>676.24107739257818</v>
      </c>
      <c r="W58" s="108">
        <f t="shared" si="31"/>
        <v>9.7967191017830201E-3</v>
      </c>
      <c r="X58" s="32">
        <f>Bihar!$F58/1000</f>
        <v>549.44433813476564</v>
      </c>
      <c r="Y58" s="108">
        <f t="shared" si="32"/>
        <v>1.9534557731932013E-2</v>
      </c>
      <c r="Z58" s="32">
        <f>Assam!$F58/1000</f>
        <v>30.996099899291991</v>
      </c>
      <c r="AA58" s="108">
        <f t="shared" si="33"/>
        <v>3.5076572525859742E-3</v>
      </c>
      <c r="AB58" s="32">
        <f>'West Bengal'!$F58/1000</f>
        <v>118.60923983764648</v>
      </c>
      <c r="AC58" s="108">
        <f t="shared" si="34"/>
        <v>5.7391885098710335E-3</v>
      </c>
      <c r="AD58" s="32">
        <f>Jharkhand!$F58/1000</f>
        <v>114.42426184082031</v>
      </c>
      <c r="AE58" s="108">
        <f t="shared" si="35"/>
        <v>1.288181436423534E-2</v>
      </c>
      <c r="AF58" s="32">
        <f>Odisha!$F58/1000</f>
        <v>94.691798858642585</v>
      </c>
      <c r="AG58" s="108">
        <f t="shared" si="36"/>
        <v>7.1403637402979664E-3</v>
      </c>
      <c r="AH58" s="32">
        <f>Chhattisgarh!$F58/1000</f>
        <v>44.666450317382811</v>
      </c>
      <c r="AI58" s="108">
        <f t="shared" si="37"/>
        <v>5.1396819269581683E-3</v>
      </c>
      <c r="AJ58" s="32">
        <f>'Madhya Pradesh'!$F58/1000</f>
        <v>154.57024145507813</v>
      </c>
      <c r="AK58" s="108">
        <f t="shared" si="38"/>
        <v>5.8259776292942447E-3</v>
      </c>
      <c r="AL58" s="32">
        <f>Gujarat!$F58/1000</f>
        <v>129.96536935424805</v>
      </c>
      <c r="AM58" s="108">
        <f t="shared" si="39"/>
        <v>7.9749934259816541E-3</v>
      </c>
      <c r="AN58" s="32">
        <f>Maharashtra!$F58/1000</f>
        <v>144.93459948730469</v>
      </c>
      <c r="AO58" s="108">
        <f t="shared" si="40"/>
        <v>5.5426946424855066E-3</v>
      </c>
      <c r="AP58" s="32">
        <f>'Andhra Pradesh'!$F58/1000</f>
        <v>190.13604934692384</v>
      </c>
      <c r="AQ58" s="108">
        <f t="shared" si="41"/>
        <v>7.860526036483349E-3</v>
      </c>
      <c r="AR58" s="32">
        <f>Karnataka!$F58/1000</f>
        <v>73.812180358886721</v>
      </c>
      <c r="AS58" s="108">
        <f t="shared" si="42"/>
        <v>3.9098646476177544E-3</v>
      </c>
      <c r="AT58" s="32">
        <f>Kerala!$F58/1000</f>
        <v>4.4682500000000003</v>
      </c>
      <c r="AU58" s="108">
        <f t="shared" si="43"/>
        <v>6.6710439156012066E-4</v>
      </c>
      <c r="AV58" s="32">
        <f>'Tamil Nadu'!$F58/1000</f>
        <v>89.861250488281243</v>
      </c>
      <c r="AW58" s="108">
        <f t="shared" si="44"/>
        <v>4.9817955201125952E-3</v>
      </c>
      <c r="AX58" s="32">
        <f>'NE cluster states'!$F58/1000</f>
        <v>8.0486299018859864</v>
      </c>
      <c r="AY58" s="115">
        <f t="shared" si="45"/>
        <v>2.0069950577775975E-3</v>
      </c>
      <c r="AZ58" s="32">
        <f>'Remaining states'!$F58/1000</f>
        <v>25.911700351715087</v>
      </c>
      <c r="BA58" s="115">
        <f t="shared" si="52"/>
        <v>4.0084788060209455E-3</v>
      </c>
    </row>
    <row r="59" spans="1:53">
      <c r="A59" s="72" t="s">
        <v>123</v>
      </c>
      <c r="B59" s="6"/>
      <c r="C59" s="38" t="s">
        <v>76</v>
      </c>
      <c r="D59" s="88" t="s">
        <v>221</v>
      </c>
      <c r="E59" s="6"/>
      <c r="F59" s="32">
        <f>India!$F59/1000</f>
        <v>11360.604104980468</v>
      </c>
      <c r="G59" s="108">
        <f t="shared" si="24"/>
        <v>3.2859159383742675E-2</v>
      </c>
      <c r="H59" s="32">
        <f>Rural!$F59/1000</f>
        <v>8710.1779999999999</v>
      </c>
      <c r="I59" s="108">
        <f t="shared" si="25"/>
        <v>3.2979887271573451E-2</v>
      </c>
      <c r="J59" s="32">
        <f>Urban!$F59/1000</f>
        <v>2650.4259583740236</v>
      </c>
      <c r="K59" s="108">
        <f t="shared" si="51"/>
        <v>3.2468697488811246E-2</v>
      </c>
      <c r="L59" s="32">
        <f>'J &amp; K'!$F59/1000</f>
        <v>38.12986047363281</v>
      </c>
      <c r="M59" s="108">
        <f t="shared" si="26"/>
        <v>1.3697652783614348E-2</v>
      </c>
      <c r="N59" s="32">
        <f>Punjab!$F59/1000</f>
        <v>139.00049200439454</v>
      </c>
      <c r="O59" s="108">
        <f t="shared" si="27"/>
        <v>2.0909215950990288E-2</v>
      </c>
      <c r="P59" s="32">
        <f>Haryana!$F59/1000</f>
        <v>187.14636810302736</v>
      </c>
      <c r="Q59" s="108">
        <f t="shared" si="28"/>
        <v>2.5190128488557159E-2</v>
      </c>
      <c r="R59" s="32">
        <f>Delhi!$F59/1000</f>
        <v>77.154688110351557</v>
      </c>
      <c r="S59" s="108">
        <f t="shared" si="29"/>
        <v>2.6432366794146303E-2</v>
      </c>
      <c r="T59" s="32">
        <f>Rajasthan!$F59/1000</f>
        <v>459.57392218017577</v>
      </c>
      <c r="U59" s="108">
        <f t="shared" si="30"/>
        <v>2.1667368293656088E-2</v>
      </c>
      <c r="V59" s="32">
        <f>'Uttar Pradesh'!$F59/1000</f>
        <v>1479.5673256835937</v>
      </c>
      <c r="W59" s="108">
        <f t="shared" si="31"/>
        <v>2.1434523820687331E-2</v>
      </c>
      <c r="X59" s="32">
        <f>Bihar!$F59/1000</f>
        <v>158.08035058593751</v>
      </c>
      <c r="Y59" s="108">
        <f t="shared" si="32"/>
        <v>5.6202776523062983E-3</v>
      </c>
      <c r="Z59" s="32">
        <f>Assam!$F59/1000</f>
        <v>168.84922851562499</v>
      </c>
      <c r="AA59" s="108">
        <f t="shared" si="33"/>
        <v>1.9107733647803445E-2</v>
      </c>
      <c r="AB59" s="32">
        <f>'West Bengal'!$F59/1000</f>
        <v>950.97914929199214</v>
      </c>
      <c r="AC59" s="108">
        <f t="shared" si="34"/>
        <v>4.6015374638723669E-2</v>
      </c>
      <c r="AD59" s="32">
        <f>Jharkhand!$F59/1000</f>
        <v>164.8338328857422</v>
      </c>
      <c r="AE59" s="108">
        <f t="shared" si="35"/>
        <v>1.8556893459652831E-2</v>
      </c>
      <c r="AF59" s="32">
        <f>Odisha!$F59/1000</f>
        <v>285.55346334838868</v>
      </c>
      <c r="AG59" s="108">
        <f t="shared" si="36"/>
        <v>2.1532546853958535E-2</v>
      </c>
      <c r="AH59" s="32">
        <f>Chhattisgarh!$F59/1000</f>
        <v>273.92210888671877</v>
      </c>
      <c r="AI59" s="108">
        <f t="shared" si="37"/>
        <v>3.1519686530618159E-2</v>
      </c>
      <c r="AJ59" s="32">
        <f>'Madhya Pradesh'!$F59/1000</f>
        <v>749.28578942871093</v>
      </c>
      <c r="AK59" s="108">
        <f t="shared" si="38"/>
        <v>2.8241673209965297E-2</v>
      </c>
      <c r="AL59" s="32">
        <f>Gujarat!$F59/1000</f>
        <v>576.00219720458983</v>
      </c>
      <c r="AM59" s="108">
        <f t="shared" si="39"/>
        <v>3.5344905792070877E-2</v>
      </c>
      <c r="AN59" s="32">
        <f>Maharashtra!$F59/1000</f>
        <v>1010.6288282470703</v>
      </c>
      <c r="AO59" s="108">
        <f t="shared" si="40"/>
        <v>3.8649204618370681E-2</v>
      </c>
      <c r="AP59" s="32">
        <f>'Andhra Pradesh'!$F59/1000</f>
        <v>1297.804711669922</v>
      </c>
      <c r="AQ59" s="108">
        <f t="shared" si="41"/>
        <v>5.3653306468667471E-2</v>
      </c>
      <c r="AR59" s="32">
        <f>Karnataka!$F59/1000</f>
        <v>1229.2520966796876</v>
      </c>
      <c r="AS59" s="108">
        <f t="shared" si="42"/>
        <v>6.5114040696933065E-2</v>
      </c>
      <c r="AT59" s="32">
        <f>Kerala!$F59/1000</f>
        <v>450.56729028320314</v>
      </c>
      <c r="AU59" s="108">
        <f t="shared" si="43"/>
        <v>6.7269158628382134E-2</v>
      </c>
      <c r="AV59" s="32">
        <f>'Tamil Nadu'!$F59/1000</f>
        <v>1323.8759896240235</v>
      </c>
      <c r="AW59" s="108">
        <f t="shared" si="44"/>
        <v>7.3394031781848793E-2</v>
      </c>
      <c r="AX59" s="32">
        <f>'NE cluster states'!$F59/1000</f>
        <v>127.73621031188965</v>
      </c>
      <c r="AY59" s="115">
        <f t="shared" si="45"/>
        <v>3.1852122152508169E-2</v>
      </c>
      <c r="AZ59" s="32">
        <f>'Remaining states'!$F59/1000</f>
        <v>212.66136864471434</v>
      </c>
      <c r="BA59" s="115">
        <f t="shared" si="52"/>
        <v>3.2898211136318634E-2</v>
      </c>
    </row>
    <row r="60" spans="1:53">
      <c r="A60" s="72" t="s">
        <v>124</v>
      </c>
      <c r="B60" s="6"/>
      <c r="C60" s="38" t="s">
        <v>77</v>
      </c>
      <c r="D60" s="88" t="s">
        <v>29</v>
      </c>
      <c r="E60" s="6"/>
      <c r="F60" s="32">
        <f>India!$F60/1000</f>
        <v>1455.5329552001954</v>
      </c>
      <c r="G60" s="108">
        <f t="shared" si="24"/>
        <v>4.2099512421391108E-3</v>
      </c>
      <c r="H60" s="32">
        <f>Rural!$F60/1000</f>
        <v>1134.7719999999999</v>
      </c>
      <c r="I60" s="108">
        <f t="shared" si="25"/>
        <v>4.2966576158303483E-3</v>
      </c>
      <c r="J60" s="32">
        <f>Urban!$F60/1000</f>
        <v>321.37927237701416</v>
      </c>
      <c r="K60" s="108">
        <f t="shared" si="51"/>
        <v>3.9370148564289789E-3</v>
      </c>
      <c r="L60" s="32">
        <f>'J &amp; K'!$F60/1000</f>
        <v>3.5670799255371093</v>
      </c>
      <c r="M60" s="108">
        <f t="shared" si="26"/>
        <v>1.2814267260483649E-3</v>
      </c>
      <c r="N60" s="32">
        <f>Punjab!$F60/1000</f>
        <v>17.20419952392578</v>
      </c>
      <c r="O60" s="108">
        <f t="shared" si="27"/>
        <v>2.5879499987547928E-3</v>
      </c>
      <c r="P60" s="32">
        <f>Haryana!$F60/1000</f>
        <v>51.360734863281252</v>
      </c>
      <c r="Q60" s="108">
        <f t="shared" si="28"/>
        <v>6.9132173046528031E-3</v>
      </c>
      <c r="R60" s="32">
        <f>Delhi!$F60/1000</f>
        <v>22.624869873046876</v>
      </c>
      <c r="S60" s="108">
        <f t="shared" si="29"/>
        <v>7.7510372188773066E-3</v>
      </c>
      <c r="T60" s="32">
        <f>Rajasthan!$F60/1000</f>
        <v>67.541600830078124</v>
      </c>
      <c r="U60" s="108">
        <f t="shared" si="30"/>
        <v>3.1843598378818935E-3</v>
      </c>
      <c r="V60" s="32">
        <f>'Uttar Pradesh'!$F60/1000</f>
        <v>303.27284326171878</v>
      </c>
      <c r="W60" s="108">
        <f t="shared" si="31"/>
        <v>4.3935202340707972E-3</v>
      </c>
      <c r="X60" s="32">
        <f>Bihar!$F60/1000</f>
        <v>60.275244140624999</v>
      </c>
      <c r="Y60" s="108">
        <f t="shared" si="32"/>
        <v>2.1429836559395668E-3</v>
      </c>
      <c r="Z60" s="32">
        <f>Assam!$F60/1000</f>
        <v>38.677579589843752</v>
      </c>
      <c r="AA60" s="108">
        <f t="shared" si="33"/>
        <v>4.376927839359738E-3</v>
      </c>
      <c r="AB60" s="32">
        <f>'West Bengal'!$F60/1000</f>
        <v>84.384105590820312</v>
      </c>
      <c r="AC60" s="108">
        <f t="shared" si="34"/>
        <v>4.083124467246309E-3</v>
      </c>
      <c r="AD60" s="32">
        <f>Jharkhand!$F60/1000</f>
        <v>44.435754943847655</v>
      </c>
      <c r="AE60" s="108">
        <f t="shared" si="35"/>
        <v>5.0025504828477962E-3</v>
      </c>
      <c r="AF60" s="32">
        <f>Odisha!$F60/1000</f>
        <v>50.086370178222658</v>
      </c>
      <c r="AG60" s="108">
        <f t="shared" si="36"/>
        <v>3.7768307901469432E-3</v>
      </c>
      <c r="AH60" s="32">
        <f>Chhattisgarh!$F60/1000</f>
        <v>87.90173358154297</v>
      </c>
      <c r="AI60" s="108">
        <f t="shared" si="37"/>
        <v>1.0114682233021028E-2</v>
      </c>
      <c r="AJ60" s="32">
        <f>'Madhya Pradesh'!$F60/1000</f>
        <v>191.19216040039063</v>
      </c>
      <c r="AK60" s="108">
        <f t="shared" si="38"/>
        <v>7.2063111172200227E-3</v>
      </c>
      <c r="AL60" s="32">
        <f>Gujarat!$F60/1000</f>
        <v>40.066760253906253</v>
      </c>
      <c r="AM60" s="108">
        <f t="shared" si="39"/>
        <v>2.4585945564801425E-3</v>
      </c>
      <c r="AN60" s="32">
        <f>Maharashtra!$F60/1000</f>
        <v>100.04242028808594</v>
      </c>
      <c r="AO60" s="108">
        <f t="shared" si="40"/>
        <v>3.8258951893721427E-3</v>
      </c>
      <c r="AP60" s="32">
        <f>'Andhra Pradesh'!$F60/1000</f>
        <v>77.04237658691406</v>
      </c>
      <c r="AQ60" s="108">
        <f t="shared" si="41"/>
        <v>3.1850541186380804E-3</v>
      </c>
      <c r="AR60" s="32">
        <f>Karnataka!$F60/1000</f>
        <v>89.529635742187494</v>
      </c>
      <c r="AS60" s="108">
        <f t="shared" si="42"/>
        <v>4.7424253829175663E-3</v>
      </c>
      <c r="AT60" s="32">
        <f>Kerala!$F60/1000</f>
        <v>13.81920004272461</v>
      </c>
      <c r="AU60" s="108">
        <f t="shared" si="43"/>
        <v>2.0631900713588974E-3</v>
      </c>
      <c r="AV60" s="32">
        <f>'Tamil Nadu'!$F60/1000</f>
        <v>72.500194458007812</v>
      </c>
      <c r="AW60" s="108">
        <f t="shared" si="44"/>
        <v>4.0193202520066949E-3</v>
      </c>
      <c r="AX60" s="32">
        <f>'NE cluster states'!$F60/1000</f>
        <v>14.818449859619141</v>
      </c>
      <c r="AY60" s="115">
        <f t="shared" si="45"/>
        <v>3.6951078624216311E-3</v>
      </c>
      <c r="AZ60" s="32">
        <f>'Remaining states'!$F60/1000</f>
        <v>25.190070054531098</v>
      </c>
      <c r="BA60" s="115">
        <f t="shared" si="52"/>
        <v>3.8968443045107755E-3</v>
      </c>
    </row>
    <row r="61" spans="1:53">
      <c r="A61" s="72" t="s">
        <v>125</v>
      </c>
      <c r="B61" s="6"/>
      <c r="C61" s="38" t="s">
        <v>78</v>
      </c>
      <c r="D61" s="88" t="s">
        <v>118</v>
      </c>
      <c r="E61" s="6"/>
      <c r="F61" s="32">
        <f>India!$F61/1000</f>
        <v>7373.4460234375001</v>
      </c>
      <c r="G61" s="108">
        <f t="shared" si="24"/>
        <v>2.1326791766763446E-2</v>
      </c>
      <c r="H61" s="32">
        <f>Rural!$F61/1000</f>
        <v>5918.8630000000003</v>
      </c>
      <c r="I61" s="108">
        <f t="shared" si="25"/>
        <v>2.2410958136089419E-2</v>
      </c>
      <c r="J61" s="32">
        <f>Urban!$F61/1000</f>
        <v>1454.58302734375</v>
      </c>
      <c r="K61" s="108">
        <f t="shared" si="51"/>
        <v>1.7819179644677583E-2</v>
      </c>
      <c r="L61" s="32">
        <f>'J &amp; K'!$F61/1000</f>
        <v>51.531239967346188</v>
      </c>
      <c r="M61" s="108">
        <f t="shared" si="26"/>
        <v>1.8511922776898851E-2</v>
      </c>
      <c r="N61" s="32">
        <f>Punjab!$F61/1000</f>
        <v>196.32403598022461</v>
      </c>
      <c r="O61" s="108">
        <f t="shared" si="27"/>
        <v>2.9532137659992769E-2</v>
      </c>
      <c r="P61" s="32">
        <f>Haryana!$F61/1000</f>
        <v>184.32815106201173</v>
      </c>
      <c r="Q61" s="108">
        <f t="shared" si="28"/>
        <v>2.4810793051319377E-2</v>
      </c>
      <c r="R61" s="32">
        <f>Delhi!$F61/1000</f>
        <v>45.102280609130858</v>
      </c>
      <c r="S61" s="108">
        <f t="shared" si="29"/>
        <v>1.5451556522501341E-2</v>
      </c>
      <c r="T61" s="32">
        <f>Rajasthan!$F61/1000</f>
        <v>402.91562768554689</v>
      </c>
      <c r="U61" s="108">
        <f t="shared" si="30"/>
        <v>1.899611982968372E-2</v>
      </c>
      <c r="V61" s="32">
        <f>'Uttar Pradesh'!$F61/1000</f>
        <v>1716.9793544921874</v>
      </c>
      <c r="W61" s="108">
        <f t="shared" si="31"/>
        <v>2.4873917012520869E-2</v>
      </c>
      <c r="X61" s="32">
        <f>Bihar!$F61/1000</f>
        <v>655.7220532226562</v>
      </c>
      <c r="Y61" s="108">
        <f t="shared" si="32"/>
        <v>2.3313080899629128E-2</v>
      </c>
      <c r="Z61" s="32">
        <f>Assam!$F61/1000</f>
        <v>155.84864346313478</v>
      </c>
      <c r="AA61" s="108">
        <f t="shared" si="33"/>
        <v>1.763652931579425E-2</v>
      </c>
      <c r="AB61" s="32">
        <f>'West Bengal'!$F61/1000</f>
        <v>435.90582055664061</v>
      </c>
      <c r="AC61" s="108">
        <f t="shared" si="34"/>
        <v>2.1092333785706668E-2</v>
      </c>
      <c r="AD61" s="32">
        <f>Jharkhand!$F61/1000</f>
        <v>222.24514379882814</v>
      </c>
      <c r="AE61" s="108">
        <f t="shared" si="35"/>
        <v>2.5020224205177785E-2</v>
      </c>
      <c r="AF61" s="32">
        <f>Odisha!$F61/1000</f>
        <v>352.79619274902342</v>
      </c>
      <c r="AG61" s="108">
        <f t="shared" si="36"/>
        <v>2.6603076219735157E-2</v>
      </c>
      <c r="AH61" s="32">
        <f>Chhattisgarh!$F61/1000</f>
        <v>214.29184725952149</v>
      </c>
      <c r="AI61" s="108">
        <f t="shared" si="37"/>
        <v>2.4658147818511895E-2</v>
      </c>
      <c r="AJ61" s="32">
        <f>'Madhya Pradesh'!$F61/1000</f>
        <v>768.34381713867185</v>
      </c>
      <c r="AK61" s="108">
        <f t="shared" si="38"/>
        <v>2.8959998044367337E-2</v>
      </c>
      <c r="AL61" s="32">
        <f>Gujarat!$F61/1000</f>
        <v>314.05104205322266</v>
      </c>
      <c r="AM61" s="108">
        <f t="shared" si="39"/>
        <v>1.9270941237972752E-2</v>
      </c>
      <c r="AN61" s="32">
        <f>Maharashtra!$F61/1000</f>
        <v>504.1962473144531</v>
      </c>
      <c r="AO61" s="108">
        <f t="shared" si="40"/>
        <v>1.9281840558685266E-2</v>
      </c>
      <c r="AP61" s="32">
        <f>'Andhra Pradesh'!$F61/1000</f>
        <v>382.31922631835937</v>
      </c>
      <c r="AQ61" s="108">
        <f t="shared" si="41"/>
        <v>1.5805683577869368E-2</v>
      </c>
      <c r="AR61" s="32">
        <f>Karnataka!$F61/1000</f>
        <v>258.71269299316407</v>
      </c>
      <c r="AS61" s="108">
        <f t="shared" si="42"/>
        <v>1.3704128604597887E-2</v>
      </c>
      <c r="AT61" s="32">
        <f>Kerala!$F61/1000</f>
        <v>90.633089111328118</v>
      </c>
      <c r="AU61" s="108">
        <f t="shared" si="43"/>
        <v>1.3531412021893747E-2</v>
      </c>
      <c r="AV61" s="32">
        <f>'Tamil Nadu'!$F61/1000</f>
        <v>211.35560028076171</v>
      </c>
      <c r="AW61" s="108">
        <f t="shared" si="44"/>
        <v>1.1717290566379546E-2</v>
      </c>
      <c r="AX61" s="32">
        <f>'NE cluster states'!$F61/1000</f>
        <v>85.378535987854008</v>
      </c>
      <c r="AY61" s="115">
        <f t="shared" si="45"/>
        <v>2.1289871923140274E-2</v>
      </c>
      <c r="AZ61" s="32">
        <f>'Remaining states'!$F61/1000</f>
        <v>124.46512060546875</v>
      </c>
      <c r="BA61" s="115">
        <f t="shared" si="52"/>
        <v>1.9254460003156039E-2</v>
      </c>
    </row>
    <row r="62" spans="1:53" ht="13.8" thickBot="1">
      <c r="A62" s="249" t="s">
        <v>80</v>
      </c>
      <c r="B62" s="95" t="s">
        <v>183</v>
      </c>
      <c r="C62" s="97" t="s">
        <v>79</v>
      </c>
      <c r="D62" s="96"/>
      <c r="E62" s="97"/>
      <c r="F62" s="100">
        <f>India!$F62/1000</f>
        <v>20726.855374999999</v>
      </c>
      <c r="G62" s="243">
        <f t="shared" si="24"/>
        <v>5.9949896853841597E-2</v>
      </c>
      <c r="H62" s="100">
        <f>Rural!$F62/1000</f>
        <v>16247.522265625001</v>
      </c>
      <c r="I62" s="243">
        <f t="shared" si="25"/>
        <v>6.1519001421405192E-2</v>
      </c>
      <c r="J62" s="100">
        <f>Urban!$F62/1000</f>
        <v>4479.3330488281254</v>
      </c>
      <c r="K62" s="243">
        <f t="shared" si="51"/>
        <v>5.4873485242824122E-2</v>
      </c>
      <c r="L62" s="100">
        <f>'J &amp; K'!$F62/1000</f>
        <v>107.903896484375</v>
      </c>
      <c r="M62" s="243">
        <f t="shared" si="26"/>
        <v>3.8763061015240442E-2</v>
      </c>
      <c r="N62" s="100">
        <f>Punjab!$F62/1000</f>
        <v>348.66380969238281</v>
      </c>
      <c r="O62" s="243">
        <f t="shared" si="27"/>
        <v>5.2447921485936383E-2</v>
      </c>
      <c r="P62" s="100">
        <f>Haryana!$F62/1000</f>
        <v>346.33693334960935</v>
      </c>
      <c r="Q62" s="243">
        <f t="shared" si="28"/>
        <v>4.6617371952453024E-2</v>
      </c>
      <c r="R62" s="100">
        <f>Delhi!$F62/1000</f>
        <v>168.18369458007811</v>
      </c>
      <c r="S62" s="243">
        <f t="shared" si="29"/>
        <v>5.7617925920160191E-2</v>
      </c>
      <c r="T62" s="100">
        <f>Rajasthan!$F62/1000</f>
        <v>629.19902539062502</v>
      </c>
      <c r="U62" s="243">
        <f t="shared" si="30"/>
        <v>2.966462271939637E-2</v>
      </c>
      <c r="V62" s="100">
        <f>'Uttar Pradesh'!$F62/1000</f>
        <v>4905.6764755859376</v>
      </c>
      <c r="W62" s="243">
        <f t="shared" si="31"/>
        <v>7.1068641113678402E-2</v>
      </c>
      <c r="X62" s="100">
        <f>Bihar!$F62/1000</f>
        <v>2292.4935781250001</v>
      </c>
      <c r="Y62" s="243">
        <f t="shared" si="32"/>
        <v>8.1505705025541705E-2</v>
      </c>
      <c r="Z62" s="100">
        <f>Assam!$F62/1000</f>
        <v>301.39766528320314</v>
      </c>
      <c r="AA62" s="243">
        <f t="shared" si="33"/>
        <v>3.4107507395382215E-2</v>
      </c>
      <c r="AB62" s="100">
        <f>'West Bengal'!$F62/1000</f>
        <v>1052.4443183593751</v>
      </c>
      <c r="AC62" s="243">
        <f t="shared" si="34"/>
        <v>5.0925006748842087E-2</v>
      </c>
      <c r="AD62" s="100">
        <f>Jharkhand!$F62/1000</f>
        <v>618.73241516113285</v>
      </c>
      <c r="AE62" s="243">
        <f t="shared" si="35"/>
        <v>6.9656522008668134E-2</v>
      </c>
      <c r="AF62" s="100">
        <f>Odisha!$F62/1000</f>
        <v>380.77285791015623</v>
      </c>
      <c r="AG62" s="243">
        <f t="shared" si="36"/>
        <v>2.8712694665037061E-2</v>
      </c>
      <c r="AH62" s="100">
        <f>Chhattisgarh!$F62/1000</f>
        <v>797.3816611328125</v>
      </c>
      <c r="AI62" s="243">
        <f t="shared" si="37"/>
        <v>9.1753163358433948E-2</v>
      </c>
      <c r="AJ62" s="100">
        <f>'Madhya Pradesh'!$F62/1000</f>
        <v>2305.3650173339843</v>
      </c>
      <c r="AK62" s="243">
        <f t="shared" si="38"/>
        <v>8.6892566718598976E-2</v>
      </c>
      <c r="AL62" s="100">
        <f>Gujarat!$F62/1000</f>
        <v>811.20673535156254</v>
      </c>
      <c r="AM62" s="243">
        <f t="shared" si="39"/>
        <v>4.9777632408423519E-2</v>
      </c>
      <c r="AN62" s="100">
        <f>Maharashtra!$F62/1000</f>
        <v>1735.4296865234376</v>
      </c>
      <c r="AO62" s="243">
        <f t="shared" si="40"/>
        <v>6.6367567578273917E-2</v>
      </c>
      <c r="AP62" s="100">
        <f>'Andhra Pradesh'!$F62/1000</f>
        <v>325.04222851562503</v>
      </c>
      <c r="AQ62" s="243">
        <f t="shared" si="41"/>
        <v>1.3437761586924323E-2</v>
      </c>
      <c r="AR62" s="100">
        <f>Karnataka!$F62/1000</f>
        <v>1528.1387978515625</v>
      </c>
      <c r="AS62" s="243">
        <f t="shared" si="42"/>
        <v>8.0946204722884496E-2</v>
      </c>
      <c r="AT62" s="100">
        <f>Kerala!$F62/1000</f>
        <v>338.58059393310549</v>
      </c>
      <c r="AU62" s="243">
        <f t="shared" si="43"/>
        <v>5.0549678534058881E-2</v>
      </c>
      <c r="AV62" s="100">
        <f>'Tamil Nadu'!$F62/1000</f>
        <v>1409.9107763671875</v>
      </c>
      <c r="AW62" s="243">
        <f t="shared" si="44"/>
        <v>7.8163692929918746E-2</v>
      </c>
      <c r="AX62" s="100">
        <f>'NE cluster states'!$F62/1000</f>
        <v>165.47482824707032</v>
      </c>
      <c r="AY62" s="244">
        <f t="shared" si="45"/>
        <v>4.1262570962623868E-2</v>
      </c>
      <c r="AZ62" s="100">
        <f>'Remaining states'!$F62/1000</f>
        <v>158.51351416015626</v>
      </c>
      <c r="BA62" s="244">
        <f t="shared" si="52"/>
        <v>2.4521666017831619E-2</v>
      </c>
    </row>
    <row r="63" spans="1:53" customFormat="1" ht="14.4"/>
    <row r="64" spans="1:53" customFormat="1" ht="14.4"/>
    <row r="65" customFormat="1" ht="14.4"/>
    <row r="66" customFormat="1" ht="14.4"/>
    <row r="67" customFormat="1" ht="14.4"/>
    <row r="68" customFormat="1" ht="14.4"/>
    <row r="69" customFormat="1" ht="14.4"/>
    <row r="70" customFormat="1" ht="14.4"/>
    <row r="71" customFormat="1" ht="14.4"/>
    <row r="72" customFormat="1" ht="14.4"/>
    <row r="73" customFormat="1" ht="14.4"/>
    <row r="74" customFormat="1" ht="14.4"/>
    <row r="75" customFormat="1" ht="14.4"/>
    <row r="76" customFormat="1" ht="14.4"/>
    <row r="77" customFormat="1" ht="14.4"/>
    <row r="78" customFormat="1" ht="14.4"/>
    <row r="79" customFormat="1" ht="14.4"/>
    <row r="80" customFormat="1" ht="14.4"/>
    <row r="81" customFormat="1" ht="14.4"/>
    <row r="82" customFormat="1" ht="14.4"/>
    <row r="83" customFormat="1" ht="14.4"/>
    <row r="84" customFormat="1" ht="14.4"/>
    <row r="85" customFormat="1" ht="14.4"/>
    <row r="86" customFormat="1" ht="14.4"/>
    <row r="87" customFormat="1" ht="14.4"/>
    <row r="88" customFormat="1" ht="14.4"/>
    <row r="89" customFormat="1" ht="14.4"/>
    <row r="90" customFormat="1" ht="14.4"/>
    <row r="91" customFormat="1" ht="14.4"/>
    <row r="92" customFormat="1" ht="14.4"/>
    <row r="93" customFormat="1" ht="14.4"/>
    <row r="94" customFormat="1" ht="14.4"/>
    <row r="95" customFormat="1" ht="14.4"/>
    <row r="96" customFormat="1" ht="14.4"/>
    <row r="97" customFormat="1" ht="14.4"/>
    <row r="98" customFormat="1" ht="14.4"/>
    <row r="99" customFormat="1" ht="14.4"/>
    <row r="100" customFormat="1" ht="14.4"/>
    <row r="101" customFormat="1" ht="14.4"/>
    <row r="102" customFormat="1" ht="14.4"/>
    <row r="103" customFormat="1" ht="14.4"/>
    <row r="104" customFormat="1" ht="14.4"/>
    <row r="105" customFormat="1" ht="14.4"/>
    <row r="106" customFormat="1" ht="14.4"/>
    <row r="107" customFormat="1" ht="14.4"/>
    <row r="108" customFormat="1" ht="14.4"/>
    <row r="109" customFormat="1" ht="14.4"/>
    <row r="110" customFormat="1" ht="14.4"/>
    <row r="111" customFormat="1" ht="14.4"/>
    <row r="112" customFormat="1" ht="14.4"/>
    <row r="113" customFormat="1" ht="14.4"/>
    <row r="114" customFormat="1" ht="14.4"/>
    <row r="115" customFormat="1" ht="14.4"/>
    <row r="116" customFormat="1" ht="14.4"/>
    <row r="117" customFormat="1" ht="14.4"/>
    <row r="118" customFormat="1" ht="14.4"/>
    <row r="119" customFormat="1" ht="14.4"/>
    <row r="120" customFormat="1" ht="14.4"/>
    <row r="121" customFormat="1" ht="14.4"/>
    <row r="122" customFormat="1" ht="14.4"/>
    <row r="123" customFormat="1" ht="14.4"/>
    <row r="124" customFormat="1" ht="14.4"/>
    <row r="125" customFormat="1" ht="14.4"/>
    <row r="126" customFormat="1" ht="14.4"/>
    <row r="127" customFormat="1" ht="14.4"/>
    <row r="128" customFormat="1" ht="14.4"/>
    <row r="129" customFormat="1" ht="14.4"/>
    <row r="130" customFormat="1" ht="14.4"/>
    <row r="131" customFormat="1" ht="14.4"/>
    <row r="132" customFormat="1" ht="14.4"/>
    <row r="133" customFormat="1" ht="14.4"/>
    <row r="134" customFormat="1" ht="14.4"/>
    <row r="135" customFormat="1" ht="14.4"/>
    <row r="136" customFormat="1" ht="14.4"/>
    <row r="137" customFormat="1" ht="14.4"/>
    <row r="138" customFormat="1" ht="14.4"/>
    <row r="139" customFormat="1" ht="14.4"/>
    <row r="140" customFormat="1" ht="14.4"/>
    <row r="141" customFormat="1" ht="14.4"/>
    <row r="142" customFormat="1" ht="14.4"/>
    <row r="143" customFormat="1" ht="14.4"/>
    <row r="144" customFormat="1" ht="14.4"/>
    <row r="145" customFormat="1" ht="14.4"/>
    <row r="146" customFormat="1" ht="14.4"/>
    <row r="147" customFormat="1" ht="14.4"/>
    <row r="148" customFormat="1" ht="14.4"/>
    <row r="149" customFormat="1" ht="14.4"/>
    <row r="150" customFormat="1" ht="14.4"/>
    <row r="151" customFormat="1" ht="14.4"/>
    <row r="152" customFormat="1" ht="14.4"/>
    <row r="153" customFormat="1" ht="14.4"/>
    <row r="154" customFormat="1" ht="14.4"/>
    <row r="155" customFormat="1" ht="14.4"/>
    <row r="156" customFormat="1" ht="14.4"/>
    <row r="157" customFormat="1" ht="14.4"/>
    <row r="158" customFormat="1" ht="14.4"/>
    <row r="159" customFormat="1" ht="14.4"/>
    <row r="160" customFormat="1" ht="14.4"/>
    <row r="161" customFormat="1" ht="14.4"/>
    <row r="162" customFormat="1" ht="14.4"/>
    <row r="163" customFormat="1" ht="14.4"/>
    <row r="164" customFormat="1" ht="14.4"/>
    <row r="165" customFormat="1" ht="14.4"/>
    <row r="166" customFormat="1" ht="14.4"/>
    <row r="167" customFormat="1" ht="14.4"/>
    <row r="168" customFormat="1" ht="14.4"/>
    <row r="169" customFormat="1" ht="14.4"/>
    <row r="170" customFormat="1" ht="14.4"/>
    <row r="171" customFormat="1" ht="14.4"/>
    <row r="172" customFormat="1" ht="14.4"/>
    <row r="173" customFormat="1" ht="14.4"/>
    <row r="174" customFormat="1" ht="14.4"/>
    <row r="175" customFormat="1" ht="14.4"/>
    <row r="176" customFormat="1" ht="14.4"/>
    <row r="177" customFormat="1" ht="14.4"/>
    <row r="178" customFormat="1" ht="14.4"/>
    <row r="179" customFormat="1" ht="14.4"/>
    <row r="180" customFormat="1" ht="14.4"/>
    <row r="181" customFormat="1" ht="14.4"/>
    <row r="182" customFormat="1" ht="14.4"/>
    <row r="183" customFormat="1" ht="14.4"/>
    <row r="184" customFormat="1" ht="14.4"/>
    <row r="185" customFormat="1" ht="14.4"/>
    <row r="186" customFormat="1" ht="14.4"/>
    <row r="187" customFormat="1" ht="14.4"/>
    <row r="188" customFormat="1" ht="14.4"/>
    <row r="189" customFormat="1" ht="14.4"/>
    <row r="190" customFormat="1" ht="14.4"/>
    <row r="191" customFormat="1" ht="14.4"/>
    <row r="192" customFormat="1" ht="14.4"/>
    <row r="193" customFormat="1" ht="14.4"/>
    <row r="194" customFormat="1" ht="14.4"/>
    <row r="195" customFormat="1" ht="14.4"/>
    <row r="196" customFormat="1" ht="14.4"/>
    <row r="197" customFormat="1" ht="14.4"/>
    <row r="198" customFormat="1" ht="14.4"/>
    <row r="199" customFormat="1" ht="14.4"/>
    <row r="200" customFormat="1" ht="14.4"/>
    <row r="201" customFormat="1" ht="14.4"/>
    <row r="202" customFormat="1" ht="14.4"/>
    <row r="203" customFormat="1" ht="14.4"/>
    <row r="204" customFormat="1" ht="14.4"/>
    <row r="205" customFormat="1" ht="14.4"/>
    <row r="206" customFormat="1" ht="14.4"/>
    <row r="207" customFormat="1" ht="14.4"/>
    <row r="208" customFormat="1" ht="14.4"/>
    <row r="209" customFormat="1" ht="14.4"/>
    <row r="210" customFormat="1" ht="14.4"/>
    <row r="211" customFormat="1" ht="14.4"/>
    <row r="212" customFormat="1" ht="14.4"/>
    <row r="213" customFormat="1" ht="14.4"/>
    <row r="214" customFormat="1" ht="14.4"/>
    <row r="215" customFormat="1" ht="14.4"/>
    <row r="216" customFormat="1" ht="14.4"/>
    <row r="217" customFormat="1" ht="14.4"/>
    <row r="218" customFormat="1" ht="14.4"/>
    <row r="219" customFormat="1" ht="14.4"/>
    <row r="220" customFormat="1" ht="14.4"/>
    <row r="221" customFormat="1" ht="14.4"/>
    <row r="222" customFormat="1" ht="14.4"/>
    <row r="223" customFormat="1" ht="14.4"/>
    <row r="224" customFormat="1" ht="14.4"/>
    <row r="225" customFormat="1" ht="14.4"/>
    <row r="226" customFormat="1" ht="14.4"/>
  </sheetData>
  <mergeCells count="48">
    <mergeCell ref="AX4:AY4"/>
    <mergeCell ref="AN4:AO4"/>
    <mergeCell ref="AP4:AQ4"/>
    <mergeCell ref="AR4:AS4"/>
    <mergeCell ref="AT4:AU4"/>
    <mergeCell ref="AV4:AW4"/>
    <mergeCell ref="AD4:AE4"/>
    <mergeCell ref="AF4:AG4"/>
    <mergeCell ref="AH4:AI4"/>
    <mergeCell ref="AJ4:AK4"/>
    <mergeCell ref="AL4:AM4"/>
    <mergeCell ref="AT6:AU6"/>
    <mergeCell ref="AV6:AW6"/>
    <mergeCell ref="AX6:AY6"/>
    <mergeCell ref="F4:G4"/>
    <mergeCell ref="J4:K4"/>
    <mergeCell ref="H4:I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J6:AK6"/>
    <mergeCell ref="Z6:AA6"/>
    <mergeCell ref="AB6:AC6"/>
    <mergeCell ref="AD6:AE6"/>
    <mergeCell ref="AF6:AG6"/>
    <mergeCell ref="AH6:AI6"/>
    <mergeCell ref="AZ4:BA4"/>
    <mergeCell ref="AZ6:BA6"/>
    <mergeCell ref="F6:G6"/>
    <mergeCell ref="J6:K6"/>
    <mergeCell ref="H6:I6"/>
    <mergeCell ref="L6:M6"/>
    <mergeCell ref="N6:O6"/>
    <mergeCell ref="P6:Q6"/>
    <mergeCell ref="R6:S6"/>
    <mergeCell ref="T6:U6"/>
    <mergeCell ref="V6:W6"/>
    <mergeCell ref="X6:Y6"/>
    <mergeCell ref="AL6:AM6"/>
    <mergeCell ref="AN6:AO6"/>
    <mergeCell ref="AP6:AQ6"/>
    <mergeCell ref="AR6:AS6"/>
  </mergeCells>
  <pageMargins left="0.70866141732283472" right="0.70866141732283472" top="0.74803149606299213" bottom="0.74803149606299213" header="0.31496062992125984" footer="0.31496062992125984"/>
  <pageSetup paperSize="9" scale="75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47"/>
  <sheetViews>
    <sheetView zoomScale="80" zoomScaleNormal="80" workbookViewId="0">
      <selection activeCell="O6" sqref="O6"/>
    </sheetView>
  </sheetViews>
  <sheetFormatPr defaultRowHeight="14.4"/>
  <cols>
    <col min="1" max="1" width="8.77734375" style="138" customWidth="1"/>
    <col min="2" max="2" width="40.88671875" style="139" customWidth="1"/>
    <col min="3" max="4" width="11.6640625" style="136" customWidth="1"/>
    <col min="5" max="5" width="16.88671875" style="137" customWidth="1"/>
    <col min="6" max="6" width="8.77734375" style="138" customWidth="1"/>
    <col min="7" max="7" width="40.88671875" style="139" customWidth="1"/>
    <col min="8" max="9" width="11.6640625" style="136" customWidth="1"/>
    <col min="10" max="10" width="16.88671875" style="137" customWidth="1"/>
    <col min="11" max="11" width="8.88671875" style="124"/>
    <col min="12" max="13" width="12.21875" bestFit="1" customWidth="1"/>
    <col min="53" max="16384" width="8.88671875" style="124"/>
  </cols>
  <sheetData>
    <row r="1" spans="1:52" s="122" customFormat="1" ht="15.6">
      <c r="A1" s="121" t="s">
        <v>196</v>
      </c>
      <c r="B1" s="125"/>
      <c r="C1" s="126"/>
      <c r="D1" s="126"/>
      <c r="E1" s="127"/>
      <c r="F1" s="128"/>
      <c r="G1" s="129"/>
      <c r="H1" s="130"/>
      <c r="I1" s="131"/>
      <c r="J1" s="132"/>
      <c r="K1" s="123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</row>
    <row r="2" spans="1:52">
      <c r="A2" s="133"/>
      <c r="B2" s="134"/>
      <c r="C2" s="135"/>
    </row>
    <row r="4" spans="1:52" ht="16.2" thickBot="1">
      <c r="A4" s="140" t="s">
        <v>133</v>
      </c>
      <c r="B4" s="141"/>
      <c r="C4" s="142"/>
      <c r="D4" s="143"/>
      <c r="E4" s="144"/>
    </row>
    <row r="5" spans="1:52" ht="16.2" thickBot="1">
      <c r="A5" s="277" t="s">
        <v>173</v>
      </c>
      <c r="B5" s="278"/>
      <c r="C5" s="278"/>
      <c r="D5" s="278"/>
      <c r="E5" s="279"/>
      <c r="F5" s="280" t="s">
        <v>174</v>
      </c>
      <c r="G5" s="281"/>
      <c r="H5" s="281"/>
      <c r="I5" s="281"/>
      <c r="J5" s="282"/>
    </row>
    <row r="6" spans="1:52" ht="29.4" customHeight="1" thickBot="1">
      <c r="A6" s="145" t="s">
        <v>175</v>
      </c>
      <c r="B6" s="146" t="s">
        <v>176</v>
      </c>
      <c r="C6" s="147" t="s">
        <v>197</v>
      </c>
      <c r="D6" s="148" t="s">
        <v>198</v>
      </c>
      <c r="E6" s="149" t="s">
        <v>199</v>
      </c>
      <c r="F6" s="150" t="s">
        <v>175</v>
      </c>
      <c r="G6" s="151" t="s">
        <v>176</v>
      </c>
      <c r="H6" s="152" t="s">
        <v>197</v>
      </c>
      <c r="I6" s="153" t="s">
        <v>198</v>
      </c>
      <c r="J6" s="154" t="s">
        <v>199</v>
      </c>
      <c r="L6" s="117"/>
    </row>
    <row r="7" spans="1:52">
      <c r="A7" s="155">
        <v>0</v>
      </c>
      <c r="B7" s="156" t="s">
        <v>2</v>
      </c>
      <c r="C7" s="157">
        <v>171064.39331652835</v>
      </c>
      <c r="D7" s="158">
        <f t="shared" ref="D7:D17" si="0">C7/C$7</f>
        <v>1</v>
      </c>
      <c r="E7" s="169">
        <f>C7/SUM(India!$I$6:$N$6)*100000</f>
        <v>25468.951487367238</v>
      </c>
      <c r="F7" s="160">
        <v>0</v>
      </c>
      <c r="G7" s="161" t="s">
        <v>2</v>
      </c>
      <c r="H7" s="162">
        <v>127230.41502343754</v>
      </c>
      <c r="I7" s="163">
        <f>H7/H$7</f>
        <v>1</v>
      </c>
      <c r="J7" s="164">
        <f>H7/SUM(India!$Q$6:$V$6)*100000</f>
        <v>20530.119258971692</v>
      </c>
    </row>
    <row r="8" spans="1:52">
      <c r="A8" s="165">
        <v>1</v>
      </c>
      <c r="B8" s="166" t="s">
        <v>202</v>
      </c>
      <c r="C8" s="167">
        <v>25044.3832578125</v>
      </c>
      <c r="D8" s="168">
        <f t="shared" si="0"/>
        <v>0.14640325068392065</v>
      </c>
      <c r="E8" s="169">
        <f>C8/SUM(India!$I$6:$N$6)*100000</f>
        <v>3728.737289261639</v>
      </c>
      <c r="F8" s="170">
        <v>1</v>
      </c>
      <c r="G8" s="171" t="s">
        <v>212</v>
      </c>
      <c r="H8" s="172">
        <v>19207.698</v>
      </c>
      <c r="I8" s="173">
        <f t="shared" ref="I8:I17" si="1">H8/H$7</f>
        <v>0.15096781690495692</v>
      </c>
      <c r="J8" s="174">
        <f>H8/SUM(India!$Q$6:$V$6)*100000</f>
        <v>3099.3872853253688</v>
      </c>
    </row>
    <row r="9" spans="1:52">
      <c r="A9" s="165">
        <v>2</v>
      </c>
      <c r="B9" s="166" t="s">
        <v>212</v>
      </c>
      <c r="C9" s="167">
        <v>21773.802</v>
      </c>
      <c r="D9" s="168">
        <f t="shared" si="0"/>
        <v>0.12728424412502332</v>
      </c>
      <c r="E9" s="169">
        <f>C9/SUM(India!$I$6:$N$6)*100000</f>
        <v>3241.7962387264265</v>
      </c>
      <c r="F9" s="170">
        <v>2</v>
      </c>
      <c r="G9" s="171" t="s">
        <v>202</v>
      </c>
      <c r="H9" s="172">
        <v>12158.298609375001</v>
      </c>
      <c r="I9" s="173">
        <f t="shared" si="1"/>
        <v>9.5561258737820509E-2</v>
      </c>
      <c r="J9" s="174">
        <f>H9/SUM(India!$Q$6:$V$6)*100000</f>
        <v>1961.8840384249058</v>
      </c>
    </row>
    <row r="10" spans="1:52">
      <c r="A10" s="165">
        <v>3</v>
      </c>
      <c r="B10" s="166" t="s">
        <v>223</v>
      </c>
      <c r="C10" s="167">
        <v>11898.848546875</v>
      </c>
      <c r="D10" s="168">
        <f t="shared" si="0"/>
        <v>6.9557716344031989E-2</v>
      </c>
      <c r="E10" s="169">
        <f>C10/SUM(India!$I$6:$N$6)*100000</f>
        <v>1771.5621031382016</v>
      </c>
      <c r="F10" s="170">
        <v>3</v>
      </c>
      <c r="G10" s="171" t="s">
        <v>54</v>
      </c>
      <c r="H10" s="172">
        <v>9171.0651718749996</v>
      </c>
      <c r="I10" s="173">
        <f t="shared" si="1"/>
        <v>7.2082333223432202E-2</v>
      </c>
      <c r="J10" s="174">
        <f>H10/SUM(India!$Q$6:$V$6)*100000</f>
        <v>1479.8588975420007</v>
      </c>
    </row>
    <row r="11" spans="1:52">
      <c r="A11" s="165">
        <v>4</v>
      </c>
      <c r="B11" s="166" t="s">
        <v>54</v>
      </c>
      <c r="C11" s="167">
        <v>9534.7005000000008</v>
      </c>
      <c r="D11" s="168">
        <f t="shared" si="0"/>
        <v>5.5737493438260434E-2</v>
      </c>
      <c r="E11" s="175">
        <f>C11/SUM(India!$I$6:$N$6)*100000</f>
        <v>1419.5755164065044</v>
      </c>
      <c r="F11" s="170">
        <v>4</v>
      </c>
      <c r="G11" s="171" t="s">
        <v>215</v>
      </c>
      <c r="H11" s="172">
        <v>9108.3718124999996</v>
      </c>
      <c r="I11" s="173">
        <f t="shared" si="1"/>
        <v>7.1589578724726446E-2</v>
      </c>
      <c r="J11" s="176">
        <f>H11/SUM(India!$Q$6:$V$6)*100000</f>
        <v>1469.7425889181766</v>
      </c>
    </row>
    <row r="12" spans="1:52">
      <c r="A12" s="165">
        <v>5</v>
      </c>
      <c r="B12" s="166" t="s">
        <v>4</v>
      </c>
      <c r="C12" s="167">
        <v>8758.7602734374996</v>
      </c>
      <c r="D12" s="168">
        <f t="shared" si="0"/>
        <v>5.120153939476324E-2</v>
      </c>
      <c r="E12" s="169">
        <f>C12/SUM(India!$I$6:$N$6)*100000</f>
        <v>1304.0495229237472</v>
      </c>
      <c r="F12" s="170">
        <v>5</v>
      </c>
      <c r="G12" s="171" t="s">
        <v>188</v>
      </c>
      <c r="H12" s="172">
        <v>8490.2588046874989</v>
      </c>
      <c r="I12" s="173">
        <f t="shared" si="1"/>
        <v>6.6731361389676197E-2</v>
      </c>
      <c r="J12" s="174">
        <f>H12/SUM(India!$Q$6:$V$6)*100000</f>
        <v>1370.0028076435915</v>
      </c>
    </row>
    <row r="13" spans="1:52">
      <c r="A13" s="165">
        <v>6</v>
      </c>
      <c r="B13" s="166" t="s">
        <v>188</v>
      </c>
      <c r="C13" s="167">
        <v>8732.203202270508</v>
      </c>
      <c r="D13" s="168">
        <f t="shared" si="0"/>
        <v>5.1046293345880046E-2</v>
      </c>
      <c r="E13" s="169">
        <f>C13/SUM(India!$I$6:$N$6)*100000</f>
        <v>1300.0955688361357</v>
      </c>
      <c r="F13" s="170">
        <v>6</v>
      </c>
      <c r="G13" s="171" t="s">
        <v>203</v>
      </c>
      <c r="H13" s="172">
        <v>5135.5547890625003</v>
      </c>
      <c r="I13" s="173">
        <f t="shared" si="1"/>
        <v>4.0364206845638774E-2</v>
      </c>
      <c r="J13" s="174">
        <f>H13/SUM(India!$Q$6:$V$6)*100000</f>
        <v>828.68198033476563</v>
      </c>
    </row>
    <row r="14" spans="1:52">
      <c r="A14" s="165">
        <v>7</v>
      </c>
      <c r="B14" s="166" t="s">
        <v>205</v>
      </c>
      <c r="C14" s="167">
        <v>8506.2994374999998</v>
      </c>
      <c r="D14" s="168">
        <f t="shared" si="0"/>
        <v>4.9725715986730215E-2</v>
      </c>
      <c r="E14" s="169">
        <f>C14/SUM(India!$I$6:$N$6)*100000</f>
        <v>1266.4618481406333</v>
      </c>
      <c r="F14" s="170">
        <v>7</v>
      </c>
      <c r="G14" s="171" t="s">
        <v>221</v>
      </c>
      <c r="H14" s="172">
        <v>5084.8738437499997</v>
      </c>
      <c r="I14" s="173">
        <f t="shared" si="1"/>
        <v>3.9965866988748704E-2</v>
      </c>
      <c r="J14" s="174">
        <f>H14/SUM(India!$Q$6:$V$6)*100000</f>
        <v>820.5040155672109</v>
      </c>
    </row>
    <row r="15" spans="1:52">
      <c r="A15" s="165">
        <v>8</v>
      </c>
      <c r="B15" s="166" t="s">
        <v>215</v>
      </c>
      <c r="C15" s="167">
        <v>8361.8518124999991</v>
      </c>
      <c r="D15" s="168">
        <f t="shared" si="0"/>
        <v>4.8881311010337949E-2</v>
      </c>
      <c r="E15" s="169">
        <f>C15/SUM(India!$I$6:$N$6)*100000</f>
        <v>1244.9557387612072</v>
      </c>
      <c r="F15" s="170">
        <v>8</v>
      </c>
      <c r="G15" s="171" t="s">
        <v>219</v>
      </c>
      <c r="H15" s="172">
        <v>5069.0960214843753</v>
      </c>
      <c r="I15" s="173">
        <f t="shared" si="1"/>
        <v>3.9841857157744714E-2</v>
      </c>
      <c r="J15" s="174">
        <f>H15/SUM(India!$Q$6:$V$6)*100000</f>
        <v>817.95807894741392</v>
      </c>
    </row>
    <row r="16" spans="1:52">
      <c r="A16" s="165">
        <v>9</v>
      </c>
      <c r="B16" s="166" t="s">
        <v>203</v>
      </c>
      <c r="C16" s="167">
        <v>7774.1412539062503</v>
      </c>
      <c r="D16" s="168">
        <f t="shared" si="0"/>
        <v>4.5445700903526995E-2</v>
      </c>
      <c r="E16" s="169">
        <f>C16/SUM(India!$I$6:$N$6)*100000</f>
        <v>1157.4543516213305</v>
      </c>
      <c r="F16" s="170">
        <v>9</v>
      </c>
      <c r="G16" s="171" t="s">
        <v>4</v>
      </c>
      <c r="H16" s="172">
        <v>4579.7193789062503</v>
      </c>
      <c r="I16" s="173">
        <f t="shared" si="1"/>
        <v>3.5995476223689163E-2</v>
      </c>
      <c r="J16" s="174">
        <f>H16/SUM(India!$Q$6:$V$6)*100000</f>
        <v>738.9914196558185</v>
      </c>
    </row>
    <row r="17" spans="1:52" ht="15" thickBot="1">
      <c r="A17" s="177">
        <v>10</v>
      </c>
      <c r="B17" s="178" t="s">
        <v>219</v>
      </c>
      <c r="C17" s="179">
        <v>7149.4708720703129</v>
      </c>
      <c r="D17" s="180">
        <f t="shared" si="0"/>
        <v>4.1794032840261015E-2</v>
      </c>
      <c r="E17" s="181">
        <f>C17/SUM(India!$I$6:$N$6)*100000</f>
        <v>1064.4501948700408</v>
      </c>
      <c r="F17" s="182">
        <v>10</v>
      </c>
      <c r="G17" s="183" t="s">
        <v>55</v>
      </c>
      <c r="H17" s="184">
        <v>4413.4642187500003</v>
      </c>
      <c r="I17" s="185">
        <f t="shared" si="1"/>
        <v>3.468875125446208E-2</v>
      </c>
      <c r="J17" s="186">
        <f>H17/SUM(India!$Q$6:$V$6)*100000</f>
        <v>712.16420019891052</v>
      </c>
      <c r="AU17" s="124"/>
      <c r="AV17" s="124"/>
      <c r="AW17" s="124"/>
      <c r="AX17" s="124"/>
      <c r="AY17" s="124"/>
      <c r="AZ17" s="124"/>
    </row>
    <row r="18" spans="1:52">
      <c r="D18" s="187"/>
      <c r="AU18" s="124"/>
      <c r="AV18" s="124"/>
      <c r="AW18" s="124"/>
      <c r="AX18" s="124"/>
      <c r="AY18" s="124"/>
      <c r="AZ18" s="124"/>
    </row>
    <row r="19" spans="1:52" ht="16.2" thickBot="1">
      <c r="A19" s="140" t="s">
        <v>178</v>
      </c>
      <c r="B19" s="141"/>
      <c r="C19" s="142"/>
      <c r="D19" s="143"/>
      <c r="E19" s="144"/>
      <c r="AU19" s="124"/>
      <c r="AV19" s="124"/>
      <c r="AW19" s="124"/>
      <c r="AX19" s="124"/>
      <c r="AY19" s="124"/>
      <c r="AZ19" s="124"/>
    </row>
    <row r="20" spans="1:52" ht="16.2" thickBot="1">
      <c r="A20" s="277" t="s">
        <v>173</v>
      </c>
      <c r="B20" s="278"/>
      <c r="C20" s="278"/>
      <c r="D20" s="278"/>
      <c r="E20" s="279"/>
      <c r="F20" s="280" t="s">
        <v>174</v>
      </c>
      <c r="G20" s="281"/>
      <c r="H20" s="281"/>
      <c r="I20" s="281"/>
      <c r="J20" s="282"/>
      <c r="AU20" s="124"/>
      <c r="AV20" s="124"/>
      <c r="AW20" s="124"/>
      <c r="AX20" s="124"/>
      <c r="AY20" s="124"/>
      <c r="AZ20" s="124"/>
    </row>
    <row r="21" spans="1:52" ht="29.4" customHeight="1" thickBot="1">
      <c r="A21" s="145" t="s">
        <v>175</v>
      </c>
      <c r="B21" s="146" t="s">
        <v>176</v>
      </c>
      <c r="C21" s="147" t="s">
        <v>197</v>
      </c>
      <c r="D21" s="148" t="s">
        <v>198</v>
      </c>
      <c r="E21" s="149" t="s">
        <v>199</v>
      </c>
      <c r="F21" s="150" t="s">
        <v>175</v>
      </c>
      <c r="G21" s="151" t="s">
        <v>176</v>
      </c>
      <c r="H21" s="152" t="s">
        <v>197</v>
      </c>
      <c r="I21" s="153" t="s">
        <v>198</v>
      </c>
      <c r="J21" s="154" t="s">
        <v>199</v>
      </c>
    </row>
    <row r="22" spans="1:52">
      <c r="A22" s="155">
        <v>0</v>
      </c>
      <c r="B22" s="156" t="s">
        <v>2</v>
      </c>
      <c r="C22" s="157">
        <v>129832.30448608394</v>
      </c>
      <c r="D22" s="158">
        <f t="shared" ref="D22:D32" si="2">C22/C$22</f>
        <v>1</v>
      </c>
      <c r="E22" s="159">
        <f>C22/SUM(Rural!$I$6:$N$6)*100000</f>
        <v>28240.423084815113</v>
      </c>
      <c r="F22" s="160">
        <v>0</v>
      </c>
      <c r="G22" s="161" t="s">
        <v>2</v>
      </c>
      <c r="H22" s="162">
        <v>99233.260674804682</v>
      </c>
      <c r="I22" s="163">
        <f>H22/H$22</f>
        <v>1</v>
      </c>
      <c r="J22" s="193">
        <f>H22/SUM(Rural!$Q$6:$V$6)*100000</f>
        <v>23207.766976924027</v>
      </c>
      <c r="AU22" s="124"/>
      <c r="AV22" s="124"/>
      <c r="AW22" s="124"/>
      <c r="AX22" s="124"/>
      <c r="AY22" s="124"/>
      <c r="AZ22" s="124"/>
    </row>
    <row r="23" spans="1:52">
      <c r="A23" s="165">
        <v>1</v>
      </c>
      <c r="B23" s="166" t="s">
        <v>212</v>
      </c>
      <c r="C23" s="167">
        <v>17852.784</v>
      </c>
      <c r="D23" s="168">
        <f t="shared" si="2"/>
        <v>0.13750648631453313</v>
      </c>
      <c r="E23" s="175">
        <f>C23/SUM(Rural!$I$6:$N$6)*100000</f>
        <v>3883.2413504287547</v>
      </c>
      <c r="F23" s="170">
        <v>1</v>
      </c>
      <c r="G23" s="171" t="s">
        <v>212</v>
      </c>
      <c r="H23" s="172">
        <v>15681.308000000001</v>
      </c>
      <c r="I23" s="173">
        <f t="shared" ref="I23:I32" si="3">H23/H$22</f>
        <v>0.1580247176537804</v>
      </c>
      <c r="J23" s="174">
        <f>H23/SUM(Rural!$Q$6:$V$6)*100000</f>
        <v>3667.4008239031482</v>
      </c>
      <c r="AU23" s="124"/>
      <c r="AV23" s="124"/>
      <c r="AW23" s="124"/>
      <c r="AX23" s="124"/>
      <c r="AY23" s="124"/>
      <c r="AZ23" s="124"/>
    </row>
    <row r="24" spans="1:52">
      <c r="A24" s="165">
        <v>2</v>
      </c>
      <c r="B24" s="166" t="s">
        <v>202</v>
      </c>
      <c r="C24" s="167">
        <v>15993.928240234374</v>
      </c>
      <c r="D24" s="168">
        <f t="shared" si="2"/>
        <v>0.1231891269552924</v>
      </c>
      <c r="E24" s="175">
        <f>C24/SUM(Rural!$I$6:$N$6)*100000</f>
        <v>3478.9130646664589</v>
      </c>
      <c r="F24" s="170">
        <v>2</v>
      </c>
      <c r="G24" s="171" t="s">
        <v>202</v>
      </c>
      <c r="H24" s="172">
        <v>8100.5309999999999</v>
      </c>
      <c r="I24" s="173">
        <f t="shared" si="3"/>
        <v>8.1631208577798195E-2</v>
      </c>
      <c r="J24" s="174">
        <f>H24/SUM(Rural!$Q$6:$V$6)*100000</f>
        <v>1894.478066718222</v>
      </c>
      <c r="AU24" s="124"/>
      <c r="AV24" s="124"/>
      <c r="AW24" s="124"/>
      <c r="AX24" s="124"/>
      <c r="AY24" s="124"/>
      <c r="AZ24" s="124"/>
    </row>
    <row r="25" spans="1:52">
      <c r="A25" s="165">
        <v>3</v>
      </c>
      <c r="B25" s="166" t="s">
        <v>223</v>
      </c>
      <c r="C25" s="167">
        <v>8467.2559999999994</v>
      </c>
      <c r="D25" s="168">
        <f t="shared" si="2"/>
        <v>6.5216865968111659E-2</v>
      </c>
      <c r="E25" s="175">
        <f>C25/SUM(Rural!$I$6:$N$6)*100000</f>
        <v>1841.7518872051539</v>
      </c>
      <c r="F25" s="170">
        <v>3</v>
      </c>
      <c r="G25" s="171" t="s">
        <v>215</v>
      </c>
      <c r="H25" s="172">
        <v>7722.6764999999996</v>
      </c>
      <c r="I25" s="173">
        <f t="shared" si="3"/>
        <v>7.7823468134417415E-2</v>
      </c>
      <c r="J25" s="174">
        <f>H25/SUM(Rural!$Q$6:$V$6)*100000</f>
        <v>1806.1089137996319</v>
      </c>
      <c r="AU25" s="124"/>
      <c r="AV25" s="124"/>
      <c r="AW25" s="124"/>
      <c r="AX25" s="124"/>
      <c r="AY25" s="124"/>
      <c r="AZ25" s="124"/>
    </row>
    <row r="26" spans="1:52">
      <c r="A26" s="165">
        <v>4</v>
      </c>
      <c r="B26" s="166" t="s">
        <v>54</v>
      </c>
      <c r="C26" s="167">
        <v>7945.6965</v>
      </c>
      <c r="D26" s="168">
        <f t="shared" si="2"/>
        <v>6.1199687793045826E-2</v>
      </c>
      <c r="E26" s="175">
        <f>C26/SUM(Rural!$I$6:$N$6)*100000</f>
        <v>1728.3050759342091</v>
      </c>
      <c r="F26" s="170">
        <v>4</v>
      </c>
      <c r="G26" s="171" t="s">
        <v>54</v>
      </c>
      <c r="H26" s="172">
        <v>7465.5140000000001</v>
      </c>
      <c r="I26" s="173">
        <f t="shared" si="3"/>
        <v>7.5231973123054838E-2</v>
      </c>
      <c r="J26" s="174">
        <f>H26/SUM(Rural!$Q$6:$V$6)*100000</f>
        <v>1745.9661014540679</v>
      </c>
      <c r="AU26" s="124"/>
      <c r="AV26" s="124"/>
      <c r="AW26" s="124"/>
      <c r="AX26" s="124"/>
      <c r="AY26" s="124"/>
      <c r="AZ26" s="124"/>
    </row>
    <row r="27" spans="1:52">
      <c r="A27" s="165">
        <v>5</v>
      </c>
      <c r="B27" s="166" t="s">
        <v>215</v>
      </c>
      <c r="C27" s="167">
        <v>7061.4277499999998</v>
      </c>
      <c r="D27" s="168">
        <f t="shared" si="2"/>
        <v>5.4388834719920405E-2</v>
      </c>
      <c r="E27" s="175">
        <f>C27/SUM(Rural!$I$6:$N$6)*100000</f>
        <v>1535.963703580634</v>
      </c>
      <c r="F27" s="170">
        <v>5</v>
      </c>
      <c r="G27" s="171" t="s">
        <v>188</v>
      </c>
      <c r="H27" s="172">
        <v>6197.3630000000003</v>
      </c>
      <c r="I27" s="173">
        <f t="shared" si="3"/>
        <v>6.2452477706131757E-2</v>
      </c>
      <c r="J27" s="174">
        <f>H27/SUM(Rural!$Q$6:$V$6)*100000</f>
        <v>1449.3825497354485</v>
      </c>
      <c r="AU27" s="124"/>
      <c r="AV27" s="124"/>
      <c r="AW27" s="124"/>
      <c r="AX27" s="124"/>
      <c r="AY27" s="124"/>
      <c r="AZ27" s="124"/>
    </row>
    <row r="28" spans="1:52">
      <c r="A28" s="165">
        <v>6</v>
      </c>
      <c r="B28" s="166" t="s">
        <v>4</v>
      </c>
      <c r="C28" s="167">
        <v>7035.2259999999997</v>
      </c>
      <c r="D28" s="168">
        <f t="shared" si="2"/>
        <v>5.4187022466000129E-2</v>
      </c>
      <c r="E28" s="175">
        <f>C28/SUM(Rural!$I$6:$N$6)*100000</f>
        <v>1530.2644401462251</v>
      </c>
      <c r="F28" s="170">
        <v>6</v>
      </c>
      <c r="G28" s="171" t="s">
        <v>203</v>
      </c>
      <c r="H28" s="172">
        <v>4316.8591249999999</v>
      </c>
      <c r="I28" s="173">
        <f t="shared" si="3"/>
        <v>4.3502139258999983E-2</v>
      </c>
      <c r="J28" s="174">
        <f>H28/SUM(Rural!$Q$6:$V$6)*100000</f>
        <v>1009.58751092057</v>
      </c>
      <c r="AU28" s="124"/>
      <c r="AV28" s="124"/>
      <c r="AW28" s="124"/>
      <c r="AX28" s="124"/>
      <c r="AY28" s="124"/>
      <c r="AZ28" s="124"/>
    </row>
    <row r="29" spans="1:52">
      <c r="A29" s="165">
        <v>7</v>
      </c>
      <c r="B29" s="166" t="s">
        <v>203</v>
      </c>
      <c r="C29" s="167">
        <v>6347.2088281249999</v>
      </c>
      <c r="D29" s="168">
        <f t="shared" si="2"/>
        <v>4.8887746799605829E-2</v>
      </c>
      <c r="E29" s="175">
        <f>C29/SUM(Rural!$I$6:$N$6)*100000</f>
        <v>1380.6106532841845</v>
      </c>
      <c r="F29" s="170">
        <v>7</v>
      </c>
      <c r="G29" s="171" t="s">
        <v>221</v>
      </c>
      <c r="H29" s="172">
        <v>3866.2550000000001</v>
      </c>
      <c r="I29" s="173">
        <f t="shared" si="3"/>
        <v>3.8961281466604492E-2</v>
      </c>
      <c r="J29" s="174">
        <f>H29/SUM(Rural!$Q$6:$V$6)*100000</f>
        <v>904.2043413993058</v>
      </c>
      <c r="AU29" s="124"/>
      <c r="AV29" s="124"/>
      <c r="AW29" s="124"/>
      <c r="AX29" s="124"/>
      <c r="AY29" s="124"/>
      <c r="AZ29" s="124"/>
    </row>
    <row r="30" spans="1:52">
      <c r="A30" s="165">
        <v>8</v>
      </c>
      <c r="B30" s="166" t="s">
        <v>188</v>
      </c>
      <c r="C30" s="167">
        <v>6216.5076901855464</v>
      </c>
      <c r="D30" s="168">
        <f t="shared" si="2"/>
        <v>4.7881054832943075E-2</v>
      </c>
      <c r="E30" s="175">
        <f>C30/SUM(Rural!$I$6:$N$6)*100000</f>
        <v>1352.1812462295438</v>
      </c>
      <c r="F30" s="170">
        <v>8</v>
      </c>
      <c r="G30" s="171" t="s">
        <v>219</v>
      </c>
      <c r="H30" s="172">
        <v>3833.3931816406248</v>
      </c>
      <c r="I30" s="173">
        <f t="shared" si="3"/>
        <v>3.863012416978779E-2</v>
      </c>
      <c r="J30" s="174">
        <f>H30/SUM(Rural!$Q$6:$V$6)*100000</f>
        <v>896.5189200220758</v>
      </c>
      <c r="AU30" s="124"/>
      <c r="AV30" s="124"/>
      <c r="AW30" s="124"/>
      <c r="AX30" s="124"/>
      <c r="AY30" s="124"/>
      <c r="AZ30" s="124"/>
    </row>
    <row r="31" spans="1:52">
      <c r="A31" s="165">
        <v>9</v>
      </c>
      <c r="B31" s="166" t="s">
        <v>205</v>
      </c>
      <c r="C31" s="167">
        <v>5800.6228281249996</v>
      </c>
      <c r="D31" s="168">
        <f t="shared" si="2"/>
        <v>4.4677808432082008E-2</v>
      </c>
      <c r="E31" s="175">
        <f>C31/SUM(Rural!$I$6:$N$6)*100000</f>
        <v>1261.720212624316</v>
      </c>
      <c r="F31" s="170">
        <v>9</v>
      </c>
      <c r="G31" s="171" t="s">
        <v>4</v>
      </c>
      <c r="H31" s="172">
        <v>3604.5349999999999</v>
      </c>
      <c r="I31" s="173">
        <f t="shared" si="3"/>
        <v>3.6323859313787427E-2</v>
      </c>
      <c r="J31" s="174">
        <f>H31/SUM(Rural!$Q$6:$V$6)*100000</f>
        <v>842.99566265695023</v>
      </c>
      <c r="AU31" s="124"/>
      <c r="AV31" s="124"/>
      <c r="AW31" s="124"/>
      <c r="AX31" s="124"/>
      <c r="AY31" s="124"/>
      <c r="AZ31" s="124"/>
    </row>
    <row r="32" spans="1:52" ht="15" thickBot="1">
      <c r="A32" s="177">
        <v>10</v>
      </c>
      <c r="B32" s="178" t="s">
        <v>219</v>
      </c>
      <c r="C32" s="179">
        <v>5214.4170908203123</v>
      </c>
      <c r="D32" s="180">
        <f t="shared" si="2"/>
        <v>4.0162709207547179E-2</v>
      </c>
      <c r="E32" s="197">
        <f>C32/SUM(Rural!$I$6:$N$6)*100000</f>
        <v>1134.2119002535319</v>
      </c>
      <c r="F32" s="182">
        <v>10</v>
      </c>
      <c r="G32" s="183" t="s">
        <v>55</v>
      </c>
      <c r="H32" s="184">
        <v>3589.5166250000002</v>
      </c>
      <c r="I32" s="185">
        <f t="shared" si="3"/>
        <v>3.6172515148556218E-2</v>
      </c>
      <c r="J32" s="186">
        <f>H32/SUM(Rural!$Q$6:$V$6)*100000</f>
        <v>839.48330253694712</v>
      </c>
      <c r="AU32" s="124"/>
      <c r="AV32" s="124"/>
      <c r="AW32" s="124"/>
      <c r="AX32" s="124"/>
      <c r="AY32" s="124"/>
      <c r="AZ32" s="124"/>
    </row>
    <row r="34" spans="1:52" ht="16.2" thickBot="1">
      <c r="A34" s="140" t="s">
        <v>177</v>
      </c>
      <c r="B34" s="141"/>
      <c r="C34" s="142"/>
      <c r="D34" s="143"/>
      <c r="E34" s="144"/>
      <c r="AU34" s="124"/>
      <c r="AV34" s="124"/>
      <c r="AW34" s="124"/>
      <c r="AX34" s="124"/>
      <c r="AY34" s="124"/>
      <c r="AZ34" s="124"/>
    </row>
    <row r="35" spans="1:52" ht="16.2" thickBot="1">
      <c r="A35" s="277" t="s">
        <v>173</v>
      </c>
      <c r="B35" s="278"/>
      <c r="C35" s="278"/>
      <c r="D35" s="278"/>
      <c r="E35" s="279"/>
      <c r="F35" s="280" t="s">
        <v>174</v>
      </c>
      <c r="G35" s="281"/>
      <c r="H35" s="281"/>
      <c r="I35" s="281"/>
      <c r="J35" s="282"/>
      <c r="AU35" s="124"/>
      <c r="AV35" s="124"/>
      <c r="AW35" s="124"/>
      <c r="AX35" s="124"/>
      <c r="AY35" s="124"/>
      <c r="AZ35" s="124"/>
    </row>
    <row r="36" spans="1:52" ht="29.4" customHeight="1" thickBot="1">
      <c r="A36" s="145" t="s">
        <v>175</v>
      </c>
      <c r="B36" s="146" t="s">
        <v>176</v>
      </c>
      <c r="C36" s="147" t="s">
        <v>197</v>
      </c>
      <c r="D36" s="148" t="s">
        <v>198</v>
      </c>
      <c r="E36" s="149" t="s">
        <v>199</v>
      </c>
      <c r="F36" s="150" t="s">
        <v>175</v>
      </c>
      <c r="G36" s="151" t="s">
        <v>176</v>
      </c>
      <c r="H36" s="152" t="s">
        <v>197</v>
      </c>
      <c r="I36" s="153" t="s">
        <v>198</v>
      </c>
      <c r="J36" s="154" t="s">
        <v>199</v>
      </c>
    </row>
    <row r="37" spans="1:52">
      <c r="A37" s="188">
        <v>0</v>
      </c>
      <c r="B37" s="156" t="s">
        <v>2</v>
      </c>
      <c r="C37" s="189">
        <v>41238.842006153107</v>
      </c>
      <c r="D37" s="190">
        <f t="shared" ref="D37:D47" si="4">C37/C$37</f>
        <v>1</v>
      </c>
      <c r="E37" s="191">
        <f>C37/SUM(Urban!$I$6:$N$6)*100000</f>
        <v>19459.688835723475</v>
      </c>
      <c r="F37" s="160">
        <v>0</v>
      </c>
      <c r="G37" s="161" t="s">
        <v>2</v>
      </c>
      <c r="H37" s="162">
        <v>27989.160140571599</v>
      </c>
      <c r="I37" s="192">
        <f t="shared" ref="I37:I47" si="5">H37/H$37</f>
        <v>1</v>
      </c>
      <c r="J37" s="193">
        <f>H37/SUM(Urban!$Q$6:$V$6)*100000</f>
        <v>14567.124359551835</v>
      </c>
      <c r="AU37" s="124"/>
      <c r="AV37" s="124"/>
      <c r="AW37" s="124"/>
      <c r="AX37" s="124"/>
      <c r="AY37" s="124"/>
      <c r="AZ37" s="124"/>
    </row>
    <row r="38" spans="1:52">
      <c r="A38" s="165">
        <v>1</v>
      </c>
      <c r="B38" s="166" t="s">
        <v>202</v>
      </c>
      <c r="C38" s="167">
        <v>9050.4553291015618</v>
      </c>
      <c r="D38" s="168">
        <f t="shared" si="4"/>
        <v>0.2194643420819424</v>
      </c>
      <c r="E38" s="169">
        <f>C38/SUM(Urban!$I$6:$N$6)*100000</f>
        <v>4270.707807451372</v>
      </c>
      <c r="F38" s="170">
        <v>1</v>
      </c>
      <c r="G38" s="171" t="s">
        <v>202</v>
      </c>
      <c r="H38" s="172">
        <v>4057.7674981384275</v>
      </c>
      <c r="I38" s="194">
        <f t="shared" si="5"/>
        <v>0.14497639363806789</v>
      </c>
      <c r="J38" s="176">
        <f>H38/SUM(Urban!$Q$6:$V$6)*100000</f>
        <v>2111.8891553250746</v>
      </c>
      <c r="AU38" s="124"/>
      <c r="AV38" s="124"/>
      <c r="AW38" s="124"/>
      <c r="AX38" s="124"/>
      <c r="AY38" s="124"/>
      <c r="AZ38" s="124"/>
    </row>
    <row r="39" spans="1:52">
      <c r="A39" s="165">
        <v>2</v>
      </c>
      <c r="B39" s="166" t="s">
        <v>212</v>
      </c>
      <c r="C39" s="167">
        <v>3921.0187500000002</v>
      </c>
      <c r="D39" s="168">
        <f t="shared" si="4"/>
        <v>9.5080719032191993E-2</v>
      </c>
      <c r="E39" s="169">
        <f>C39/SUM(Urban!$I$6:$N$6)*100000</f>
        <v>1850.2412066433071</v>
      </c>
      <c r="F39" s="170">
        <v>2</v>
      </c>
      <c r="G39" s="171" t="s">
        <v>212</v>
      </c>
      <c r="H39" s="172">
        <v>3526.3895000000002</v>
      </c>
      <c r="I39" s="194">
        <f t="shared" si="5"/>
        <v>0.12599125812597475</v>
      </c>
      <c r="J39" s="176">
        <f>H39/SUM(Urban!$Q$6:$V$6)*100000</f>
        <v>1835.3303253374702</v>
      </c>
      <c r="AU39" s="124"/>
      <c r="AV39" s="124"/>
      <c r="AW39" s="124"/>
      <c r="AX39" s="124"/>
      <c r="AY39" s="124"/>
      <c r="AZ39" s="124"/>
    </row>
    <row r="40" spans="1:52">
      <c r="A40" s="165">
        <v>3</v>
      </c>
      <c r="B40" s="166" t="s">
        <v>223</v>
      </c>
      <c r="C40" s="167">
        <v>3431.5925039062499</v>
      </c>
      <c r="D40" s="168">
        <f t="shared" si="4"/>
        <v>8.3212630058677059E-2</v>
      </c>
      <c r="E40" s="169">
        <f>C40/SUM(Urban!$I$6:$N$6)*100000</f>
        <v>1619.2918881440255</v>
      </c>
      <c r="F40" s="170">
        <v>3</v>
      </c>
      <c r="G40" s="171" t="s">
        <v>188</v>
      </c>
      <c r="H40" s="172">
        <v>2292.9309472198483</v>
      </c>
      <c r="I40" s="194">
        <f t="shared" si="5"/>
        <v>8.1922106119080629E-2</v>
      </c>
      <c r="J40" s="176">
        <f>H40/SUM(Urban!$Q$6:$V$6)*100000</f>
        <v>1193.36950763305</v>
      </c>
      <c r="AU40" s="124"/>
      <c r="AV40" s="124"/>
      <c r="AW40" s="124"/>
      <c r="AX40" s="124"/>
      <c r="AY40" s="124"/>
      <c r="AZ40" s="124"/>
    </row>
    <row r="41" spans="1:52">
      <c r="A41" s="165">
        <v>4</v>
      </c>
      <c r="B41" s="166" t="s">
        <v>205</v>
      </c>
      <c r="C41" s="167">
        <v>2705.67661328125</v>
      </c>
      <c r="D41" s="168">
        <f t="shared" si="4"/>
        <v>6.5609907593369016E-2</v>
      </c>
      <c r="E41" s="169">
        <f>C41/SUM(Urban!$I$6:$N$6)*100000</f>
        <v>1276.748386307532</v>
      </c>
      <c r="F41" s="170">
        <v>4</v>
      </c>
      <c r="G41" s="171" t="s">
        <v>54</v>
      </c>
      <c r="H41" s="172">
        <v>1705.5511328125001</v>
      </c>
      <c r="I41" s="194">
        <f t="shared" si="5"/>
        <v>6.0936131139577278E-2</v>
      </c>
      <c r="J41" s="176">
        <f>H41/SUM(Urban!$Q$6:$V$6)*100000</f>
        <v>887.66420030018128</v>
      </c>
      <c r="AU41" s="124"/>
      <c r="AV41" s="124"/>
      <c r="AW41" s="124"/>
      <c r="AX41" s="124"/>
      <c r="AY41" s="124"/>
      <c r="AZ41" s="124"/>
    </row>
    <row r="42" spans="1:52">
      <c r="A42" s="165">
        <v>5</v>
      </c>
      <c r="B42" s="166" t="s">
        <v>188</v>
      </c>
      <c r="C42" s="167">
        <v>2516.1469824295041</v>
      </c>
      <c r="D42" s="168">
        <f t="shared" si="4"/>
        <v>6.1014006699171584E-2</v>
      </c>
      <c r="E42" s="169">
        <f>C42/SUM(Urban!$I$6:$N$6)*100000</f>
        <v>1187.3135849866267</v>
      </c>
      <c r="F42" s="170">
        <v>5</v>
      </c>
      <c r="G42" s="171" t="s">
        <v>215</v>
      </c>
      <c r="H42" s="172">
        <v>1385.6952968749999</v>
      </c>
      <c r="I42" s="194">
        <f t="shared" si="5"/>
        <v>4.9508284275610319E-2</v>
      </c>
      <c r="J42" s="176">
        <f>H42/SUM(Urban!$Q$6:$V$6)*100000</f>
        <v>721.1933338708601</v>
      </c>
      <c r="AU42" s="124"/>
      <c r="AV42" s="124"/>
      <c r="AW42" s="124"/>
      <c r="AX42" s="124"/>
      <c r="AY42" s="124"/>
      <c r="AZ42" s="124"/>
    </row>
    <row r="43" spans="1:52">
      <c r="A43" s="165">
        <v>6</v>
      </c>
      <c r="B43" s="166" t="s">
        <v>219</v>
      </c>
      <c r="C43" s="167">
        <v>1935.0537436828613</v>
      </c>
      <c r="D43" s="168">
        <f t="shared" si="4"/>
        <v>4.6923086331913458E-2</v>
      </c>
      <c r="E43" s="169">
        <f>C43/SUM(Urban!$I$6:$N$6)*100000</f>
        <v>913.10865923082508</v>
      </c>
      <c r="F43" s="170">
        <v>6</v>
      </c>
      <c r="G43" s="171" t="s">
        <v>219</v>
      </c>
      <c r="H43" s="172">
        <v>1235.7027775650024</v>
      </c>
      <c r="I43" s="194">
        <f t="shared" si="5"/>
        <v>4.4149333933524978E-2</v>
      </c>
      <c r="J43" s="176">
        <f>H43/SUM(Urban!$Q$6:$V$6)*100000</f>
        <v>643.12883780104005</v>
      </c>
      <c r="AU43" s="124"/>
      <c r="AV43" s="124"/>
      <c r="AW43" s="124"/>
      <c r="AX43" s="124"/>
      <c r="AY43" s="124"/>
      <c r="AZ43" s="124"/>
    </row>
    <row r="44" spans="1:52">
      <c r="A44" s="165">
        <v>7</v>
      </c>
      <c r="B44" s="166" t="s">
        <v>4</v>
      </c>
      <c r="C44" s="167">
        <v>1723.5342441406251</v>
      </c>
      <c r="D44" s="168">
        <f t="shared" si="4"/>
        <v>4.1793953474335253E-2</v>
      </c>
      <c r="E44" s="175">
        <f>C44/SUM(Urban!$I$6:$N$6)*100000</f>
        <v>813.29732982526809</v>
      </c>
      <c r="F44" s="170">
        <v>7</v>
      </c>
      <c r="G44" s="171" t="s">
        <v>221</v>
      </c>
      <c r="H44" s="172">
        <v>1218.618814453125</v>
      </c>
      <c r="I44" s="194">
        <f t="shared" si="5"/>
        <v>4.3538956093458481E-2</v>
      </c>
      <c r="J44" s="176">
        <f>H44/SUM(Urban!$Q$6:$V$6)*100000</f>
        <v>634.23738789847675</v>
      </c>
      <c r="AU44" s="124"/>
      <c r="AV44" s="124"/>
      <c r="AW44" s="124"/>
      <c r="AX44" s="124"/>
      <c r="AY44" s="124"/>
      <c r="AZ44" s="124"/>
    </row>
    <row r="45" spans="1:52">
      <c r="A45" s="165">
        <v>8</v>
      </c>
      <c r="B45" s="166" t="s">
        <v>54</v>
      </c>
      <c r="C45" s="167">
        <v>1589.0037695312501</v>
      </c>
      <c r="D45" s="168">
        <f t="shared" si="4"/>
        <v>3.8531726213218119E-2</v>
      </c>
      <c r="E45" s="169">
        <f>C45/SUM(Urban!$I$6:$N$6)*100000</f>
        <v>749.81540241251423</v>
      </c>
      <c r="F45" s="170">
        <v>8</v>
      </c>
      <c r="G45" s="171" t="s">
        <v>4</v>
      </c>
      <c r="H45" s="172">
        <v>975.18433300781248</v>
      </c>
      <c r="I45" s="194">
        <f t="shared" si="5"/>
        <v>3.4841500356212446E-2</v>
      </c>
      <c r="J45" s="176">
        <f>H45/SUM(Urban!$Q$6:$V$6)*100000</f>
        <v>507.54046856231616</v>
      </c>
      <c r="AU45" s="124"/>
      <c r="AV45" s="124"/>
      <c r="AW45" s="124"/>
      <c r="AX45" s="124"/>
      <c r="AY45" s="124"/>
      <c r="AZ45" s="124"/>
    </row>
    <row r="46" spans="1:52">
      <c r="A46" s="165">
        <v>9</v>
      </c>
      <c r="B46" s="166" t="s">
        <v>203</v>
      </c>
      <c r="C46" s="167">
        <v>1426.9325754394531</v>
      </c>
      <c r="D46" s="168">
        <f t="shared" si="4"/>
        <v>3.460166449937041E-2</v>
      </c>
      <c r="E46" s="169">
        <f>C46/SUM(Urban!$I$6:$N$6)*100000</f>
        <v>673.33762435584765</v>
      </c>
      <c r="F46" s="170">
        <v>9</v>
      </c>
      <c r="G46" s="171" t="s">
        <v>220</v>
      </c>
      <c r="H46" s="172">
        <v>835.68187719726564</v>
      </c>
      <c r="I46" s="194">
        <f t="shared" si="5"/>
        <v>2.9857340234582658E-2</v>
      </c>
      <c r="J46" s="176">
        <f>H46/SUM(Urban!$Q$6:$V$6)*100000</f>
        <v>434.93558824261618</v>
      </c>
      <c r="AU46" s="124"/>
      <c r="AV46" s="124"/>
      <c r="AW46" s="124"/>
      <c r="AX46" s="124"/>
      <c r="AY46" s="124"/>
      <c r="AZ46" s="124"/>
    </row>
    <row r="47" spans="1:52" ht="15" thickBot="1">
      <c r="A47" s="177">
        <v>10</v>
      </c>
      <c r="B47" s="178" t="s">
        <v>221</v>
      </c>
      <c r="C47" s="179">
        <v>1413.3409042968749</v>
      </c>
      <c r="D47" s="180">
        <f t="shared" si="4"/>
        <v>3.4272080289887749E-2</v>
      </c>
      <c r="E47" s="181">
        <f>C47/SUM(Urban!$I$6:$N$6)*100000</f>
        <v>666.92401819414727</v>
      </c>
      <c r="F47" s="182">
        <v>10</v>
      </c>
      <c r="G47" s="183" t="s">
        <v>79</v>
      </c>
      <c r="H47" s="184">
        <v>826.17477148437501</v>
      </c>
      <c r="I47" s="195">
        <f t="shared" si="5"/>
        <v>2.9517669245344592E-2</v>
      </c>
      <c r="J47" s="196">
        <f>H47/SUM(Urban!$Q$6:$V$6)*100000</f>
        <v>429.98755870105322</v>
      </c>
      <c r="AU47" s="124"/>
      <c r="AV47" s="124"/>
      <c r="AW47" s="124"/>
      <c r="AX47" s="124"/>
      <c r="AY47" s="124"/>
      <c r="AZ47" s="124"/>
    </row>
    <row r="49" spans="1:52" ht="16.2" thickBot="1">
      <c r="A49" s="140" t="s">
        <v>134</v>
      </c>
      <c r="B49" s="141"/>
      <c r="C49" s="142"/>
      <c r="D49" s="143"/>
      <c r="E49" s="144"/>
      <c r="AU49" s="124"/>
      <c r="AV49" s="124"/>
      <c r="AW49" s="124"/>
      <c r="AX49" s="124"/>
      <c r="AY49" s="124"/>
      <c r="AZ49" s="124"/>
    </row>
    <row r="50" spans="1:52" ht="16.2" thickBot="1">
      <c r="A50" s="271" t="s">
        <v>173</v>
      </c>
      <c r="B50" s="272"/>
      <c r="C50" s="272"/>
      <c r="D50" s="272"/>
      <c r="E50" s="273"/>
      <c r="F50" s="283" t="s">
        <v>174</v>
      </c>
      <c r="G50" s="284"/>
      <c r="H50" s="284"/>
      <c r="I50" s="284"/>
      <c r="J50" s="285"/>
      <c r="AU50" s="124"/>
      <c r="AV50" s="124"/>
      <c r="AW50" s="124"/>
      <c r="AX50" s="124"/>
      <c r="AY50" s="124"/>
      <c r="AZ50" s="124"/>
    </row>
    <row r="51" spans="1:52" ht="29.4" customHeight="1" thickBot="1">
      <c r="A51" s="198" t="s">
        <v>175</v>
      </c>
      <c r="B51" s="199" t="s">
        <v>176</v>
      </c>
      <c r="C51" s="200" t="s">
        <v>197</v>
      </c>
      <c r="D51" s="201" t="s">
        <v>198</v>
      </c>
      <c r="E51" s="202" t="s">
        <v>199</v>
      </c>
      <c r="F51" s="203" t="s">
        <v>175</v>
      </c>
      <c r="G51" s="204" t="s">
        <v>176</v>
      </c>
      <c r="H51" s="205" t="s">
        <v>197</v>
      </c>
      <c r="I51" s="206" t="s">
        <v>198</v>
      </c>
      <c r="J51" s="207" t="s">
        <v>199</v>
      </c>
      <c r="AU51" s="124"/>
      <c r="AV51" s="124"/>
      <c r="AW51" s="124"/>
      <c r="AX51" s="124"/>
      <c r="AY51" s="124"/>
      <c r="AZ51" s="124"/>
    </row>
    <row r="52" spans="1:52">
      <c r="A52" s="208">
        <v>0</v>
      </c>
      <c r="B52" s="209" t="s">
        <v>2</v>
      </c>
      <c r="C52" s="210">
        <v>1484.5012254943849</v>
      </c>
      <c r="D52" s="211">
        <f>C52/C$52</f>
        <v>1</v>
      </c>
      <c r="E52" s="212">
        <f>C52/SUM('J &amp; K'!$I$6:$N$6)*100000</f>
        <v>19927.378564499479</v>
      </c>
      <c r="F52" s="213">
        <v>0</v>
      </c>
      <c r="G52" s="238" t="s">
        <v>2</v>
      </c>
      <c r="H52" s="214">
        <v>1007.5420789642334</v>
      </c>
      <c r="I52" s="215">
        <f>H52/H$52</f>
        <v>1</v>
      </c>
      <c r="J52" s="216">
        <f>H52/SUM('J &amp; K'!$Q$6:$V$6)*100000</f>
        <v>15690.189687860546</v>
      </c>
      <c r="AU52" s="124"/>
      <c r="AV52" s="124"/>
      <c r="AW52" s="124"/>
      <c r="AX52" s="124"/>
      <c r="AY52" s="124"/>
      <c r="AZ52" s="124"/>
    </row>
    <row r="53" spans="1:52">
      <c r="A53" s="217">
        <v>1</v>
      </c>
      <c r="B53" s="218" t="s">
        <v>212</v>
      </c>
      <c r="C53" s="219">
        <v>298.12509375000002</v>
      </c>
      <c r="D53" s="220">
        <f t="shared" ref="D53:D62" si="6">C53/$C$52</f>
        <v>0.20082509103400378</v>
      </c>
      <c r="E53" s="221">
        <f>C53/SUM('J &amp; K'!$I$6:$N$6)*100000</f>
        <v>4001.9176142846636</v>
      </c>
      <c r="F53" s="222">
        <v>1</v>
      </c>
      <c r="G53" s="223" t="s">
        <v>212</v>
      </c>
      <c r="H53" s="224">
        <v>251.11584375000001</v>
      </c>
      <c r="I53" s="225">
        <f t="shared" ref="I53:I62" si="7">H53/H$52</f>
        <v>0.24923608551232959</v>
      </c>
      <c r="J53" s="226">
        <f>H53/SUM('J &amp; K'!$Q$6:$V$6)*100000</f>
        <v>3910.5614587482823</v>
      </c>
      <c r="AU53" s="124"/>
      <c r="AV53" s="124"/>
      <c r="AW53" s="124"/>
      <c r="AX53" s="124"/>
      <c r="AY53" s="124"/>
      <c r="AZ53" s="124"/>
    </row>
    <row r="54" spans="1:52">
      <c r="A54" s="217">
        <v>2</v>
      </c>
      <c r="B54" s="218" t="s">
        <v>202</v>
      </c>
      <c r="C54" s="219">
        <v>227.48950048828124</v>
      </c>
      <c r="D54" s="220">
        <f t="shared" si="6"/>
        <v>0.15324305334441216</v>
      </c>
      <c r="E54" s="221">
        <f>C54/SUM('J &amp; K'!$I$6:$N$6)*100000</f>
        <v>3053.7323363738888</v>
      </c>
      <c r="F54" s="222">
        <v>2</v>
      </c>
      <c r="G54" s="223" t="s">
        <v>202</v>
      </c>
      <c r="H54" s="224">
        <v>135.21257690429687</v>
      </c>
      <c r="I54" s="225">
        <f t="shared" si="7"/>
        <v>0.13420042668917331</v>
      </c>
      <c r="J54" s="226">
        <f>H54/SUM('J &amp; K'!$Q$6:$V$6)*100000</f>
        <v>2105.6301509449522</v>
      </c>
      <c r="AU54" s="124"/>
      <c r="AV54" s="124"/>
      <c r="AW54" s="124"/>
      <c r="AX54" s="124"/>
      <c r="AY54" s="124"/>
      <c r="AZ54" s="124"/>
    </row>
    <row r="55" spans="1:52">
      <c r="A55" s="217">
        <v>3</v>
      </c>
      <c r="B55" s="218" t="s">
        <v>223</v>
      </c>
      <c r="C55" s="219">
        <v>151.64974877929689</v>
      </c>
      <c r="D55" s="220">
        <f t="shared" si="6"/>
        <v>0.10215535438766163</v>
      </c>
      <c r="E55" s="221">
        <f>C55/SUM('J &amp; K'!$I$6:$N$6)*100000</f>
        <v>2035.6884192735361</v>
      </c>
      <c r="F55" s="222">
        <v>3</v>
      </c>
      <c r="G55" s="223" t="s">
        <v>54</v>
      </c>
      <c r="H55" s="224">
        <v>76.472892700195317</v>
      </c>
      <c r="I55" s="225">
        <f t="shared" si="7"/>
        <v>7.5900445546463399E-2</v>
      </c>
      <c r="J55" s="226">
        <f>H55/SUM('J &amp; K'!$Q$6:$V$6)*100000</f>
        <v>1190.8923880171405</v>
      </c>
      <c r="AU55" s="124"/>
      <c r="AV55" s="124"/>
      <c r="AW55" s="124"/>
      <c r="AX55" s="124"/>
      <c r="AY55" s="124"/>
      <c r="AZ55" s="124"/>
    </row>
    <row r="56" spans="1:52">
      <c r="A56" s="217">
        <v>4</v>
      </c>
      <c r="B56" s="218" t="s">
        <v>188</v>
      </c>
      <c r="C56" s="219">
        <v>97.102470397949233</v>
      </c>
      <c r="D56" s="220">
        <f t="shared" si="6"/>
        <v>6.5410838826091972E-2</v>
      </c>
      <c r="E56" s="221">
        <f>C56/SUM('J &amp; K'!$I$6:$N$6)*100000</f>
        <v>1303.4665475089955</v>
      </c>
      <c r="F56" s="222">
        <v>4</v>
      </c>
      <c r="G56" s="223" t="s">
        <v>188</v>
      </c>
      <c r="H56" s="224">
        <v>67.484974853515624</v>
      </c>
      <c r="I56" s="225">
        <f t="shared" si="7"/>
        <v>6.6979807853674037E-2</v>
      </c>
      <c r="J56" s="226">
        <f>H56/SUM('J &amp; K'!$Q$6:$V$6)*100000</f>
        <v>1050.925890480597</v>
      </c>
      <c r="AU56" s="124"/>
      <c r="AV56" s="124"/>
      <c r="AW56" s="124"/>
      <c r="AX56" s="124"/>
      <c r="AY56" s="124"/>
      <c r="AZ56" s="124"/>
    </row>
    <row r="57" spans="1:52">
      <c r="A57" s="217">
        <v>5</v>
      </c>
      <c r="B57" s="218" t="s">
        <v>54</v>
      </c>
      <c r="C57" s="219">
        <v>96.713609924316401</v>
      </c>
      <c r="D57" s="220">
        <f t="shared" si="6"/>
        <v>6.5148891939855263E-2</v>
      </c>
      <c r="E57" s="221">
        <f>C57/SUM('J &amp; K'!$I$6:$N$6)*100000</f>
        <v>1298.2466327431648</v>
      </c>
      <c r="F57" s="222">
        <v>5</v>
      </c>
      <c r="G57" s="223" t="s">
        <v>215</v>
      </c>
      <c r="H57" s="224">
        <v>42.979354919433597</v>
      </c>
      <c r="I57" s="225">
        <f t="shared" si="7"/>
        <v>4.2657627722721955E-2</v>
      </c>
      <c r="J57" s="226">
        <f>H57/SUM('J &amp; K'!$Q$6:$V$6)*100000</f>
        <v>669.30627060364611</v>
      </c>
      <c r="AU57" s="124"/>
      <c r="AV57" s="124"/>
      <c r="AW57" s="124"/>
      <c r="AX57" s="124"/>
      <c r="AY57" s="124"/>
      <c r="AZ57" s="124"/>
    </row>
    <row r="58" spans="1:52">
      <c r="A58" s="217">
        <v>6</v>
      </c>
      <c r="B58" s="218" t="s">
        <v>203</v>
      </c>
      <c r="C58" s="219">
        <v>66.851478576660156</v>
      </c>
      <c r="D58" s="220">
        <f t="shared" si="6"/>
        <v>4.5032956139457909E-2</v>
      </c>
      <c r="E58" s="221">
        <f>C58/SUM('J &amp; K'!$I$6:$N$6)*100000</f>
        <v>897.3887648694789</v>
      </c>
      <c r="F58" s="222">
        <v>6</v>
      </c>
      <c r="G58" s="223" t="s">
        <v>203</v>
      </c>
      <c r="H58" s="224">
        <v>39.488929809570315</v>
      </c>
      <c r="I58" s="225">
        <f t="shared" si="7"/>
        <v>3.9193330615199175E-2</v>
      </c>
      <c r="J58" s="226">
        <f>H58/SUM('J &amp; K'!$Q$6:$V$6)*100000</f>
        <v>614.95079185150712</v>
      </c>
      <c r="AU58" s="124"/>
      <c r="AV58" s="124"/>
      <c r="AW58" s="124"/>
      <c r="AX58" s="124"/>
      <c r="AY58" s="124"/>
      <c r="AZ58" s="124"/>
    </row>
    <row r="59" spans="1:52">
      <c r="A59" s="217">
        <v>7</v>
      </c>
      <c r="B59" s="218" t="s">
        <v>205</v>
      </c>
      <c r="C59" s="219">
        <v>64.684920654296874</v>
      </c>
      <c r="D59" s="220">
        <f t="shared" si="6"/>
        <v>4.357350438208954E-2</v>
      </c>
      <c r="E59" s="221">
        <f>C59/SUM('J &amp; K'!$I$6:$N$6)*100000</f>
        <v>868.30571720377532</v>
      </c>
      <c r="F59" s="222">
        <v>7</v>
      </c>
      <c r="G59" s="223" t="s">
        <v>208</v>
      </c>
      <c r="H59" s="224">
        <v>37.566655883789061</v>
      </c>
      <c r="I59" s="225">
        <f t="shared" si="7"/>
        <v>3.7285446105048123E-2</v>
      </c>
      <c r="J59" s="226">
        <f>H59/SUM('J &amp; K'!$Q$6:$V$6)*100000</f>
        <v>585.01572198470603</v>
      </c>
      <c r="AU59" s="124"/>
      <c r="AV59" s="124"/>
      <c r="AW59" s="124"/>
      <c r="AX59" s="124"/>
      <c r="AY59" s="124"/>
      <c r="AZ59" s="124"/>
    </row>
    <row r="60" spans="1:52">
      <c r="A60" s="217">
        <v>8</v>
      </c>
      <c r="B60" s="218" t="s">
        <v>208</v>
      </c>
      <c r="C60" s="219">
        <v>55.716967224121092</v>
      </c>
      <c r="D60" s="220">
        <f t="shared" si="6"/>
        <v>3.7532449463331105E-2</v>
      </c>
      <c r="E60" s="221">
        <f>C60/SUM('J &amp; K'!$I$6:$N$6)*100000</f>
        <v>747.92332890874422</v>
      </c>
      <c r="F60" s="222">
        <v>8</v>
      </c>
      <c r="G60" s="223" t="s">
        <v>219</v>
      </c>
      <c r="H60" s="224">
        <v>32.504879638671873</v>
      </c>
      <c r="I60" s="225">
        <f t="shared" si="7"/>
        <v>3.2261560402606033E-2</v>
      </c>
      <c r="J60" s="226">
        <f>H60/SUM('J &amp; K'!$Q$6:$V$6)*100000</f>
        <v>506.19000234325927</v>
      </c>
      <c r="AU60" s="124"/>
      <c r="AV60" s="124"/>
      <c r="AW60" s="124"/>
      <c r="AX60" s="124"/>
      <c r="AY60" s="124"/>
      <c r="AZ60" s="124"/>
    </row>
    <row r="61" spans="1:52">
      <c r="A61" s="217">
        <v>9</v>
      </c>
      <c r="B61" s="218" t="s">
        <v>182</v>
      </c>
      <c r="C61" s="219">
        <v>52.021012939453122</v>
      </c>
      <c r="D61" s="220">
        <f t="shared" si="6"/>
        <v>3.5042755132875358E-2</v>
      </c>
      <c r="E61" s="221">
        <f>C61/SUM('J &amp; K'!$I$6:$N$6)*100000</f>
        <v>698.31024747586457</v>
      </c>
      <c r="F61" s="222">
        <v>9</v>
      </c>
      <c r="G61" s="223" t="s">
        <v>4</v>
      </c>
      <c r="H61" s="224">
        <v>27.176600097656252</v>
      </c>
      <c r="I61" s="225">
        <f t="shared" si="7"/>
        <v>2.6973166347150638E-2</v>
      </c>
      <c r="J61" s="226">
        <f>H61/SUM('J &amp; K'!$Q$6:$V$6)*100000</f>
        <v>423.21409646901003</v>
      </c>
      <c r="AU61" s="124"/>
      <c r="AV61" s="124"/>
      <c r="AW61" s="124"/>
      <c r="AX61" s="124"/>
      <c r="AY61" s="124"/>
      <c r="AZ61" s="124"/>
    </row>
    <row r="62" spans="1:52" ht="15" thickBot="1">
      <c r="A62" s="227">
        <v>10</v>
      </c>
      <c r="B62" s="228" t="s">
        <v>215</v>
      </c>
      <c r="C62" s="229">
        <v>45.438447631835935</v>
      </c>
      <c r="D62" s="230">
        <f t="shared" si="6"/>
        <v>3.0608561886975555E-2</v>
      </c>
      <c r="E62" s="231">
        <f>C62/SUM('J &amp; K'!$I$6:$N$6)*100000</f>
        <v>609.94840003667241</v>
      </c>
      <c r="F62" s="232">
        <v>10</v>
      </c>
      <c r="G62" s="233" t="s">
        <v>205</v>
      </c>
      <c r="H62" s="234">
        <v>24.86731036376953</v>
      </c>
      <c r="I62" s="235">
        <f t="shared" si="7"/>
        <v>2.4681163082869408E-2</v>
      </c>
      <c r="J62" s="236">
        <f>H62/SUM('J &amp; K'!$Q$6:$V$6)*100000</f>
        <v>387.25213048724191</v>
      </c>
      <c r="AU62" s="124"/>
      <c r="AV62" s="124"/>
      <c r="AW62" s="124"/>
      <c r="AX62" s="124"/>
      <c r="AY62" s="124"/>
      <c r="AZ62" s="124"/>
    </row>
    <row r="64" spans="1:52" ht="16.2" thickBot="1">
      <c r="A64" s="140" t="s">
        <v>135</v>
      </c>
      <c r="B64" s="141"/>
      <c r="C64" s="142"/>
      <c r="D64" s="143"/>
      <c r="E64" s="144"/>
      <c r="AU64" s="124"/>
      <c r="AV64" s="124"/>
      <c r="AW64" s="124"/>
      <c r="AX64" s="124"/>
      <c r="AY64" s="124"/>
      <c r="AZ64" s="124"/>
    </row>
    <row r="65" spans="1:52" ht="16.2" thickBot="1">
      <c r="A65" s="271" t="s">
        <v>173</v>
      </c>
      <c r="B65" s="272"/>
      <c r="C65" s="272"/>
      <c r="D65" s="272"/>
      <c r="E65" s="273"/>
      <c r="F65" s="274" t="s">
        <v>174</v>
      </c>
      <c r="G65" s="275"/>
      <c r="H65" s="275"/>
      <c r="I65" s="275"/>
      <c r="J65" s="276"/>
      <c r="AU65" s="124"/>
      <c r="AV65" s="124"/>
      <c r="AW65" s="124"/>
      <c r="AX65" s="124"/>
      <c r="AY65" s="124"/>
      <c r="AZ65" s="124"/>
    </row>
    <row r="66" spans="1:52" ht="29.4" customHeight="1" thickBot="1">
      <c r="A66" s="198" t="s">
        <v>175</v>
      </c>
      <c r="B66" s="199" t="s">
        <v>176</v>
      </c>
      <c r="C66" s="200" t="s">
        <v>197</v>
      </c>
      <c r="D66" s="201" t="s">
        <v>198</v>
      </c>
      <c r="E66" s="202" t="s">
        <v>199</v>
      </c>
      <c r="F66" s="203" t="s">
        <v>175</v>
      </c>
      <c r="G66" s="204" t="s">
        <v>176</v>
      </c>
      <c r="H66" s="205" t="s">
        <v>197</v>
      </c>
      <c r="I66" s="206" t="s">
        <v>198</v>
      </c>
      <c r="J66" s="207" t="s">
        <v>199</v>
      </c>
      <c r="AU66" s="124"/>
      <c r="AV66" s="124"/>
      <c r="AW66" s="124"/>
      <c r="AX66" s="124"/>
      <c r="AY66" s="124"/>
      <c r="AZ66" s="124"/>
    </row>
    <row r="67" spans="1:52">
      <c r="A67" s="208">
        <v>0</v>
      </c>
      <c r="B67" s="209" t="s">
        <v>2</v>
      </c>
      <c r="C67" s="210">
        <v>3509.2174206542977</v>
      </c>
      <c r="D67" s="211">
        <f t="shared" ref="D67:D77" si="8">C67/C$67</f>
        <v>1</v>
      </c>
      <c r="E67" s="212">
        <f>C67/SUM(Punjab!$I$6:$N$6)*100000</f>
        <v>22735.65936650999</v>
      </c>
      <c r="F67" s="237">
        <v>0</v>
      </c>
      <c r="G67" s="238" t="s">
        <v>2</v>
      </c>
      <c r="H67" s="239">
        <v>2261.5218139038088</v>
      </c>
      <c r="I67" s="240">
        <f>H67/H$67</f>
        <v>1</v>
      </c>
      <c r="J67" s="216">
        <f>H67/SUM(Punjab!$Q$6:$V$6)*100000</f>
        <v>16544.612623529662</v>
      </c>
      <c r="K67"/>
      <c r="AU67" s="124"/>
      <c r="AV67" s="124"/>
      <c r="AW67" s="124"/>
      <c r="AX67" s="124"/>
      <c r="AY67" s="124"/>
      <c r="AZ67" s="124"/>
    </row>
    <row r="68" spans="1:52">
      <c r="A68" s="217">
        <v>1</v>
      </c>
      <c r="B68" s="218" t="s">
        <v>202</v>
      </c>
      <c r="C68" s="219">
        <v>1053.5130844726561</v>
      </c>
      <c r="D68" s="220">
        <f t="shared" si="8"/>
        <v>0.30021311255095373</v>
      </c>
      <c r="E68" s="221">
        <f>C68/SUM(Punjab!$I$6:$N$6)*100000</f>
        <v>6825.5430643182099</v>
      </c>
      <c r="F68" s="222">
        <v>1</v>
      </c>
      <c r="G68" s="223" t="s">
        <v>202</v>
      </c>
      <c r="H68" s="224">
        <v>513.66958886718749</v>
      </c>
      <c r="I68" s="225">
        <f t="shared" ref="I68:I77" si="9">H68/H$67</f>
        <v>0.22713448338598949</v>
      </c>
      <c r="J68" s="226">
        <f>H68/SUM(Punjab!$Q$6:$V$6)*100000</f>
        <v>3757.8520410667297</v>
      </c>
      <c r="K68"/>
      <c r="AU68" s="124"/>
      <c r="AV68" s="124"/>
      <c r="AW68" s="124"/>
      <c r="AX68" s="124"/>
      <c r="AY68" s="124"/>
      <c r="AZ68" s="124"/>
    </row>
    <row r="69" spans="1:52">
      <c r="A69" s="217">
        <v>2</v>
      </c>
      <c r="B69" s="218" t="s">
        <v>223</v>
      </c>
      <c r="C69" s="219">
        <v>388.97981542968751</v>
      </c>
      <c r="D69" s="220">
        <f t="shared" si="8"/>
        <v>0.11084517395253377</v>
      </c>
      <c r="E69" s="221">
        <f>C69/SUM(Punjab!$I$6:$N$6)*100000</f>
        <v>2520.138117406354</v>
      </c>
      <c r="F69" s="222">
        <v>2</v>
      </c>
      <c r="G69" s="223" t="s">
        <v>188</v>
      </c>
      <c r="H69" s="224">
        <v>224.57476049804689</v>
      </c>
      <c r="I69" s="225">
        <f t="shared" si="9"/>
        <v>9.9302495831507784E-2</v>
      </c>
      <c r="J69" s="226">
        <f>H69/SUM(Punjab!$Q$6:$V$6)*100000</f>
        <v>1642.9213260819652</v>
      </c>
      <c r="K69"/>
      <c r="AU69" s="124"/>
      <c r="AV69" s="124"/>
      <c r="AW69" s="124"/>
      <c r="AX69" s="124"/>
      <c r="AY69" s="124"/>
      <c r="AZ69" s="124"/>
    </row>
    <row r="70" spans="1:52">
      <c r="A70" s="217">
        <v>3</v>
      </c>
      <c r="B70" s="218" t="s">
        <v>212</v>
      </c>
      <c r="C70" s="219">
        <v>245.1146875</v>
      </c>
      <c r="D70" s="220">
        <f t="shared" si="8"/>
        <v>6.9848817590304244E-2</v>
      </c>
      <c r="E70" s="221">
        <f>C70/SUM(Punjab!$I$6:$N$6)*100000</f>
        <v>1588.0589238866487</v>
      </c>
      <c r="F70" s="222">
        <v>3</v>
      </c>
      <c r="G70" s="223" t="s">
        <v>212</v>
      </c>
      <c r="H70" s="224">
        <v>196.41815625000001</v>
      </c>
      <c r="I70" s="225">
        <f t="shared" si="9"/>
        <v>8.6852205025139947E-2</v>
      </c>
      <c r="J70" s="226">
        <f>H70/SUM(Punjab!$Q$6:$V$6)*100000</f>
        <v>1436.9360876403168</v>
      </c>
      <c r="K70"/>
      <c r="AU70" s="124"/>
      <c r="AV70" s="124"/>
      <c r="AW70" s="124"/>
      <c r="AX70" s="124"/>
      <c r="AY70" s="124"/>
      <c r="AZ70" s="124"/>
    </row>
    <row r="71" spans="1:52">
      <c r="A71" s="217">
        <v>4</v>
      </c>
      <c r="B71" s="218" t="s">
        <v>188</v>
      </c>
      <c r="C71" s="219">
        <v>196.52390063476565</v>
      </c>
      <c r="D71" s="220">
        <f t="shared" si="8"/>
        <v>5.6002201367769212E-2</v>
      </c>
      <c r="E71" s="221">
        <f>C71/SUM(Punjab!$I$6:$N$6)*100000</f>
        <v>1273.2469740723009</v>
      </c>
      <c r="F71" s="222">
        <v>4</v>
      </c>
      <c r="G71" s="223" t="s">
        <v>215</v>
      </c>
      <c r="H71" s="224">
        <v>143.99845117187499</v>
      </c>
      <c r="I71" s="225">
        <f t="shared" si="9"/>
        <v>6.3673253243269307E-2</v>
      </c>
      <c r="J71" s="226">
        <f>H71/SUM(Punjab!$Q$6:$V$6)*100000</f>
        <v>1053.4493093897943</v>
      </c>
      <c r="K71"/>
      <c r="AU71" s="124"/>
      <c r="AV71" s="124"/>
      <c r="AW71" s="124"/>
      <c r="AX71" s="124"/>
      <c r="AY71" s="124"/>
      <c r="AZ71" s="124"/>
    </row>
    <row r="72" spans="1:52">
      <c r="A72" s="217">
        <v>5</v>
      </c>
      <c r="B72" s="218" t="s">
        <v>205</v>
      </c>
      <c r="C72" s="219">
        <v>169.3795908203125</v>
      </c>
      <c r="D72" s="220">
        <f t="shared" si="8"/>
        <v>4.8267055162609866E-2</v>
      </c>
      <c r="E72" s="221">
        <f>C72/SUM(Punjab!$I$6:$N$6)*100000</f>
        <v>1097.3833248016456</v>
      </c>
      <c r="F72" s="222">
        <v>5</v>
      </c>
      <c r="G72" s="223" t="s">
        <v>54</v>
      </c>
      <c r="H72" s="224">
        <v>134.45333837890624</v>
      </c>
      <c r="I72" s="225">
        <f t="shared" si="9"/>
        <v>5.9452594068422751E-2</v>
      </c>
      <c r="J72" s="226">
        <f>H72/SUM(Punjab!$Q$6:$V$6)*100000</f>
        <v>983.62013832601178</v>
      </c>
      <c r="AU72" s="124"/>
      <c r="AV72" s="124"/>
      <c r="AW72" s="124"/>
      <c r="AX72" s="124"/>
      <c r="AY72" s="124"/>
      <c r="AZ72" s="124"/>
    </row>
    <row r="73" spans="1:52">
      <c r="A73" s="217">
        <v>6</v>
      </c>
      <c r="B73" s="218" t="s">
        <v>220</v>
      </c>
      <c r="C73" s="219">
        <v>118.42374230957032</v>
      </c>
      <c r="D73" s="220">
        <f t="shared" si="8"/>
        <v>3.3746481939979103E-2</v>
      </c>
      <c r="E73" s="221">
        <f>C73/SUM(Punjab!$I$6:$N$6)*100000</f>
        <v>767.2485182054462</v>
      </c>
      <c r="F73" s="222">
        <v>6</v>
      </c>
      <c r="G73" s="223" t="s">
        <v>217</v>
      </c>
      <c r="H73" s="224">
        <v>111.48268701171875</v>
      </c>
      <c r="I73" s="225">
        <f t="shared" si="9"/>
        <v>4.9295428558913092E-2</v>
      </c>
      <c r="J73" s="226">
        <f>H73/SUM(Punjab!$Q$6:$V$6)*100000</f>
        <v>815.57376961809803</v>
      </c>
      <c r="AU73" s="124"/>
      <c r="AV73" s="124"/>
      <c r="AW73" s="124"/>
      <c r="AX73" s="124"/>
      <c r="AY73" s="124"/>
      <c r="AZ73" s="124"/>
    </row>
    <row r="74" spans="1:52">
      <c r="A74" s="217">
        <v>7</v>
      </c>
      <c r="B74" s="218" t="s">
        <v>118</v>
      </c>
      <c r="C74" s="219">
        <v>114.11489624023437</v>
      </c>
      <c r="D74" s="220">
        <f t="shared" si="8"/>
        <v>3.25186167059884E-2</v>
      </c>
      <c r="E74" s="221">
        <f>C74/SUM(Punjab!$I$6:$N$6)*100000</f>
        <v>739.33219249745343</v>
      </c>
      <c r="F74" s="222">
        <v>7</v>
      </c>
      <c r="G74" s="223" t="s">
        <v>118</v>
      </c>
      <c r="H74" s="224">
        <v>78.332949707031247</v>
      </c>
      <c r="I74" s="225">
        <f t="shared" si="9"/>
        <v>3.4637273549802269E-2</v>
      </c>
      <c r="J74" s="226">
        <f>H74/SUM(Punjab!$Q$6:$V$6)*100000</f>
        <v>573.06027321670865</v>
      </c>
      <c r="AU74" s="124"/>
      <c r="AV74" s="124"/>
      <c r="AW74" s="124"/>
      <c r="AX74" s="124"/>
      <c r="AY74" s="124"/>
      <c r="AZ74" s="124"/>
    </row>
    <row r="75" spans="1:52">
      <c r="A75" s="217">
        <v>8</v>
      </c>
      <c r="B75" s="218" t="s">
        <v>55</v>
      </c>
      <c r="C75" s="219">
        <v>99.905240234375</v>
      </c>
      <c r="D75" s="220">
        <f t="shared" si="8"/>
        <v>2.8469378855342498E-2</v>
      </c>
      <c r="E75" s="221">
        <f>C75/SUM(Punjab!$I$6:$N$6)*100000</f>
        <v>647.27010003118914</v>
      </c>
      <c r="F75" s="222">
        <v>8</v>
      </c>
      <c r="G75" s="223" t="s">
        <v>55</v>
      </c>
      <c r="H75" s="224">
        <v>72.507776855468748</v>
      </c>
      <c r="I75" s="225">
        <f t="shared" si="9"/>
        <v>3.2061497885933182E-2</v>
      </c>
      <c r="J75" s="226">
        <f>H75/SUM(Punjab!$Q$6:$V$6)*100000</f>
        <v>530.44506265287976</v>
      </c>
      <c r="AU75" s="124"/>
      <c r="AV75" s="124"/>
      <c r="AW75" s="124"/>
      <c r="AX75" s="124"/>
      <c r="AY75" s="124"/>
      <c r="AZ75" s="124"/>
    </row>
    <row r="76" spans="1:52">
      <c r="A76" s="217">
        <v>9</v>
      </c>
      <c r="B76" s="218" t="s">
        <v>4</v>
      </c>
      <c r="C76" s="219">
        <v>98.815190063476564</v>
      </c>
      <c r="D76" s="220">
        <f t="shared" si="8"/>
        <v>2.815875399508656E-2</v>
      </c>
      <c r="E76" s="221">
        <f>C76/SUM(Punjab!$I$6:$N$6)*100000</f>
        <v>640.20783901764048</v>
      </c>
      <c r="F76" s="222">
        <v>9</v>
      </c>
      <c r="G76" s="223" t="s">
        <v>219</v>
      </c>
      <c r="H76" s="224">
        <v>71.667529296875003</v>
      </c>
      <c r="I76" s="225">
        <f t="shared" si="9"/>
        <v>3.1689957114834751E-2</v>
      </c>
      <c r="J76" s="226">
        <f>H76/SUM(Punjab!$Q$6:$V$6)*100000</f>
        <v>524.29806452120863</v>
      </c>
      <c r="AU76" s="124"/>
      <c r="AV76" s="124"/>
      <c r="AW76" s="124"/>
      <c r="AX76" s="124"/>
      <c r="AY76" s="124"/>
      <c r="AZ76" s="124"/>
    </row>
    <row r="77" spans="1:52" ht="15" thickBot="1">
      <c r="A77" s="227">
        <v>10</v>
      </c>
      <c r="B77" s="228" t="s">
        <v>217</v>
      </c>
      <c r="C77" s="229">
        <v>97.329916625976566</v>
      </c>
      <c r="D77" s="230">
        <f t="shared" si="8"/>
        <v>2.7735504803184662E-2</v>
      </c>
      <c r="E77" s="231">
        <f>C77/SUM(Punjab!$I$6:$N$6)*100000</f>
        <v>630.58498956340827</v>
      </c>
      <c r="F77" s="232">
        <v>10</v>
      </c>
      <c r="G77" s="233" t="s">
        <v>79</v>
      </c>
      <c r="H77" s="234">
        <v>63.427085937500003</v>
      </c>
      <c r="I77" s="235">
        <f t="shared" si="9"/>
        <v>2.8046196834163192E-2</v>
      </c>
      <c r="J77" s="236">
        <f>H77/SUM(Punjab!$Q$6:$V$6)*100000</f>
        <v>464.01346218449396</v>
      </c>
      <c r="AU77" s="124"/>
      <c r="AV77" s="124"/>
      <c r="AW77" s="124"/>
      <c r="AX77" s="124"/>
      <c r="AY77" s="124"/>
      <c r="AZ77" s="124"/>
    </row>
    <row r="79" spans="1:52" ht="16.2" thickBot="1">
      <c r="A79" s="140" t="s">
        <v>138</v>
      </c>
      <c r="B79" s="141"/>
      <c r="C79" s="142"/>
      <c r="D79" s="143"/>
      <c r="E79" s="144"/>
      <c r="AU79" s="124"/>
      <c r="AV79" s="124"/>
      <c r="AW79" s="124"/>
      <c r="AX79" s="124"/>
      <c r="AY79" s="124"/>
      <c r="AZ79" s="124"/>
    </row>
    <row r="80" spans="1:52" ht="16.2" thickBot="1">
      <c r="A80" s="271" t="s">
        <v>173</v>
      </c>
      <c r="B80" s="272"/>
      <c r="C80" s="272"/>
      <c r="D80" s="272"/>
      <c r="E80" s="273"/>
      <c r="F80" s="274" t="s">
        <v>174</v>
      </c>
      <c r="G80" s="275"/>
      <c r="H80" s="275"/>
      <c r="I80" s="275"/>
      <c r="J80" s="276"/>
      <c r="AU80" s="124"/>
      <c r="AV80" s="124"/>
      <c r="AW80" s="124"/>
      <c r="AX80" s="124"/>
      <c r="AY80" s="124"/>
      <c r="AZ80" s="124"/>
    </row>
    <row r="81" spans="1:52" ht="29.4" customHeight="1" thickBot="1">
      <c r="A81" s="198" t="s">
        <v>175</v>
      </c>
      <c r="B81" s="199" t="s">
        <v>176</v>
      </c>
      <c r="C81" s="200" t="s">
        <v>197</v>
      </c>
      <c r="D81" s="201" t="s">
        <v>198</v>
      </c>
      <c r="E81" s="202" t="s">
        <v>199</v>
      </c>
      <c r="F81" s="203" t="s">
        <v>175</v>
      </c>
      <c r="G81" s="204" t="s">
        <v>176</v>
      </c>
      <c r="H81" s="205" t="s">
        <v>197</v>
      </c>
      <c r="I81" s="206" t="s">
        <v>198</v>
      </c>
      <c r="J81" s="207" t="s">
        <v>199</v>
      </c>
      <c r="AU81" s="124"/>
      <c r="AV81" s="124"/>
      <c r="AW81" s="124"/>
      <c r="AX81" s="124"/>
      <c r="AY81" s="124"/>
      <c r="AZ81" s="124"/>
    </row>
    <row r="82" spans="1:52">
      <c r="A82" s="208">
        <v>0</v>
      </c>
      <c r="B82" s="209" t="s">
        <v>2</v>
      </c>
      <c r="C82" s="210">
        <v>4026.6087390136722</v>
      </c>
      <c r="D82" s="211">
        <f t="shared" ref="D82:D92" si="10">C82/C$82</f>
        <v>1</v>
      </c>
      <c r="E82" s="212">
        <f>C82/SUM(Haryana!$I$6:$N$6)*100000</f>
        <v>27183.197646137542</v>
      </c>
      <c r="F82" s="237">
        <v>0</v>
      </c>
      <c r="G82" s="238" t="s">
        <v>2</v>
      </c>
      <c r="H82" s="239">
        <v>2571.2255855102539</v>
      </c>
      <c r="I82" s="240">
        <f>H82/H$82</f>
        <v>1</v>
      </c>
      <c r="J82" s="216">
        <f>H82/SUM(Haryana!$Q$6:$V$6)*100000</f>
        <v>20063.571874153637</v>
      </c>
      <c r="AU82" s="124"/>
      <c r="AV82" s="124"/>
      <c r="AW82" s="124"/>
      <c r="AX82" s="124"/>
      <c r="AY82" s="124"/>
      <c r="AZ82" s="124"/>
    </row>
    <row r="83" spans="1:52">
      <c r="A83" s="217">
        <v>1</v>
      </c>
      <c r="B83" s="218" t="s">
        <v>202</v>
      </c>
      <c r="C83" s="219">
        <v>877.00904760742185</v>
      </c>
      <c r="D83" s="220">
        <f t="shared" si="10"/>
        <v>0.21780339348844888</v>
      </c>
      <c r="E83" s="221">
        <f>C83/SUM(Haryana!$I$6:$N$6)*100000</f>
        <v>5920.5926931959721</v>
      </c>
      <c r="F83" s="222">
        <v>1</v>
      </c>
      <c r="G83" s="223" t="s">
        <v>202</v>
      </c>
      <c r="H83" s="224">
        <v>335.73162426757813</v>
      </c>
      <c r="I83" s="225">
        <f t="shared" ref="I83:I92" si="11">H83/H$82</f>
        <v>0.13057260559304559</v>
      </c>
      <c r="J83" s="226">
        <f>H83/SUM(Haryana!$Q$6:$V$6)*100000</f>
        <v>2619.7528571115854</v>
      </c>
      <c r="AU83" s="124"/>
      <c r="AV83" s="124"/>
      <c r="AW83" s="124"/>
      <c r="AX83" s="124"/>
      <c r="AY83" s="124"/>
      <c r="AZ83" s="124"/>
    </row>
    <row r="84" spans="1:52">
      <c r="A84" s="217">
        <v>2</v>
      </c>
      <c r="B84" s="218" t="s">
        <v>212</v>
      </c>
      <c r="C84" s="219">
        <v>493.72718750000001</v>
      </c>
      <c r="D84" s="220">
        <f t="shared" si="10"/>
        <v>0.12261613171309506</v>
      </c>
      <c r="E84" s="221">
        <f>C84/SUM(Haryana!$I$6:$N$6)*100000</f>
        <v>3333.0985429618959</v>
      </c>
      <c r="F84" s="222">
        <v>2</v>
      </c>
      <c r="G84" s="223" t="s">
        <v>212</v>
      </c>
      <c r="H84" s="224">
        <v>326.89990625000002</v>
      </c>
      <c r="I84" s="225">
        <f t="shared" si="11"/>
        <v>0.12713777744441954</v>
      </c>
      <c r="J84" s="226">
        <f>H84/SUM(Haryana!$Q$6:$V$6)*100000</f>
        <v>2550.8379356762607</v>
      </c>
      <c r="AU84" s="124"/>
      <c r="AV84" s="124"/>
      <c r="AW84" s="124"/>
      <c r="AX84" s="124"/>
      <c r="AY84" s="124"/>
      <c r="AZ84" s="124"/>
    </row>
    <row r="85" spans="1:52">
      <c r="A85" s="217">
        <v>3</v>
      </c>
      <c r="B85" s="218" t="s">
        <v>223</v>
      </c>
      <c r="C85" s="219">
        <v>354.12506738281252</v>
      </c>
      <c r="D85" s="220">
        <f t="shared" si="10"/>
        <v>8.7946232260340332E-2</v>
      </c>
      <c r="E85" s="221">
        <f>C85/SUM(Haryana!$I$6:$N$6)*100000</f>
        <v>2390.6598137659485</v>
      </c>
      <c r="F85" s="222">
        <v>3</v>
      </c>
      <c r="G85" s="223" t="s">
        <v>188</v>
      </c>
      <c r="H85" s="224">
        <v>203.6284842529297</v>
      </c>
      <c r="I85" s="225">
        <f t="shared" si="11"/>
        <v>7.919510656725208E-2</v>
      </c>
      <c r="J85" s="226">
        <f>H85/SUM(Haryana!$Q$6:$V$6)*100000</f>
        <v>1588.9367126933187</v>
      </c>
      <c r="AU85" s="124"/>
      <c r="AV85" s="124"/>
      <c r="AW85" s="124"/>
      <c r="AX85" s="124"/>
      <c r="AY85" s="124"/>
      <c r="AZ85" s="124"/>
    </row>
    <row r="86" spans="1:52">
      <c r="A86" s="217">
        <v>4</v>
      </c>
      <c r="B86" s="218" t="s">
        <v>188</v>
      </c>
      <c r="C86" s="219">
        <v>220.98506066894532</v>
      </c>
      <c r="D86" s="220">
        <f t="shared" si="10"/>
        <v>5.4881185382584789E-2</v>
      </c>
      <c r="E86" s="221">
        <f>C86/SUM(Haryana!$I$6:$N$6)*100000</f>
        <v>1491.8461093091169</v>
      </c>
      <c r="F86" s="222">
        <v>4</v>
      </c>
      <c r="G86" s="223" t="s">
        <v>215</v>
      </c>
      <c r="H86" s="224">
        <v>182.86309960937501</v>
      </c>
      <c r="I86" s="225">
        <f t="shared" si="11"/>
        <v>7.1119041689640866E-2</v>
      </c>
      <c r="J86" s="226">
        <f>H86/SUM(Haryana!$Q$6:$V$6)*100000</f>
        <v>1426.9020045610387</v>
      </c>
      <c r="AU86" s="124"/>
      <c r="AV86" s="124"/>
      <c r="AW86" s="124"/>
      <c r="AX86" s="124"/>
      <c r="AY86" s="124"/>
      <c r="AZ86" s="124"/>
    </row>
    <row r="87" spans="1:52">
      <c r="A87" s="217">
        <v>5</v>
      </c>
      <c r="B87" s="218" t="s">
        <v>4</v>
      </c>
      <c r="C87" s="219">
        <v>210.15189111328124</v>
      </c>
      <c r="D87" s="220">
        <f t="shared" si="10"/>
        <v>5.219079000080809E-2</v>
      </c>
      <c r="E87" s="221">
        <f>C87/SUM(Haryana!$I$6:$N$6)*100000</f>
        <v>1418.7125599000251</v>
      </c>
      <c r="F87" s="222">
        <v>5</v>
      </c>
      <c r="G87" s="223" t="s">
        <v>54</v>
      </c>
      <c r="H87" s="224">
        <v>180.94944958496095</v>
      </c>
      <c r="I87" s="225">
        <f t="shared" si="11"/>
        <v>7.0374785707124923E-2</v>
      </c>
      <c r="J87" s="226">
        <f>H87/SUM(Haryana!$Q$6:$V$6)*100000</f>
        <v>1411.9695711630611</v>
      </c>
      <c r="AU87" s="124"/>
      <c r="AV87" s="124"/>
      <c r="AW87" s="124"/>
      <c r="AX87" s="124"/>
      <c r="AY87" s="124"/>
      <c r="AZ87" s="124"/>
    </row>
    <row r="88" spans="1:52">
      <c r="A88" s="217">
        <v>6</v>
      </c>
      <c r="B88" s="218" t="s">
        <v>203</v>
      </c>
      <c r="C88" s="219">
        <v>196.42076611328125</v>
      </c>
      <c r="D88" s="220">
        <f t="shared" si="10"/>
        <v>4.8780693343797539E-2</v>
      </c>
      <c r="E88" s="221">
        <f>C88/SUM(Haryana!$I$6:$N$6)*100000</f>
        <v>1326.0152284800745</v>
      </c>
      <c r="F88" s="222">
        <v>6</v>
      </c>
      <c r="G88" s="223" t="s">
        <v>203</v>
      </c>
      <c r="H88" s="224">
        <v>123.37035156250001</v>
      </c>
      <c r="I88" s="225">
        <f t="shared" si="11"/>
        <v>4.7981146523173472E-2</v>
      </c>
      <c r="J88" s="226">
        <f>H88/SUM(Haryana!$Q$6:$V$6)*100000</f>
        <v>962.67318187198794</v>
      </c>
      <c r="AU88" s="124"/>
      <c r="AV88" s="124"/>
      <c r="AW88" s="124"/>
      <c r="AX88" s="124"/>
      <c r="AY88" s="124"/>
      <c r="AZ88" s="124"/>
    </row>
    <row r="89" spans="1:52">
      <c r="A89" s="217">
        <v>7</v>
      </c>
      <c r="B89" s="218" t="s">
        <v>205</v>
      </c>
      <c r="C89" s="219">
        <v>188.16914648437501</v>
      </c>
      <c r="D89" s="220">
        <f t="shared" si="10"/>
        <v>4.6731420577621731E-2</v>
      </c>
      <c r="E89" s="221">
        <f>C89/SUM(Haryana!$I$6:$N$6)*100000</f>
        <v>1270.3094418462704</v>
      </c>
      <c r="F89" s="222">
        <v>7</v>
      </c>
      <c r="G89" s="223" t="s">
        <v>55</v>
      </c>
      <c r="H89" s="224">
        <v>116.2804775390625</v>
      </c>
      <c r="I89" s="225">
        <f t="shared" si="11"/>
        <v>4.5223755626244248E-2</v>
      </c>
      <c r="J89" s="226">
        <f>H89/SUM(Haryana!$Q$6:$V$6)*100000</f>
        <v>907.35007142631139</v>
      </c>
      <c r="AU89" s="124"/>
      <c r="AV89" s="124"/>
      <c r="AW89" s="124"/>
      <c r="AX89" s="124"/>
      <c r="AY89" s="124"/>
      <c r="AZ89" s="124"/>
    </row>
    <row r="90" spans="1:52">
      <c r="A90" s="217">
        <v>8</v>
      </c>
      <c r="B90" s="218" t="s">
        <v>54</v>
      </c>
      <c r="C90" s="219">
        <v>161.89511804199219</v>
      </c>
      <c r="D90" s="220">
        <f t="shared" si="10"/>
        <v>4.0206319643971367E-2</v>
      </c>
      <c r="E90" s="221">
        <f>C90/SUM(Haryana!$I$6:$N$6)*100000</f>
        <v>1092.9363335058561</v>
      </c>
      <c r="F90" s="222">
        <v>8</v>
      </c>
      <c r="G90" s="223" t="s">
        <v>4</v>
      </c>
      <c r="H90" s="224">
        <v>95.855060546874995</v>
      </c>
      <c r="I90" s="225">
        <f t="shared" si="11"/>
        <v>3.7279910828148036E-2</v>
      </c>
      <c r="J90" s="226">
        <f>H90/SUM(Haryana!$Q$6:$V$6)*100000</f>
        <v>747.96817036258665</v>
      </c>
      <c r="AU90" s="124"/>
      <c r="AV90" s="124"/>
      <c r="AW90" s="124"/>
      <c r="AX90" s="124"/>
      <c r="AY90" s="124"/>
      <c r="AZ90" s="124"/>
    </row>
    <row r="91" spans="1:52">
      <c r="A91" s="217">
        <v>9</v>
      </c>
      <c r="B91" s="218" t="s">
        <v>215</v>
      </c>
      <c r="C91" s="219">
        <v>130.91044482421876</v>
      </c>
      <c r="D91" s="220">
        <f t="shared" si="10"/>
        <v>3.2511339767341191E-2</v>
      </c>
      <c r="E91" s="221">
        <f>C91/SUM(Haryana!$I$6:$N$6)*100000</f>
        <v>883.76217463636669</v>
      </c>
      <c r="F91" s="222">
        <v>9</v>
      </c>
      <c r="G91" s="223" t="s">
        <v>219</v>
      </c>
      <c r="H91" s="224">
        <v>74.144288330078126</v>
      </c>
      <c r="I91" s="225">
        <f t="shared" si="11"/>
        <v>2.8836166203349427E-2</v>
      </c>
      <c r="J91" s="226">
        <f>H91/SUM(Haryana!$Q$6:$V$6)*100000</f>
        <v>578.55649319594124</v>
      </c>
      <c r="AU91" s="124"/>
      <c r="AV91" s="124"/>
      <c r="AW91" s="124"/>
      <c r="AX91" s="124"/>
      <c r="AY91" s="124"/>
      <c r="AZ91" s="124"/>
    </row>
    <row r="92" spans="1:52" ht="15" thickBot="1">
      <c r="A92" s="227">
        <v>10</v>
      </c>
      <c r="B92" s="228" t="s">
        <v>221</v>
      </c>
      <c r="C92" s="229">
        <v>115.88969873046875</v>
      </c>
      <c r="D92" s="230">
        <f t="shared" si="10"/>
        <v>2.8780968363679712E-2</v>
      </c>
      <c r="E92" s="231">
        <f>C92/SUM(Haryana!$I$6:$N$6)*100000</f>
        <v>782.35875147713728</v>
      </c>
      <c r="F92" s="232">
        <v>10</v>
      </c>
      <c r="G92" s="233" t="s">
        <v>221</v>
      </c>
      <c r="H92" s="234">
        <v>69.871609375000006</v>
      </c>
      <c r="I92" s="235">
        <f t="shared" si="11"/>
        <v>2.7174437656793206E-2</v>
      </c>
      <c r="J92" s="236">
        <f>H92/SUM(Haryana!$Q$6:$V$6)*100000</f>
        <v>545.21628306677758</v>
      </c>
      <c r="AU92" s="124"/>
      <c r="AV92" s="124"/>
      <c r="AW92" s="124"/>
      <c r="AX92" s="124"/>
      <c r="AY92" s="124"/>
      <c r="AZ92" s="124"/>
    </row>
    <row r="94" spans="1:52" ht="16.2" thickBot="1">
      <c r="A94" s="140" t="s">
        <v>139</v>
      </c>
      <c r="B94" s="141"/>
      <c r="C94" s="142"/>
      <c r="D94" s="143"/>
      <c r="E94" s="144"/>
      <c r="AU94" s="124"/>
      <c r="AV94" s="124"/>
      <c r="AW94" s="124"/>
      <c r="AX94" s="124"/>
      <c r="AY94" s="124"/>
      <c r="AZ94" s="124"/>
    </row>
    <row r="95" spans="1:52" ht="16.2" thickBot="1">
      <c r="A95" s="271" t="s">
        <v>173</v>
      </c>
      <c r="B95" s="272"/>
      <c r="C95" s="272"/>
      <c r="D95" s="272"/>
      <c r="E95" s="273"/>
      <c r="F95" s="274" t="s">
        <v>174</v>
      </c>
      <c r="G95" s="275"/>
      <c r="H95" s="275"/>
      <c r="I95" s="275"/>
      <c r="J95" s="276"/>
      <c r="AU95" s="124"/>
      <c r="AV95" s="124"/>
      <c r="AW95" s="124"/>
      <c r="AX95" s="124"/>
      <c r="AY95" s="124"/>
      <c r="AZ95" s="124"/>
    </row>
    <row r="96" spans="1:52" ht="29.4" customHeight="1" thickBot="1">
      <c r="A96" s="198" t="s">
        <v>175</v>
      </c>
      <c r="B96" s="199" t="s">
        <v>176</v>
      </c>
      <c r="C96" s="200" t="s">
        <v>197</v>
      </c>
      <c r="D96" s="201" t="s">
        <v>198</v>
      </c>
      <c r="E96" s="202" t="s">
        <v>199</v>
      </c>
      <c r="F96" s="203" t="s">
        <v>175</v>
      </c>
      <c r="G96" s="204" t="s">
        <v>176</v>
      </c>
      <c r="H96" s="205" t="s">
        <v>197</v>
      </c>
      <c r="I96" s="206" t="s">
        <v>198</v>
      </c>
      <c r="J96" s="207" t="s">
        <v>199</v>
      </c>
      <c r="AU96" s="124"/>
      <c r="AV96" s="124"/>
      <c r="AW96" s="124"/>
      <c r="AX96" s="124"/>
      <c r="AY96" s="124"/>
      <c r="AZ96" s="124"/>
    </row>
    <row r="97" spans="1:52">
      <c r="A97" s="208">
        <v>0</v>
      </c>
      <c r="B97" s="209" t="s">
        <v>2</v>
      </c>
      <c r="C97" s="210">
        <v>1577.9361165313719</v>
      </c>
      <c r="D97" s="211">
        <f t="shared" ref="D97:D107" si="12">C97/C$97</f>
        <v>1</v>
      </c>
      <c r="E97" s="212">
        <f>C97/SUM(Delhi!$I$6:$N$6)*100000</f>
        <v>15937.352926075784</v>
      </c>
      <c r="F97" s="237">
        <v>0</v>
      </c>
      <c r="G97" s="238" t="s">
        <v>2</v>
      </c>
      <c r="H97" s="239">
        <v>963.61153631591822</v>
      </c>
      <c r="I97" s="240">
        <f>H97/H$97</f>
        <v>1</v>
      </c>
      <c r="J97" s="216">
        <f>H97/SUM(Delhi!$Q$6:$V$6)*100000</f>
        <v>11136.589236353228</v>
      </c>
      <c r="AU97" s="124"/>
      <c r="AV97" s="124"/>
      <c r="AW97" s="124"/>
      <c r="AX97" s="124"/>
      <c r="AY97" s="124"/>
      <c r="AZ97" s="124"/>
    </row>
    <row r="98" spans="1:52">
      <c r="A98" s="217">
        <v>1</v>
      </c>
      <c r="B98" s="218" t="s">
        <v>202</v>
      </c>
      <c r="C98" s="219">
        <v>286.48384179687503</v>
      </c>
      <c r="D98" s="220">
        <f t="shared" si="12"/>
        <v>0.18155604577112122</v>
      </c>
      <c r="E98" s="241">
        <f>C98/SUM(Delhi!$I$6:$N$6)*100000</f>
        <v>2893.5227773171282</v>
      </c>
      <c r="F98" s="222">
        <v>1</v>
      </c>
      <c r="G98" s="223" t="s">
        <v>202</v>
      </c>
      <c r="H98" s="224">
        <v>149.6174609375</v>
      </c>
      <c r="I98" s="225">
        <f t="shared" ref="I98:I107" si="13">H98/H$97</f>
        <v>0.1552674032001711</v>
      </c>
      <c r="J98" s="226">
        <f>H98/SUM(Delhi!$Q$6:$V$6)*100000</f>
        <v>1729.1492912355418</v>
      </c>
      <c r="AU98" s="124"/>
      <c r="AV98" s="124"/>
      <c r="AW98" s="124"/>
      <c r="AX98" s="124"/>
      <c r="AY98" s="124"/>
      <c r="AZ98" s="124"/>
    </row>
    <row r="99" spans="1:52">
      <c r="A99" s="217">
        <v>2</v>
      </c>
      <c r="B99" s="218" t="s">
        <v>205</v>
      </c>
      <c r="C99" s="219">
        <v>137.65693090820312</v>
      </c>
      <c r="D99" s="220">
        <f t="shared" si="12"/>
        <v>8.7238595698539034E-2</v>
      </c>
      <c r="E99" s="241">
        <f>C99/SUM(Delhi!$I$6:$N$6)*100000</f>
        <v>1390.3522884228535</v>
      </c>
      <c r="F99" s="222">
        <v>2</v>
      </c>
      <c r="G99" s="223" t="s">
        <v>212</v>
      </c>
      <c r="H99" s="224">
        <v>96.998359375000007</v>
      </c>
      <c r="I99" s="225">
        <f t="shared" si="13"/>
        <v>0.10066126828020797</v>
      </c>
      <c r="J99" s="226">
        <f>H99/SUM(Delhi!$Q$6:$V$6)*100000</f>
        <v>1121.0231968470284</v>
      </c>
      <c r="AU99" s="124"/>
      <c r="AV99" s="124"/>
      <c r="AW99" s="124"/>
      <c r="AX99" s="124"/>
      <c r="AY99" s="124"/>
      <c r="AZ99" s="124"/>
    </row>
    <row r="100" spans="1:52">
      <c r="A100" s="217">
        <v>3</v>
      </c>
      <c r="B100" s="218" t="s">
        <v>212</v>
      </c>
      <c r="C100" s="219">
        <v>133.48831250000001</v>
      </c>
      <c r="D100" s="220">
        <f t="shared" si="12"/>
        <v>8.4596778729822575E-2</v>
      </c>
      <c r="E100" s="241">
        <f>C100/SUM(Delhi!$I$6:$N$6)*100000</f>
        <v>1348.2487190263237</v>
      </c>
      <c r="F100" s="222">
        <v>3</v>
      </c>
      <c r="G100" s="223" t="s">
        <v>54</v>
      </c>
      <c r="H100" s="224">
        <v>80.757343505859382</v>
      </c>
      <c r="I100" s="225">
        <f t="shared" si="13"/>
        <v>8.3806949649659693E-2</v>
      </c>
      <c r="J100" s="226">
        <f>H100/SUM(Delhi!$Q$6:$V$6)*100000</f>
        <v>933.32357339999692</v>
      </c>
      <c r="AU100" s="124"/>
      <c r="AV100" s="124"/>
      <c r="AW100" s="124"/>
      <c r="AX100" s="124"/>
      <c r="AY100" s="124"/>
      <c r="AZ100" s="124"/>
    </row>
    <row r="101" spans="1:52">
      <c r="A101" s="217">
        <v>4</v>
      </c>
      <c r="B101" s="218" t="s">
        <v>223</v>
      </c>
      <c r="C101" s="219">
        <v>108.44916723632812</v>
      </c>
      <c r="D101" s="220">
        <f t="shared" si="12"/>
        <v>6.872849039967581E-2</v>
      </c>
      <c r="E101" s="241">
        <f>C101/SUM(Delhi!$I$6:$N$6)*100000</f>
        <v>1095.3502075760448</v>
      </c>
      <c r="F101" s="222">
        <v>4</v>
      </c>
      <c r="G101" s="223" t="s">
        <v>188</v>
      </c>
      <c r="H101" s="224">
        <v>80.587250366210938</v>
      </c>
      <c r="I101" s="225">
        <f t="shared" si="13"/>
        <v>8.3630433353166667E-2</v>
      </c>
      <c r="J101" s="226">
        <f>H101/SUM(Delhi!$Q$6:$V$6)*100000</f>
        <v>931.35778391243173</v>
      </c>
      <c r="AU101" s="124"/>
      <c r="AV101" s="124"/>
      <c r="AW101" s="124"/>
      <c r="AX101" s="124"/>
      <c r="AY101" s="124"/>
      <c r="AZ101" s="124"/>
    </row>
    <row r="102" spans="1:52">
      <c r="A102" s="217">
        <v>5</v>
      </c>
      <c r="B102" s="218" t="s">
        <v>188</v>
      </c>
      <c r="C102" s="219">
        <v>103.71500469970702</v>
      </c>
      <c r="D102" s="220">
        <f t="shared" si="12"/>
        <v>6.5728265937466418E-2</v>
      </c>
      <c r="E102" s="241">
        <f>C102/SUM(Delhi!$I$6:$N$6)*100000</f>
        <v>1047.5345714643679</v>
      </c>
      <c r="F102" s="222">
        <v>5</v>
      </c>
      <c r="G102" s="223" t="s">
        <v>215</v>
      </c>
      <c r="H102" s="224">
        <v>68.285058349609372</v>
      </c>
      <c r="I102" s="225">
        <f t="shared" si="13"/>
        <v>7.0863678750336431E-2</v>
      </c>
      <c r="J102" s="226">
        <f>H102/SUM(Delhi!$Q$6:$V$6)*100000</f>
        <v>789.17968201938947</v>
      </c>
      <c r="AU102" s="124"/>
      <c r="AV102" s="124"/>
      <c r="AW102" s="124"/>
      <c r="AX102" s="124"/>
      <c r="AY102" s="124"/>
      <c r="AZ102" s="124"/>
    </row>
    <row r="103" spans="1:52">
      <c r="A103" s="217">
        <v>6</v>
      </c>
      <c r="B103" s="218" t="s">
        <v>4</v>
      </c>
      <c r="C103" s="219">
        <v>100.7713291015625</v>
      </c>
      <c r="D103" s="220">
        <f t="shared" si="12"/>
        <v>6.3862743266868499E-2</v>
      </c>
      <c r="E103" s="241">
        <f>C103/SUM(Delhi!$I$6:$N$6)*100000</f>
        <v>1017.8030782714533</v>
      </c>
      <c r="F103" s="222">
        <v>6</v>
      </c>
      <c r="G103" s="223" t="s">
        <v>4</v>
      </c>
      <c r="H103" s="224">
        <v>65.736838867187501</v>
      </c>
      <c r="I103" s="225">
        <f t="shared" si="13"/>
        <v>6.8219231910104289E-2</v>
      </c>
      <c r="J103" s="226">
        <f>H103/SUM(Delhi!$Q$6:$V$6)*100000</f>
        <v>759.72956380235189</v>
      </c>
      <c r="AU103" s="124"/>
      <c r="AV103" s="124"/>
      <c r="AW103" s="124"/>
      <c r="AX103" s="124"/>
      <c r="AY103" s="124"/>
      <c r="AZ103" s="124"/>
    </row>
    <row r="104" spans="1:52">
      <c r="A104" s="217">
        <v>7</v>
      </c>
      <c r="B104" s="218" t="s">
        <v>215</v>
      </c>
      <c r="C104" s="219">
        <v>82.581928222656245</v>
      </c>
      <c r="D104" s="220">
        <f t="shared" si="12"/>
        <v>5.2335406584259128E-2</v>
      </c>
      <c r="E104" s="241">
        <f>C104/SUM(Delhi!$I$6:$N$6)*100000</f>
        <v>834.08784526300826</v>
      </c>
      <c r="F104" s="222">
        <v>7</v>
      </c>
      <c r="G104" s="223" t="s">
        <v>55</v>
      </c>
      <c r="H104" s="224">
        <v>47.057415771484372</v>
      </c>
      <c r="I104" s="225">
        <f t="shared" si="13"/>
        <v>4.8834425489958734E-2</v>
      </c>
      <c r="J104" s="226">
        <f>H104/SUM(Delhi!$Q$6:$V$6)*100000</f>
        <v>543.84893727496808</v>
      </c>
      <c r="AU104" s="124"/>
      <c r="AV104" s="124"/>
      <c r="AW104" s="124"/>
      <c r="AX104" s="124"/>
      <c r="AY104" s="124"/>
      <c r="AZ104" s="124"/>
    </row>
    <row r="105" spans="1:52">
      <c r="A105" s="217">
        <v>8</v>
      </c>
      <c r="B105" s="218" t="s">
        <v>203</v>
      </c>
      <c r="C105" s="219">
        <v>71.974678222656252</v>
      </c>
      <c r="D105" s="220">
        <f t="shared" si="12"/>
        <v>4.5613176267789213E-2</v>
      </c>
      <c r="E105" s="241">
        <f>C105/SUM(Delhi!$I$6:$N$6)*100000</f>
        <v>726.95328825906108</v>
      </c>
      <c r="F105" s="222">
        <v>8</v>
      </c>
      <c r="G105" s="223" t="s">
        <v>79</v>
      </c>
      <c r="H105" s="224">
        <v>32.521424804687499</v>
      </c>
      <c r="I105" s="225">
        <f t="shared" si="13"/>
        <v>3.3749517911567856E-2</v>
      </c>
      <c r="J105" s="226">
        <f>H105/SUM(Delhi!$Q$6:$V$6)*100000</f>
        <v>375.85451790607698</v>
      </c>
      <c r="AU105" s="124"/>
      <c r="AV105" s="124"/>
      <c r="AW105" s="124"/>
      <c r="AX105" s="124"/>
      <c r="AY105" s="124"/>
      <c r="AZ105" s="124"/>
    </row>
    <row r="106" spans="1:52">
      <c r="A106" s="217">
        <v>9</v>
      </c>
      <c r="B106" s="218" t="s">
        <v>54</v>
      </c>
      <c r="C106" s="219">
        <v>55.242693115234374</v>
      </c>
      <c r="D106" s="220">
        <f t="shared" si="12"/>
        <v>3.5009461115998265E-2</v>
      </c>
      <c r="E106" s="241">
        <f>C106/SUM(Delhi!$I$6:$N$6)*100000</f>
        <v>557.95813755739141</v>
      </c>
      <c r="F106" s="222">
        <v>9</v>
      </c>
      <c r="G106" s="223" t="s">
        <v>220</v>
      </c>
      <c r="H106" s="224">
        <v>31.273479492187501</v>
      </c>
      <c r="I106" s="225">
        <f t="shared" si="13"/>
        <v>3.2454446956656766E-2</v>
      </c>
      <c r="J106" s="226">
        <f>H106/SUM(Delhi!$Q$6:$V$6)*100000</f>
        <v>361.43184464930044</v>
      </c>
      <c r="AU106" s="124"/>
      <c r="AV106" s="124"/>
      <c r="AW106" s="124"/>
      <c r="AX106" s="124"/>
      <c r="AY106" s="124"/>
      <c r="AZ106" s="124"/>
    </row>
    <row r="107" spans="1:52" ht="15" thickBot="1">
      <c r="A107" s="227">
        <v>10</v>
      </c>
      <c r="B107" s="228" t="s">
        <v>221</v>
      </c>
      <c r="C107" s="229">
        <v>51.882248535156251</v>
      </c>
      <c r="D107" s="230">
        <f t="shared" si="12"/>
        <v>3.2879815596846912E-2</v>
      </c>
      <c r="E107" s="242">
        <f>C107/SUM(Delhi!$I$6:$N$6)*100000</f>
        <v>524.0172253112404</v>
      </c>
      <c r="F107" s="232">
        <v>10</v>
      </c>
      <c r="G107" s="233" t="s">
        <v>203</v>
      </c>
      <c r="H107" s="234">
        <v>28.698304809570313</v>
      </c>
      <c r="I107" s="235">
        <f t="shared" si="13"/>
        <v>2.9782027018158932E-2</v>
      </c>
      <c r="J107" s="236">
        <f>H107/SUM(Delhi!$Q$6:$V$6)*100000</f>
        <v>331.67020152720971</v>
      </c>
      <c r="AU107" s="124"/>
      <c r="AV107" s="124"/>
      <c r="AW107" s="124"/>
      <c r="AX107" s="124"/>
      <c r="AY107" s="124"/>
      <c r="AZ107" s="124"/>
    </row>
    <row r="109" spans="1:52" ht="16.2" thickBot="1">
      <c r="A109" s="140" t="s">
        <v>140</v>
      </c>
      <c r="B109" s="141"/>
      <c r="C109" s="142"/>
      <c r="D109" s="143"/>
      <c r="E109" s="144"/>
      <c r="AU109" s="124"/>
      <c r="AV109" s="124"/>
      <c r="AW109" s="124"/>
      <c r="AX109" s="124"/>
      <c r="AY109" s="124"/>
      <c r="AZ109" s="124"/>
    </row>
    <row r="110" spans="1:52" ht="16.2" thickBot="1">
      <c r="A110" s="271" t="s">
        <v>173</v>
      </c>
      <c r="B110" s="272"/>
      <c r="C110" s="272"/>
      <c r="D110" s="272"/>
      <c r="E110" s="273"/>
      <c r="F110" s="274" t="s">
        <v>174</v>
      </c>
      <c r="G110" s="275"/>
      <c r="H110" s="275"/>
      <c r="I110" s="275"/>
      <c r="J110" s="276"/>
      <c r="AU110" s="124"/>
      <c r="AV110" s="124"/>
      <c r="AW110" s="124"/>
      <c r="AX110" s="124"/>
      <c r="AY110" s="124"/>
      <c r="AZ110" s="124"/>
    </row>
    <row r="111" spans="1:52" ht="29.4" customHeight="1" thickBot="1">
      <c r="A111" s="198" t="s">
        <v>175</v>
      </c>
      <c r="B111" s="199" t="s">
        <v>176</v>
      </c>
      <c r="C111" s="200" t="s">
        <v>197</v>
      </c>
      <c r="D111" s="201" t="s">
        <v>198</v>
      </c>
      <c r="E111" s="202" t="s">
        <v>199</v>
      </c>
      <c r="F111" s="203" t="s">
        <v>175</v>
      </c>
      <c r="G111" s="204" t="s">
        <v>176</v>
      </c>
      <c r="H111" s="205" t="s">
        <v>197</v>
      </c>
      <c r="I111" s="206" t="s">
        <v>198</v>
      </c>
      <c r="J111" s="207" t="s">
        <v>199</v>
      </c>
      <c r="AU111" s="124"/>
      <c r="AV111" s="124"/>
      <c r="AW111" s="124"/>
      <c r="AX111" s="124"/>
      <c r="AY111" s="124"/>
      <c r="AZ111" s="124"/>
    </row>
    <row r="112" spans="1:52">
      <c r="A112" s="208">
        <v>0</v>
      </c>
      <c r="B112" s="209" t="s">
        <v>2</v>
      </c>
      <c r="C112" s="210">
        <v>11226.623927856448</v>
      </c>
      <c r="D112" s="211">
        <f t="shared" ref="D112:D122" si="14">C112/C$112</f>
        <v>1</v>
      </c>
      <c r="E112" s="212">
        <f>C112/SUM(Rajasthan!$I$6:$N$6)*100000</f>
        <v>28752.883235427889</v>
      </c>
      <c r="F112" s="237">
        <v>0</v>
      </c>
      <c r="G112" s="238" t="s">
        <v>2</v>
      </c>
      <c r="H112" s="239">
        <v>7354.4948248291021</v>
      </c>
      <c r="I112" s="240">
        <f>H112/H$112</f>
        <v>1</v>
      </c>
      <c r="J112" s="216">
        <f>H112/SUM(Rajasthan!$Q$6:$V$6)*100000</f>
        <v>20842.794925483955</v>
      </c>
      <c r="AU112" s="124"/>
      <c r="AV112" s="124"/>
      <c r="AW112" s="124"/>
      <c r="AX112" s="124"/>
      <c r="AY112" s="124"/>
      <c r="AZ112" s="124"/>
    </row>
    <row r="113" spans="1:52">
      <c r="A113" s="217">
        <v>1</v>
      </c>
      <c r="B113" s="218" t="s">
        <v>212</v>
      </c>
      <c r="C113" s="219">
        <v>1494.8822500000001</v>
      </c>
      <c r="D113" s="220">
        <f t="shared" si="14"/>
        <v>0.13315510162327357</v>
      </c>
      <c r="E113" s="241">
        <f>C113/SUM(Rajasthan!$I$6:$N$6)*100000</f>
        <v>3828.5930891755202</v>
      </c>
      <c r="F113" s="222">
        <v>1</v>
      </c>
      <c r="G113" s="223" t="s">
        <v>212</v>
      </c>
      <c r="H113" s="224">
        <v>1404.4793749999999</v>
      </c>
      <c r="I113" s="225">
        <f t="shared" ref="I113:I122" si="15">H113/H$112</f>
        <v>0.19096884401338007</v>
      </c>
      <c r="J113" s="226">
        <f>H113/SUM(Rajasthan!$Q$6:$V$6)*100000</f>
        <v>3980.3244529276153</v>
      </c>
      <c r="AU113" s="124"/>
      <c r="AV113" s="124"/>
      <c r="AW113" s="124"/>
      <c r="AX113" s="124"/>
      <c r="AY113" s="124"/>
      <c r="AZ113" s="124"/>
    </row>
    <row r="114" spans="1:52">
      <c r="A114" s="217">
        <v>2</v>
      </c>
      <c r="B114" s="218" t="s">
        <v>202</v>
      </c>
      <c r="C114" s="219">
        <v>1337.49809375</v>
      </c>
      <c r="D114" s="220">
        <f t="shared" si="14"/>
        <v>0.11913626949160439</v>
      </c>
      <c r="E114" s="241">
        <f>C114/SUM(Rajasthan!$I$6:$N$6)*100000</f>
        <v>3425.5112457965711</v>
      </c>
      <c r="F114" s="222">
        <v>2</v>
      </c>
      <c r="G114" s="223" t="s">
        <v>54</v>
      </c>
      <c r="H114" s="224">
        <v>1141.2247597656251</v>
      </c>
      <c r="I114" s="225">
        <f t="shared" si="15"/>
        <v>0.15517377970174095</v>
      </c>
      <c r="J114" s="226">
        <f>H114/SUM(Rajasthan!$Q$6:$V$6)*100000</f>
        <v>3234.2552681356115</v>
      </c>
      <c r="AU114" s="124"/>
      <c r="AV114" s="124"/>
      <c r="AW114" s="124"/>
      <c r="AX114" s="124"/>
      <c r="AY114" s="124"/>
      <c r="AZ114" s="124"/>
    </row>
    <row r="115" spans="1:52">
      <c r="A115" s="217">
        <v>3</v>
      </c>
      <c r="B115" s="218" t="s">
        <v>54</v>
      </c>
      <c r="C115" s="219">
        <v>1287.3670996093749</v>
      </c>
      <c r="D115" s="220">
        <f t="shared" si="14"/>
        <v>0.11467090265801555</v>
      </c>
      <c r="E115" s="241">
        <f>C115/SUM(Rajasthan!$I$6:$N$6)*100000</f>
        <v>3297.119074627039</v>
      </c>
      <c r="F115" s="222">
        <v>3</v>
      </c>
      <c r="G115" s="223" t="s">
        <v>215</v>
      </c>
      <c r="H115" s="224">
        <v>522.30013281250001</v>
      </c>
      <c r="I115" s="225">
        <f t="shared" si="15"/>
        <v>7.1017812270285585E-2</v>
      </c>
      <c r="J115" s="226">
        <f>H115/SUM(Rajasthan!$Q$6:$V$6)*100000</f>
        <v>1480.2096972060804</v>
      </c>
      <c r="AU115" s="124"/>
      <c r="AV115" s="124"/>
      <c r="AW115" s="124"/>
      <c r="AX115" s="124"/>
      <c r="AY115" s="124"/>
      <c r="AZ115" s="124"/>
    </row>
    <row r="116" spans="1:52">
      <c r="A116" s="217">
        <v>4</v>
      </c>
      <c r="B116" s="218" t="s">
        <v>203</v>
      </c>
      <c r="C116" s="219">
        <v>865.49053125</v>
      </c>
      <c r="D116" s="220">
        <f t="shared" si="14"/>
        <v>7.7092680472040376E-2</v>
      </c>
      <c r="E116" s="241">
        <f>C116/SUM(Rajasthan!$I$6:$N$6)*100000</f>
        <v>2216.636839918729</v>
      </c>
      <c r="F116" s="222">
        <v>4</v>
      </c>
      <c r="G116" s="223" t="s">
        <v>203</v>
      </c>
      <c r="H116" s="224">
        <v>469.58514355468748</v>
      </c>
      <c r="I116" s="225">
        <f t="shared" si="15"/>
        <v>6.3850088243905909E-2</v>
      </c>
      <c r="J116" s="226">
        <f>H116/SUM(Rajasthan!$Q$6:$V$6)*100000</f>
        <v>1330.8142952417845</v>
      </c>
      <c r="AU116" s="124"/>
      <c r="AV116" s="124"/>
      <c r="AW116" s="124"/>
      <c r="AX116" s="124"/>
      <c r="AY116" s="124"/>
      <c r="AZ116" s="124"/>
    </row>
    <row r="117" spans="1:52">
      <c r="A117" s="217">
        <v>5</v>
      </c>
      <c r="B117" s="218" t="s">
        <v>4</v>
      </c>
      <c r="C117" s="219">
        <v>856.77281884765625</v>
      </c>
      <c r="D117" s="220">
        <f t="shared" si="14"/>
        <v>7.6316159190276178E-2</v>
      </c>
      <c r="E117" s="221">
        <f>C117/SUM(Rajasthan!$I$6:$N$6)*100000</f>
        <v>2194.3096141743381</v>
      </c>
      <c r="F117" s="222">
        <v>5</v>
      </c>
      <c r="G117" s="223" t="s">
        <v>202</v>
      </c>
      <c r="H117" s="224">
        <v>453.74270532226564</v>
      </c>
      <c r="I117" s="225">
        <f t="shared" si="15"/>
        <v>6.1695971800865244E-2</v>
      </c>
      <c r="J117" s="226">
        <f>H117/SUM(Rajasthan!$Q$6:$V$6)*100000</f>
        <v>1285.9164879738751</v>
      </c>
      <c r="AU117" s="124"/>
      <c r="AV117" s="124"/>
      <c r="AW117" s="124"/>
      <c r="AX117" s="124"/>
      <c r="AY117" s="124"/>
      <c r="AZ117" s="124"/>
    </row>
    <row r="118" spans="1:52">
      <c r="A118" s="217">
        <v>6</v>
      </c>
      <c r="B118" s="218" t="s">
        <v>223</v>
      </c>
      <c r="C118" s="219">
        <v>762.66954687500004</v>
      </c>
      <c r="D118" s="220">
        <f t="shared" si="14"/>
        <v>6.7934006855132997E-2</v>
      </c>
      <c r="E118" s="241">
        <f>C118/SUM(Rajasthan!$I$6:$N$6)*100000</f>
        <v>1953.2985668203971</v>
      </c>
      <c r="F118" s="222">
        <v>6</v>
      </c>
      <c r="G118" s="223" t="s">
        <v>188</v>
      </c>
      <c r="H118" s="224">
        <v>383.52119653320312</v>
      </c>
      <c r="I118" s="225">
        <f t="shared" si="15"/>
        <v>5.2147864084208545E-2</v>
      </c>
      <c r="J118" s="226">
        <f>H118/SUM(Rajasthan!$Q$6:$V$6)*100000</f>
        <v>1086.9072369091687</v>
      </c>
      <c r="AU118" s="124"/>
      <c r="AV118" s="124"/>
      <c r="AW118" s="124"/>
      <c r="AX118" s="124"/>
      <c r="AY118" s="124"/>
      <c r="AZ118" s="124"/>
    </row>
    <row r="119" spans="1:52">
      <c r="A119" s="217">
        <v>7</v>
      </c>
      <c r="B119" s="218" t="s">
        <v>188</v>
      </c>
      <c r="C119" s="219">
        <v>658.50216748046876</v>
      </c>
      <c r="D119" s="220">
        <f t="shared" si="14"/>
        <v>5.8655404484204511E-2</v>
      </c>
      <c r="E119" s="241">
        <f>C119/SUM(Rajasthan!$I$6:$N$6)*100000</f>
        <v>1686.5119962611259</v>
      </c>
      <c r="F119" s="222">
        <v>7</v>
      </c>
      <c r="G119" s="223" t="s">
        <v>4</v>
      </c>
      <c r="H119" s="224">
        <v>316.2203154296875</v>
      </c>
      <c r="I119" s="225">
        <f t="shared" si="15"/>
        <v>4.2996877822541073E-2</v>
      </c>
      <c r="J119" s="226">
        <f>H119/SUM(Rajasthan!$Q$6:$V$6)*100000</f>
        <v>896.17510689131257</v>
      </c>
      <c r="AU119" s="124"/>
      <c r="AV119" s="124"/>
      <c r="AW119" s="124"/>
      <c r="AX119" s="124"/>
      <c r="AY119" s="124"/>
      <c r="AZ119" s="124"/>
    </row>
    <row r="120" spans="1:52">
      <c r="A120" s="217">
        <v>8</v>
      </c>
      <c r="B120" s="218" t="s">
        <v>215</v>
      </c>
      <c r="C120" s="219">
        <v>534.05537890624998</v>
      </c>
      <c r="D120" s="220">
        <f t="shared" si="14"/>
        <v>4.757043456146301E-2</v>
      </c>
      <c r="E120" s="241">
        <f>C120/SUM(Rajasthan!$I$6:$N$6)*100000</f>
        <v>1367.7871504043094</v>
      </c>
      <c r="F120" s="222">
        <v>8</v>
      </c>
      <c r="G120" s="223" t="s">
        <v>55</v>
      </c>
      <c r="H120" s="224">
        <v>290.83321679687498</v>
      </c>
      <c r="I120" s="225">
        <f t="shared" si="15"/>
        <v>3.9544961785139762E-2</v>
      </c>
      <c r="J120" s="226">
        <f>H120/SUM(Rajasthan!$Q$6:$V$6)*100000</f>
        <v>824.2275288237679</v>
      </c>
      <c r="AU120" s="124"/>
      <c r="AV120" s="124"/>
      <c r="AW120" s="124"/>
      <c r="AX120" s="124"/>
      <c r="AY120" s="124"/>
      <c r="AZ120" s="124"/>
    </row>
    <row r="121" spans="1:52">
      <c r="A121" s="217">
        <v>9</v>
      </c>
      <c r="B121" s="218" t="s">
        <v>219</v>
      </c>
      <c r="C121" s="219">
        <v>307.66202392578123</v>
      </c>
      <c r="D121" s="220">
        <f t="shared" si="14"/>
        <v>2.7404678904615679E-2</v>
      </c>
      <c r="E121" s="241">
        <f>C121/SUM(Rajasthan!$I$6:$N$6)*100000</f>
        <v>787.96353264880861</v>
      </c>
      <c r="F121" s="222">
        <v>9</v>
      </c>
      <c r="G121" s="223" t="s">
        <v>208</v>
      </c>
      <c r="H121" s="224">
        <v>220.57575329589844</v>
      </c>
      <c r="I121" s="225">
        <f t="shared" si="15"/>
        <v>2.9991965260649157E-2</v>
      </c>
      <c r="J121" s="226">
        <f>H121/SUM(Rajasthan!$Q$6:$V$6)*100000</f>
        <v>625.11638133994927</v>
      </c>
      <c r="AU121" s="124"/>
      <c r="AV121" s="124"/>
      <c r="AW121" s="124"/>
      <c r="AX121" s="124"/>
      <c r="AY121" s="124"/>
      <c r="AZ121" s="124"/>
    </row>
    <row r="122" spans="1:52" ht="15" thickBot="1">
      <c r="A122" s="227">
        <v>10</v>
      </c>
      <c r="B122" s="228" t="s">
        <v>205</v>
      </c>
      <c r="C122" s="229">
        <v>305.56955200195313</v>
      </c>
      <c r="D122" s="230">
        <f t="shared" si="14"/>
        <v>2.7218294116341434E-2</v>
      </c>
      <c r="E122" s="242">
        <f>C122/SUM(Rajasthan!$I$6:$N$6)*100000</f>
        <v>782.60443259469923</v>
      </c>
      <c r="F122" s="232">
        <v>10</v>
      </c>
      <c r="G122" s="233" t="s">
        <v>14</v>
      </c>
      <c r="H122" s="234">
        <v>163.465361328125</v>
      </c>
      <c r="I122" s="235">
        <f t="shared" si="15"/>
        <v>2.2226592746555297E-2</v>
      </c>
      <c r="J122" s="236">
        <f>H122/SUM(Rajasthan!$Q$6:$V$6)*100000</f>
        <v>463.26431450870126</v>
      </c>
      <c r="AU122" s="124"/>
      <c r="AV122" s="124"/>
      <c r="AW122" s="124"/>
      <c r="AX122" s="124"/>
      <c r="AY122" s="124"/>
      <c r="AZ122" s="124"/>
    </row>
    <row r="124" spans="1:52" ht="16.2" thickBot="1">
      <c r="A124" s="140" t="s">
        <v>141</v>
      </c>
      <c r="B124" s="141"/>
      <c r="C124" s="142"/>
      <c r="D124" s="143"/>
      <c r="E124" s="144"/>
      <c r="AU124" s="124"/>
      <c r="AV124" s="124"/>
      <c r="AW124" s="124"/>
      <c r="AX124" s="124"/>
      <c r="AY124" s="124"/>
      <c r="AZ124" s="124"/>
    </row>
    <row r="125" spans="1:52" ht="16.2" thickBot="1">
      <c r="A125" s="271" t="s">
        <v>173</v>
      </c>
      <c r="B125" s="272"/>
      <c r="C125" s="272"/>
      <c r="D125" s="272"/>
      <c r="E125" s="273"/>
      <c r="F125" s="274" t="s">
        <v>174</v>
      </c>
      <c r="G125" s="275"/>
      <c r="H125" s="275"/>
      <c r="I125" s="275"/>
      <c r="J125" s="276"/>
      <c r="AU125" s="124"/>
      <c r="AV125" s="124"/>
      <c r="AW125" s="124"/>
      <c r="AX125" s="124"/>
      <c r="AY125" s="124"/>
      <c r="AZ125" s="124"/>
    </row>
    <row r="126" spans="1:52" ht="29.4" customHeight="1" thickBot="1">
      <c r="A126" s="198" t="s">
        <v>175</v>
      </c>
      <c r="B126" s="199" t="s">
        <v>176</v>
      </c>
      <c r="C126" s="200" t="s">
        <v>197</v>
      </c>
      <c r="D126" s="201" t="s">
        <v>198</v>
      </c>
      <c r="E126" s="202" t="s">
        <v>199</v>
      </c>
      <c r="F126" s="203" t="s">
        <v>175</v>
      </c>
      <c r="G126" s="204" t="s">
        <v>176</v>
      </c>
      <c r="H126" s="205" t="s">
        <v>197</v>
      </c>
      <c r="I126" s="206" t="s">
        <v>198</v>
      </c>
      <c r="J126" s="207" t="s">
        <v>199</v>
      </c>
      <c r="AU126" s="124"/>
      <c r="AV126" s="124"/>
      <c r="AW126" s="124"/>
      <c r="AX126" s="124"/>
      <c r="AY126" s="124"/>
      <c r="AZ126" s="124"/>
    </row>
    <row r="127" spans="1:52">
      <c r="A127" s="208">
        <v>0</v>
      </c>
      <c r="B127" s="209" t="s">
        <v>2</v>
      </c>
      <c r="C127" s="210">
        <v>33723.237640136729</v>
      </c>
      <c r="D127" s="211">
        <f t="shared" ref="D127:D137" si="16">C127/C$127</f>
        <v>1</v>
      </c>
      <c r="E127" s="212">
        <f>C127/SUM('Uttar Pradesh'!$I$6:$N$6)*100000</f>
        <v>30012.708823843957</v>
      </c>
      <c r="F127" s="237">
        <v>0</v>
      </c>
      <c r="G127" s="238" t="s">
        <v>2</v>
      </c>
      <c r="H127" s="239">
        <v>27705.650520751959</v>
      </c>
      <c r="I127" s="240">
        <f>H127/H$127</f>
        <v>1</v>
      </c>
      <c r="J127" s="216">
        <f>H127/SUM('Uttar Pradesh'!$Q$6:$V$6)*100000</f>
        <v>27348.577105601922</v>
      </c>
      <c r="AU127" s="124"/>
      <c r="AV127" s="124"/>
      <c r="AW127" s="124"/>
      <c r="AX127" s="124"/>
      <c r="AY127" s="124"/>
      <c r="AZ127" s="124"/>
    </row>
    <row r="128" spans="1:52">
      <c r="A128" s="217">
        <v>1</v>
      </c>
      <c r="B128" s="218" t="s">
        <v>212</v>
      </c>
      <c r="C128" s="219">
        <v>5203.6854999999996</v>
      </c>
      <c r="D128" s="220">
        <f t="shared" si="16"/>
        <v>0.15430563208458598</v>
      </c>
      <c r="E128" s="241">
        <f>C128/SUM('Uttar Pradesh'!$I$6:$N$6)*100000</f>
        <v>4631.1300056338723</v>
      </c>
      <c r="F128" s="222">
        <v>1</v>
      </c>
      <c r="G128" s="223" t="s">
        <v>212</v>
      </c>
      <c r="H128" s="224">
        <v>4054.8310000000001</v>
      </c>
      <c r="I128" s="225">
        <f t="shared" ref="I128:I137" si="17">H128/H$127</f>
        <v>0.14635393588621459</v>
      </c>
      <c r="J128" s="226">
        <f>H128/SUM('Uttar Pradesh'!$Q$6:$V$6)*100000</f>
        <v>4002.5719002924598</v>
      </c>
      <c r="AU128" s="124"/>
      <c r="AV128" s="124"/>
      <c r="AW128" s="124"/>
      <c r="AX128" s="124"/>
      <c r="AY128" s="124"/>
      <c r="AZ128" s="124"/>
    </row>
    <row r="129" spans="1:52">
      <c r="A129" s="217">
        <v>2</v>
      </c>
      <c r="B129" s="218" t="s">
        <v>202</v>
      </c>
      <c r="C129" s="219">
        <v>3206.5917685546874</v>
      </c>
      <c r="D129" s="220">
        <f t="shared" si="16"/>
        <v>9.5085525380821254E-2</v>
      </c>
      <c r="E129" s="241">
        <f>C129/SUM('Uttar Pradesh'!$I$6:$N$6)*100000</f>
        <v>2853.7741866168121</v>
      </c>
      <c r="F129" s="222">
        <v>2</v>
      </c>
      <c r="G129" s="223" t="s">
        <v>215</v>
      </c>
      <c r="H129" s="224">
        <v>2706.9753125000002</v>
      </c>
      <c r="I129" s="225">
        <f t="shared" si="17"/>
        <v>9.7704809727258854E-2</v>
      </c>
      <c r="J129" s="226">
        <f>H129/SUM('Uttar Pradesh'!$Q$6:$V$6)*100000</f>
        <v>2672.0875224141032</v>
      </c>
      <c r="AU129" s="124"/>
      <c r="AV129" s="124"/>
      <c r="AW129" s="124"/>
      <c r="AX129" s="124"/>
      <c r="AY129" s="124"/>
      <c r="AZ129" s="124"/>
    </row>
    <row r="130" spans="1:52">
      <c r="A130" s="217">
        <v>3</v>
      </c>
      <c r="B130" s="218" t="s">
        <v>223</v>
      </c>
      <c r="C130" s="219">
        <v>2385.5393749999998</v>
      </c>
      <c r="D130" s="220">
        <f t="shared" si="16"/>
        <v>7.0738741056130927E-2</v>
      </c>
      <c r="E130" s="241">
        <f>C130/SUM('Uttar Pradesh'!$I$6:$N$6)*100000</f>
        <v>2123.0612378829533</v>
      </c>
      <c r="F130" s="222">
        <v>3</v>
      </c>
      <c r="G130" s="223" t="s">
        <v>54</v>
      </c>
      <c r="H130" s="224">
        <v>2232.6027714843749</v>
      </c>
      <c r="I130" s="225">
        <f t="shared" si="17"/>
        <v>8.0582939924551525E-2</v>
      </c>
      <c r="J130" s="226">
        <f>H130/SUM('Uttar Pradesh'!$Q$6:$V$6)*100000</f>
        <v>2203.8287459226849</v>
      </c>
      <c r="AU130" s="124"/>
      <c r="AV130" s="124"/>
      <c r="AW130" s="124"/>
      <c r="AX130" s="124"/>
      <c r="AY130" s="124"/>
      <c r="AZ130" s="124"/>
    </row>
    <row r="131" spans="1:52">
      <c r="A131" s="217">
        <v>4</v>
      </c>
      <c r="B131" s="218" t="s">
        <v>203</v>
      </c>
      <c r="C131" s="219">
        <v>2354.7013066406248</v>
      </c>
      <c r="D131" s="220">
        <f t="shared" si="16"/>
        <v>6.9824295394405017E-2</v>
      </c>
      <c r="E131" s="241">
        <f>C131/SUM('Uttar Pradesh'!$I$6:$N$6)*100000</f>
        <v>2095.6162465023463</v>
      </c>
      <c r="F131" s="222">
        <v>4</v>
      </c>
      <c r="G131" s="223" t="s">
        <v>202</v>
      </c>
      <c r="H131" s="224">
        <v>1601.7136152343751</v>
      </c>
      <c r="I131" s="225">
        <f t="shared" si="17"/>
        <v>5.7811803192805995E-2</v>
      </c>
      <c r="J131" s="226">
        <f>H131/SUM('Uttar Pradesh'!$Q$6:$V$6)*100000</f>
        <v>1581.0705572323382</v>
      </c>
      <c r="AU131" s="124"/>
      <c r="AV131" s="124"/>
      <c r="AW131" s="124"/>
      <c r="AX131" s="124"/>
      <c r="AY131" s="124"/>
      <c r="AZ131" s="124"/>
    </row>
    <row r="132" spans="1:52">
      <c r="A132" s="217">
        <v>5</v>
      </c>
      <c r="B132" s="218" t="s">
        <v>215</v>
      </c>
      <c r="C132" s="219">
        <v>2233.6696406249998</v>
      </c>
      <c r="D132" s="220">
        <f t="shared" si="16"/>
        <v>6.6235326052043422E-2</v>
      </c>
      <c r="E132" s="241">
        <f>C132/SUM('Uttar Pradesh'!$I$6:$N$6)*100000</f>
        <v>1987.9015546523451</v>
      </c>
      <c r="F132" s="222">
        <v>5</v>
      </c>
      <c r="G132" s="223" t="s">
        <v>188</v>
      </c>
      <c r="H132" s="224">
        <v>1575.9016826171876</v>
      </c>
      <c r="I132" s="225">
        <f t="shared" si="17"/>
        <v>5.6880154517101593E-2</v>
      </c>
      <c r="J132" s="226">
        <f>H132/SUM('Uttar Pradesh'!$Q$6:$V$6)*100000</f>
        <v>1555.5912915895044</v>
      </c>
      <c r="AU132" s="124"/>
      <c r="AV132" s="124"/>
      <c r="AW132" s="124"/>
      <c r="AX132" s="124"/>
      <c r="AY132" s="124"/>
      <c r="AZ132" s="124"/>
    </row>
    <row r="133" spans="1:52">
      <c r="A133" s="217">
        <v>6</v>
      </c>
      <c r="B133" s="218" t="s">
        <v>4</v>
      </c>
      <c r="C133" s="219">
        <v>2103.3367656250002</v>
      </c>
      <c r="D133" s="220">
        <f t="shared" si="16"/>
        <v>6.2370546626331347E-2</v>
      </c>
      <c r="E133" s="241">
        <f>C133/SUM('Uttar Pradesh'!$I$6:$N$6)*100000</f>
        <v>1871.9090550800659</v>
      </c>
      <c r="F133" s="222">
        <v>6</v>
      </c>
      <c r="G133" s="223" t="s">
        <v>55</v>
      </c>
      <c r="H133" s="224">
        <v>1351.913171875</v>
      </c>
      <c r="I133" s="225">
        <f t="shared" si="17"/>
        <v>4.8795575865017003E-2</v>
      </c>
      <c r="J133" s="226">
        <f>H133/SUM('Uttar Pradesh'!$Q$6:$V$6)*100000</f>
        <v>1334.4895689566656</v>
      </c>
      <c r="AU133" s="124"/>
      <c r="AV133" s="124"/>
      <c r="AW133" s="124"/>
      <c r="AX133" s="124"/>
      <c r="AY133" s="124"/>
      <c r="AZ133" s="124"/>
    </row>
    <row r="134" spans="1:52">
      <c r="A134" s="217">
        <v>7</v>
      </c>
      <c r="B134" s="218" t="s">
        <v>54</v>
      </c>
      <c r="C134" s="219">
        <v>2017.0731455078126</v>
      </c>
      <c r="D134" s="220">
        <f t="shared" si="16"/>
        <v>5.9812559133027375E-2</v>
      </c>
      <c r="E134" s="241">
        <f>C134/SUM('Uttar Pradesh'!$I$6:$N$6)*100000</f>
        <v>1795.136921268499</v>
      </c>
      <c r="F134" s="222">
        <v>7</v>
      </c>
      <c r="G134" s="223" t="s">
        <v>4</v>
      </c>
      <c r="H134" s="224">
        <v>1265.0150249023438</v>
      </c>
      <c r="I134" s="225">
        <f t="shared" si="17"/>
        <v>4.5659098455559745E-2</v>
      </c>
      <c r="J134" s="226">
        <f>H134/SUM('Uttar Pradesh'!$Q$6:$V$6)*100000</f>
        <v>1248.7113746841455</v>
      </c>
      <c r="AU134" s="124"/>
      <c r="AV134" s="124"/>
      <c r="AW134" s="124"/>
      <c r="AX134" s="124"/>
      <c r="AY134" s="124"/>
      <c r="AZ134" s="124"/>
    </row>
    <row r="135" spans="1:52">
      <c r="A135" s="217">
        <v>8</v>
      </c>
      <c r="B135" s="218" t="s">
        <v>188</v>
      </c>
      <c r="C135" s="219">
        <v>1567.4396416015627</v>
      </c>
      <c r="D135" s="220">
        <f t="shared" si="16"/>
        <v>4.6479512386320435E-2</v>
      </c>
      <c r="E135" s="241">
        <f>C135/SUM('Uttar Pradesh'!$I$6:$N$6)*100000</f>
        <v>1394.9760715248838</v>
      </c>
      <c r="F135" s="222">
        <v>8</v>
      </c>
      <c r="G135" s="223" t="s">
        <v>203</v>
      </c>
      <c r="H135" s="224">
        <v>1112.0182431640626</v>
      </c>
      <c r="I135" s="225">
        <f t="shared" si="17"/>
        <v>4.0136875412152613E-2</v>
      </c>
      <c r="J135" s="226">
        <f>H135/SUM('Uttar Pradesh'!$Q$6:$V$6)*100000</f>
        <v>1097.6864319871938</v>
      </c>
      <c r="AU135" s="124"/>
      <c r="AV135" s="124"/>
      <c r="AW135" s="124"/>
      <c r="AX135" s="124"/>
      <c r="AY135" s="124"/>
      <c r="AZ135" s="124"/>
    </row>
    <row r="136" spans="1:52">
      <c r="A136" s="217">
        <v>9</v>
      </c>
      <c r="B136" s="218" t="s">
        <v>205</v>
      </c>
      <c r="C136" s="219">
        <v>1233.038640625</v>
      </c>
      <c r="D136" s="220">
        <f t="shared" si="16"/>
        <v>3.656347156767243E-2</v>
      </c>
      <c r="E136" s="241">
        <f>C136/SUM('Uttar Pradesh'!$I$6:$N$6)*100000</f>
        <v>1097.3688257494498</v>
      </c>
      <c r="F136" s="222">
        <v>9</v>
      </c>
      <c r="G136" s="223" t="s">
        <v>79</v>
      </c>
      <c r="H136" s="224">
        <v>978.46552246093745</v>
      </c>
      <c r="I136" s="225">
        <f t="shared" si="17"/>
        <v>3.5316460868805508E-2</v>
      </c>
      <c r="J136" s="226">
        <f>H136/SUM('Uttar Pradesh'!$Q$6:$V$6)*100000</f>
        <v>965.85495316750053</v>
      </c>
      <c r="AU136" s="124"/>
      <c r="AV136" s="124"/>
      <c r="AW136" s="124"/>
      <c r="AX136" s="124"/>
      <c r="AY136" s="124"/>
      <c r="AZ136" s="124"/>
    </row>
    <row r="137" spans="1:52" ht="15" thickBot="1">
      <c r="A137" s="227">
        <v>10</v>
      </c>
      <c r="B137" s="228" t="s">
        <v>55</v>
      </c>
      <c r="C137" s="229">
        <v>1130.4555937499999</v>
      </c>
      <c r="D137" s="230">
        <f t="shared" si="16"/>
        <v>3.3521561773314258E-2</v>
      </c>
      <c r="E137" s="242">
        <f>C137/SUM('Uttar Pradesh'!$I$6:$N$6)*100000</f>
        <v>1006.0728728229791</v>
      </c>
      <c r="F137" s="232">
        <v>10</v>
      </c>
      <c r="G137" s="233" t="s">
        <v>205</v>
      </c>
      <c r="H137" s="234">
        <v>836.52215624999997</v>
      </c>
      <c r="I137" s="235">
        <f t="shared" si="17"/>
        <v>3.0193196713552421E-2</v>
      </c>
      <c r="J137" s="236">
        <f>H137/SUM('Uttar Pradesh'!$Q$6:$V$6)*100000</f>
        <v>825.74096838519495</v>
      </c>
      <c r="AU137" s="124"/>
      <c r="AV137" s="124"/>
      <c r="AW137" s="124"/>
      <c r="AX137" s="124"/>
      <c r="AY137" s="124"/>
      <c r="AZ137" s="124"/>
    </row>
    <row r="139" spans="1:52" ht="16.2" thickBot="1">
      <c r="A139" s="140" t="s">
        <v>142</v>
      </c>
      <c r="B139" s="141"/>
      <c r="C139" s="142"/>
      <c r="D139" s="143"/>
      <c r="E139" s="144"/>
      <c r="AU139" s="124"/>
      <c r="AV139" s="124"/>
      <c r="AW139" s="124"/>
      <c r="AX139" s="124"/>
      <c r="AY139" s="124"/>
      <c r="AZ139" s="124"/>
    </row>
    <row r="140" spans="1:52" ht="16.2" thickBot="1">
      <c r="A140" s="271" t="s">
        <v>173</v>
      </c>
      <c r="B140" s="272"/>
      <c r="C140" s="272"/>
      <c r="D140" s="272"/>
      <c r="E140" s="273"/>
      <c r="F140" s="274" t="s">
        <v>174</v>
      </c>
      <c r="G140" s="275"/>
      <c r="H140" s="275"/>
      <c r="I140" s="275"/>
      <c r="J140" s="276"/>
      <c r="AU140" s="124"/>
      <c r="AV140" s="124"/>
      <c r="AW140" s="124"/>
      <c r="AX140" s="124"/>
      <c r="AY140" s="124"/>
      <c r="AZ140" s="124"/>
    </row>
    <row r="141" spans="1:52" ht="29.4" customHeight="1" thickBot="1">
      <c r="A141" s="198" t="s">
        <v>175</v>
      </c>
      <c r="B141" s="199" t="s">
        <v>176</v>
      </c>
      <c r="C141" s="200" t="s">
        <v>197</v>
      </c>
      <c r="D141" s="201" t="s">
        <v>198</v>
      </c>
      <c r="E141" s="202" t="s">
        <v>199</v>
      </c>
      <c r="F141" s="203" t="s">
        <v>175</v>
      </c>
      <c r="G141" s="204" t="s">
        <v>176</v>
      </c>
      <c r="H141" s="205" t="s">
        <v>197</v>
      </c>
      <c r="I141" s="206" t="s">
        <v>198</v>
      </c>
      <c r="J141" s="207" t="s">
        <v>199</v>
      </c>
      <c r="AU141" s="124"/>
      <c r="AV141" s="124"/>
      <c r="AW141" s="124"/>
      <c r="AX141" s="124"/>
      <c r="AY141" s="124"/>
      <c r="AZ141" s="124"/>
    </row>
    <row r="142" spans="1:52">
      <c r="A142" s="208">
        <v>0</v>
      </c>
      <c r="B142" s="209" t="s">
        <v>2</v>
      </c>
      <c r="C142" s="210">
        <v>12913.089492309566</v>
      </c>
      <c r="D142" s="211">
        <f t="shared" ref="D142:D152" si="18">C142/C$142</f>
        <v>1</v>
      </c>
      <c r="E142" s="212">
        <f>C142/SUM(Bihar!$I$6:$N$6)*100000</f>
        <v>21260.896079902817</v>
      </c>
      <c r="F142" s="237">
        <v>0</v>
      </c>
      <c r="G142" s="238" t="s">
        <v>2</v>
      </c>
      <c r="H142" s="239">
        <v>11641.459535644532</v>
      </c>
      <c r="I142" s="240">
        <f>H142/H$142</f>
        <v>1</v>
      </c>
      <c r="J142" s="216">
        <f>H142/SUM(Bihar!$Q$6:$V$6)*100000</f>
        <v>21312.007233099674</v>
      </c>
      <c r="AU142" s="124"/>
      <c r="AV142" s="124"/>
      <c r="AW142" s="124"/>
      <c r="AX142" s="124"/>
      <c r="AY142" s="124"/>
      <c r="AZ142" s="124"/>
    </row>
    <row r="143" spans="1:52">
      <c r="A143" s="217">
        <v>1</v>
      </c>
      <c r="B143" s="218" t="s">
        <v>212</v>
      </c>
      <c r="C143" s="219">
        <v>2553.4177500000001</v>
      </c>
      <c r="D143" s="220">
        <f t="shared" si="18"/>
        <v>0.19773871709947466</v>
      </c>
      <c r="E143" s="241">
        <f>C143/SUM(Bihar!$I$6:$N$6)*100000</f>
        <v>4204.1023152252328</v>
      </c>
      <c r="F143" s="222">
        <v>1</v>
      </c>
      <c r="G143" s="223" t="s">
        <v>212</v>
      </c>
      <c r="H143" s="224">
        <v>2371.8344999999999</v>
      </c>
      <c r="I143" s="225">
        <f t="shared" ref="I143:I152" si="19">H143/H$142</f>
        <v>0.20374030358803141</v>
      </c>
      <c r="J143" s="226">
        <f>H143/SUM(Bihar!$Q$6:$V$6)*100000</f>
        <v>4342.1148237420493</v>
      </c>
      <c r="AU143" s="124"/>
      <c r="AV143" s="124"/>
      <c r="AW143" s="124"/>
      <c r="AX143" s="124"/>
      <c r="AY143" s="124"/>
      <c r="AZ143" s="124"/>
    </row>
    <row r="144" spans="1:52">
      <c r="A144" s="217">
        <v>2</v>
      </c>
      <c r="B144" s="218" t="s">
        <v>215</v>
      </c>
      <c r="C144" s="219">
        <v>1589.2907890624999</v>
      </c>
      <c r="D144" s="220">
        <f t="shared" si="18"/>
        <v>0.12307595250609914</v>
      </c>
      <c r="E144" s="241">
        <f>C144/SUM(Bihar!$I$6:$N$6)*100000</f>
        <v>2616.7050361672286</v>
      </c>
      <c r="F144" s="222">
        <v>2</v>
      </c>
      <c r="G144" s="223" t="s">
        <v>215</v>
      </c>
      <c r="H144" s="224">
        <v>1430.663640625</v>
      </c>
      <c r="I144" s="225">
        <f t="shared" si="19"/>
        <v>0.12289383785980673</v>
      </c>
      <c r="J144" s="226">
        <f>H144/SUM(Bihar!$Q$6:$V$6)*100000</f>
        <v>2619.1143613715799</v>
      </c>
      <c r="AU144" s="124"/>
      <c r="AV144" s="124"/>
      <c r="AW144" s="124"/>
      <c r="AX144" s="124"/>
      <c r="AY144" s="124"/>
      <c r="AZ144" s="124"/>
    </row>
    <row r="145" spans="1:52">
      <c r="A145" s="217">
        <v>3</v>
      </c>
      <c r="B145" s="218" t="s">
        <v>202</v>
      </c>
      <c r="C145" s="219">
        <v>1325.1824296875</v>
      </c>
      <c r="D145" s="220">
        <f t="shared" si="18"/>
        <v>0.10262318947581962</v>
      </c>
      <c r="E145" s="241">
        <f>C145/SUM(Bihar!$I$6:$N$6)*100000</f>
        <v>2181.860966833578</v>
      </c>
      <c r="F145" s="222">
        <v>3</v>
      </c>
      <c r="G145" s="223" t="s">
        <v>54</v>
      </c>
      <c r="H145" s="224">
        <v>1154.431166015625</v>
      </c>
      <c r="I145" s="225">
        <f t="shared" si="19"/>
        <v>9.9165500896250772E-2</v>
      </c>
      <c r="J145" s="226">
        <f>H145/SUM(Bihar!$Q$6:$V$6)*100000</f>
        <v>2113.4158723748487</v>
      </c>
      <c r="AU145" s="124"/>
      <c r="AV145" s="124"/>
      <c r="AW145" s="124"/>
      <c r="AX145" s="124"/>
      <c r="AY145" s="124"/>
      <c r="AZ145" s="124"/>
    </row>
    <row r="146" spans="1:52">
      <c r="A146" s="217">
        <v>4</v>
      </c>
      <c r="B146" s="218" t="s">
        <v>54</v>
      </c>
      <c r="C146" s="219">
        <v>1316.8002753906251</v>
      </c>
      <c r="D146" s="220">
        <f t="shared" si="18"/>
        <v>0.10197406872885455</v>
      </c>
      <c r="E146" s="241">
        <f>C146/SUM(Bihar!$I$6:$N$6)*100000</f>
        <v>2168.0600780890445</v>
      </c>
      <c r="F146" s="222">
        <v>4</v>
      </c>
      <c r="G146" s="223" t="s">
        <v>202</v>
      </c>
      <c r="H146" s="224">
        <v>888.3999765625</v>
      </c>
      <c r="I146" s="225">
        <f t="shared" si="19"/>
        <v>7.6313453123497341E-2</v>
      </c>
      <c r="J146" s="226">
        <f>H146/SUM(Bihar!$Q$6:$V$6)*100000</f>
        <v>1626.3928649507882</v>
      </c>
      <c r="AU146" s="124"/>
      <c r="AV146" s="124"/>
      <c r="AW146" s="124"/>
      <c r="AX146" s="124"/>
      <c r="AY146" s="124"/>
      <c r="AZ146" s="124"/>
    </row>
    <row r="147" spans="1:52">
      <c r="A147" s="217">
        <v>5</v>
      </c>
      <c r="B147" s="218" t="s">
        <v>205</v>
      </c>
      <c r="C147" s="219">
        <v>750.01128906250005</v>
      </c>
      <c r="D147" s="220">
        <f t="shared" si="18"/>
        <v>5.8081475351748457E-2</v>
      </c>
      <c r="E147" s="241">
        <f>C147/SUM(Bihar!$I$6:$N$6)*100000</f>
        <v>1234.864211620961</v>
      </c>
      <c r="F147" s="222">
        <v>5</v>
      </c>
      <c r="G147" s="223" t="s">
        <v>203</v>
      </c>
      <c r="H147" s="224">
        <v>661.97094091796873</v>
      </c>
      <c r="I147" s="225">
        <f t="shared" si="19"/>
        <v>5.68632256884204E-2</v>
      </c>
      <c r="J147" s="226">
        <f>H147/SUM(Bihar!$Q$6:$V$6)*100000</f>
        <v>1211.8694771689948</v>
      </c>
      <c r="AU147" s="124"/>
      <c r="AV147" s="124"/>
      <c r="AW147" s="124"/>
      <c r="AX147" s="124"/>
      <c r="AY147" s="124"/>
      <c r="AZ147" s="124"/>
    </row>
    <row r="148" spans="1:52">
      <c r="A148" s="217">
        <v>6</v>
      </c>
      <c r="B148" s="218" t="s">
        <v>223</v>
      </c>
      <c r="C148" s="219">
        <v>656.45312109375004</v>
      </c>
      <c r="D148" s="220">
        <f t="shared" si="18"/>
        <v>5.0836255838287416E-2</v>
      </c>
      <c r="E148" s="241">
        <f>C148/SUM(Bihar!$I$6:$N$6)*100000</f>
        <v>1080.8243524691818</v>
      </c>
      <c r="F148" s="222">
        <v>6</v>
      </c>
      <c r="G148" s="223" t="s">
        <v>205</v>
      </c>
      <c r="H148" s="224">
        <v>553.59725781249995</v>
      </c>
      <c r="I148" s="225">
        <f t="shared" si="19"/>
        <v>4.7553939101661787E-2</v>
      </c>
      <c r="J148" s="226">
        <f>H148/SUM(Bihar!$Q$6:$V$6)*100000</f>
        <v>1013.4698940969975</v>
      </c>
      <c r="AU148" s="124"/>
      <c r="AV148" s="124"/>
      <c r="AW148" s="124"/>
      <c r="AX148" s="124"/>
      <c r="AY148" s="124"/>
      <c r="AZ148" s="124"/>
    </row>
    <row r="149" spans="1:52">
      <c r="A149" s="217">
        <v>7</v>
      </c>
      <c r="B149" s="218" t="s">
        <v>203</v>
      </c>
      <c r="C149" s="219">
        <v>477.31070214843749</v>
      </c>
      <c r="D149" s="220">
        <f t="shared" si="18"/>
        <v>3.6963323334257191E-2</v>
      </c>
      <c r="E149" s="241">
        <f>C149/SUM(Bihar!$I$6:$N$6)*100000</f>
        <v>785.87337617748915</v>
      </c>
      <c r="F149" s="222">
        <v>7</v>
      </c>
      <c r="G149" s="223" t="s">
        <v>79</v>
      </c>
      <c r="H149" s="224">
        <v>509.75396679687498</v>
      </c>
      <c r="I149" s="225">
        <f t="shared" si="19"/>
        <v>4.3787805578508358E-2</v>
      </c>
      <c r="J149" s="226">
        <f>H149/SUM(Bihar!$Q$6:$V$6)*100000</f>
        <v>933.20602921073259</v>
      </c>
      <c r="AU149" s="124"/>
      <c r="AV149" s="124"/>
      <c r="AW149" s="124"/>
      <c r="AX149" s="124"/>
      <c r="AY149" s="124"/>
      <c r="AZ149" s="124"/>
    </row>
    <row r="150" spans="1:52">
      <c r="A150" s="217">
        <v>8</v>
      </c>
      <c r="B150" s="218" t="s">
        <v>27</v>
      </c>
      <c r="C150" s="219">
        <v>380.72674609375002</v>
      </c>
      <c r="D150" s="220">
        <f t="shared" si="18"/>
        <v>2.9483784366281449E-2</v>
      </c>
      <c r="E150" s="241">
        <f>C150/SUM(Bihar!$I$6:$N$6)*100000</f>
        <v>626.85167545377328</v>
      </c>
      <c r="F150" s="222">
        <v>8</v>
      </c>
      <c r="G150" s="223" t="s">
        <v>206</v>
      </c>
      <c r="H150" s="224">
        <v>368.84004296875003</v>
      </c>
      <c r="I150" s="225">
        <f t="shared" si="19"/>
        <v>3.1683316154594972E-2</v>
      </c>
      <c r="J150" s="226">
        <f>H150/SUM(Bihar!$Q$6:$V$6)*100000</f>
        <v>675.23506305531168</v>
      </c>
      <c r="AU150" s="124"/>
      <c r="AV150" s="124"/>
      <c r="AW150" s="124"/>
      <c r="AX150" s="124"/>
      <c r="AY150" s="124"/>
      <c r="AZ150" s="124"/>
    </row>
    <row r="151" spans="1:52">
      <c r="A151" s="217">
        <v>9</v>
      </c>
      <c r="B151" s="218" t="s">
        <v>219</v>
      </c>
      <c r="C151" s="219">
        <v>368.31387353515623</v>
      </c>
      <c r="D151" s="220">
        <f t="shared" si="18"/>
        <v>2.8522521566547401E-2</v>
      </c>
      <c r="E151" s="241">
        <f>C151/SUM(Bihar!$I$6:$N$6)*100000</f>
        <v>606.41436696315122</v>
      </c>
      <c r="F151" s="222">
        <v>9</v>
      </c>
      <c r="G151" s="223" t="s">
        <v>118</v>
      </c>
      <c r="H151" s="224">
        <v>349.24184960937498</v>
      </c>
      <c r="I151" s="225">
        <f t="shared" si="19"/>
        <v>2.9999833658317925E-2</v>
      </c>
      <c r="J151" s="226">
        <f>H151/SUM(Bihar!$Q$6:$V$6)*100000</f>
        <v>639.35667191785876</v>
      </c>
      <c r="AU151" s="124"/>
      <c r="AV151" s="124"/>
      <c r="AW151" s="124"/>
      <c r="AX151" s="124"/>
      <c r="AY151" s="124"/>
      <c r="AZ151" s="124"/>
    </row>
    <row r="152" spans="1:52" ht="15" thickBot="1">
      <c r="A152" s="227">
        <v>10</v>
      </c>
      <c r="B152" s="228" t="s">
        <v>79</v>
      </c>
      <c r="C152" s="229">
        <v>361.11436132812503</v>
      </c>
      <c r="D152" s="230">
        <f t="shared" si="18"/>
        <v>2.7964985570895943E-2</v>
      </c>
      <c r="E152" s="242">
        <f>C152/SUM(Bihar!$I$6:$N$6)*100000</f>
        <v>594.56065209880046</v>
      </c>
      <c r="F152" s="232">
        <v>10</v>
      </c>
      <c r="G152" s="233" t="s">
        <v>219</v>
      </c>
      <c r="H152" s="234">
        <v>275.70177050781251</v>
      </c>
      <c r="I152" s="235">
        <f t="shared" si="19"/>
        <v>2.3682749543873945E-2</v>
      </c>
      <c r="J152" s="236">
        <f>H152/SUM(Bihar!$Q$6:$V$6)*100000</f>
        <v>504.7269295787296</v>
      </c>
      <c r="AU152" s="124"/>
      <c r="AV152" s="124"/>
      <c r="AW152" s="124"/>
      <c r="AX152" s="124"/>
      <c r="AY152" s="124"/>
      <c r="AZ152" s="124"/>
    </row>
    <row r="154" spans="1:52" ht="16.2" thickBot="1">
      <c r="A154" s="140" t="s">
        <v>143</v>
      </c>
      <c r="B154" s="141"/>
      <c r="C154" s="142"/>
      <c r="D154" s="143"/>
      <c r="E154" s="144"/>
      <c r="AU154" s="124"/>
      <c r="AV154" s="124"/>
      <c r="AW154" s="124"/>
      <c r="AX154" s="124"/>
      <c r="AY154" s="124"/>
      <c r="AZ154" s="124"/>
    </row>
    <row r="155" spans="1:52" ht="16.2" thickBot="1">
      <c r="A155" s="271" t="s">
        <v>173</v>
      </c>
      <c r="B155" s="272"/>
      <c r="C155" s="272"/>
      <c r="D155" s="272"/>
      <c r="E155" s="273"/>
      <c r="F155" s="274" t="s">
        <v>174</v>
      </c>
      <c r="G155" s="275"/>
      <c r="H155" s="275"/>
      <c r="I155" s="275"/>
      <c r="J155" s="276"/>
      <c r="AU155" s="124"/>
      <c r="AV155" s="124"/>
      <c r="AW155" s="124"/>
      <c r="AX155" s="124"/>
      <c r="AY155" s="124"/>
      <c r="AZ155" s="124"/>
    </row>
    <row r="156" spans="1:52" ht="29.4" customHeight="1" thickBot="1">
      <c r="A156" s="198" t="s">
        <v>175</v>
      </c>
      <c r="B156" s="199" t="s">
        <v>176</v>
      </c>
      <c r="C156" s="200" t="s">
        <v>197</v>
      </c>
      <c r="D156" s="201" t="s">
        <v>198</v>
      </c>
      <c r="E156" s="202" t="s">
        <v>199</v>
      </c>
      <c r="F156" s="203" t="s">
        <v>175</v>
      </c>
      <c r="G156" s="204" t="s">
        <v>176</v>
      </c>
      <c r="H156" s="205" t="s">
        <v>197</v>
      </c>
      <c r="I156" s="206" t="s">
        <v>198</v>
      </c>
      <c r="J156" s="207" t="s">
        <v>199</v>
      </c>
      <c r="AU156" s="124"/>
      <c r="AV156" s="124"/>
      <c r="AW156" s="124"/>
      <c r="AX156" s="124"/>
      <c r="AY156" s="124"/>
      <c r="AZ156" s="124"/>
    </row>
    <row r="157" spans="1:52">
      <c r="A157" s="208">
        <v>0</v>
      </c>
      <c r="B157" s="209" t="s">
        <v>2</v>
      </c>
      <c r="C157" s="210">
        <v>4423.6104715118408</v>
      </c>
      <c r="D157" s="211">
        <f t="shared" ref="D157:D167" si="20">C157/C$157</f>
        <v>1</v>
      </c>
      <c r="E157" s="212">
        <f>C157/SUM(Assam!$I$6:$N$6)*100000</f>
        <v>25699.305886326452</v>
      </c>
      <c r="F157" s="237">
        <v>0</v>
      </c>
      <c r="G157" s="238" t="s">
        <v>2</v>
      </c>
      <c r="H157" s="239">
        <v>3542.112844345093</v>
      </c>
      <c r="I157" s="240">
        <f>H157/H$157</f>
        <v>1</v>
      </c>
      <c r="J157" s="216">
        <f>H157/SUM(Assam!$Q$6:$V$6)*100000</f>
        <v>21749.574366929748</v>
      </c>
      <c r="AU157" s="124"/>
      <c r="AV157" s="124"/>
      <c r="AW157" s="124"/>
      <c r="AX157" s="124"/>
      <c r="AY157" s="124"/>
      <c r="AZ157" s="124"/>
    </row>
    <row r="158" spans="1:52">
      <c r="A158" s="217">
        <v>1</v>
      </c>
      <c r="B158" s="218" t="s">
        <v>212</v>
      </c>
      <c r="C158" s="219">
        <v>743.29006249999998</v>
      </c>
      <c r="D158" s="220">
        <f t="shared" si="20"/>
        <v>0.16802791911421813</v>
      </c>
      <c r="E158" s="241">
        <f>C158/SUM(Assam!$I$6:$N$6)*100000</f>
        <v>4318.2008907592117</v>
      </c>
      <c r="F158" s="222">
        <v>1</v>
      </c>
      <c r="G158" s="223" t="s">
        <v>212</v>
      </c>
      <c r="H158" s="224">
        <v>757.17012499999998</v>
      </c>
      <c r="I158" s="225">
        <f t="shared" ref="I158:I167" si="21">H158/H$157</f>
        <v>0.213762282082234</v>
      </c>
      <c r="J158" s="226">
        <f>H158/SUM(Assam!$Q$6:$V$6)*100000</f>
        <v>4649.2386509921625</v>
      </c>
      <c r="AU158" s="124"/>
      <c r="AV158" s="124"/>
      <c r="AW158" s="124"/>
      <c r="AX158" s="124"/>
      <c r="AY158" s="124"/>
      <c r="AZ158" s="124"/>
    </row>
    <row r="159" spans="1:52">
      <c r="A159" s="217">
        <v>2</v>
      </c>
      <c r="B159" s="218" t="s">
        <v>205</v>
      </c>
      <c r="C159" s="219">
        <v>335.19901074218751</v>
      </c>
      <c r="D159" s="220">
        <f t="shared" si="20"/>
        <v>7.5774983557181916E-2</v>
      </c>
      <c r="E159" s="241">
        <f>C159/SUM(Assam!$I$6:$N$6)*100000</f>
        <v>1947.3644809673756</v>
      </c>
      <c r="F159" s="222">
        <v>2</v>
      </c>
      <c r="G159" s="223" t="s">
        <v>215</v>
      </c>
      <c r="H159" s="224">
        <v>291.09513671874998</v>
      </c>
      <c r="I159" s="225">
        <f t="shared" si="21"/>
        <v>8.218121485979113E-2</v>
      </c>
      <c r="J159" s="226">
        <f>H159/SUM(Assam!$Q$6:$V$6)*100000</f>
        <v>1787.4064441576593</v>
      </c>
      <c r="AU159" s="124"/>
      <c r="AV159" s="124"/>
      <c r="AW159" s="124"/>
      <c r="AX159" s="124"/>
      <c r="AY159" s="124"/>
      <c r="AZ159" s="124"/>
    </row>
    <row r="160" spans="1:52">
      <c r="A160" s="217">
        <v>3</v>
      </c>
      <c r="B160" s="218" t="s">
        <v>215</v>
      </c>
      <c r="C160" s="219">
        <v>316.82484570312499</v>
      </c>
      <c r="D160" s="220">
        <f t="shared" si="20"/>
        <v>7.1621325553749532E-2</v>
      </c>
      <c r="E160" s="241">
        <f>C160/SUM(Assam!$I$6:$N$6)*100000</f>
        <v>1840.6183533899784</v>
      </c>
      <c r="F160" s="222">
        <v>3</v>
      </c>
      <c r="G160" s="223" t="s">
        <v>54</v>
      </c>
      <c r="H160" s="224">
        <v>287.38326330566406</v>
      </c>
      <c r="I160" s="225">
        <f t="shared" si="21"/>
        <v>8.1133288501653827E-2</v>
      </c>
      <c r="J160" s="226">
        <f>H160/SUM(Assam!$Q$6:$V$6)*100000</f>
        <v>1764.6144919002859</v>
      </c>
      <c r="AU160" s="124"/>
      <c r="AV160" s="124"/>
      <c r="AW160" s="124"/>
      <c r="AX160" s="124"/>
      <c r="AY160" s="124"/>
      <c r="AZ160" s="124"/>
    </row>
    <row r="161" spans="1:52">
      <c r="A161" s="217">
        <v>4</v>
      </c>
      <c r="B161" s="218" t="s">
        <v>219</v>
      </c>
      <c r="C161" s="219">
        <v>281.73481445312501</v>
      </c>
      <c r="D161" s="220">
        <f t="shared" si="20"/>
        <v>6.3688884061448015E-2</v>
      </c>
      <c r="E161" s="241">
        <f>C161/SUM(Assam!$I$6:$N$6)*100000</f>
        <v>1636.7601130539338</v>
      </c>
      <c r="F161" s="222">
        <v>4</v>
      </c>
      <c r="G161" s="223" t="s">
        <v>219</v>
      </c>
      <c r="H161" s="224">
        <v>195.94787060546875</v>
      </c>
      <c r="I161" s="225">
        <f t="shared" si="21"/>
        <v>5.5319488456810548E-2</v>
      </c>
      <c r="J161" s="226">
        <f>H161/SUM(Assam!$Q$6:$V$6)*100000</f>
        <v>1203.1753281319127</v>
      </c>
      <c r="AU161" s="124"/>
      <c r="AV161" s="124"/>
      <c r="AW161" s="124"/>
      <c r="AX161" s="124"/>
      <c r="AY161" s="124"/>
      <c r="AZ161" s="124"/>
    </row>
    <row r="162" spans="1:52">
      <c r="A162" s="217">
        <v>5</v>
      </c>
      <c r="B162" s="218" t="s">
        <v>202</v>
      </c>
      <c r="C162" s="219">
        <v>276.11989843750001</v>
      </c>
      <c r="D162" s="220">
        <f t="shared" si="20"/>
        <v>6.241957790264737E-2</v>
      </c>
      <c r="E162" s="241">
        <f>C162/SUM(Assam!$I$6:$N$6)*100000</f>
        <v>1604.139825815518</v>
      </c>
      <c r="F162" s="222">
        <v>5</v>
      </c>
      <c r="G162" s="223" t="s">
        <v>188</v>
      </c>
      <c r="H162" s="224">
        <v>171.05983047485353</v>
      </c>
      <c r="I162" s="225">
        <f t="shared" si="21"/>
        <v>4.8293162299430092E-2</v>
      </c>
      <c r="J162" s="226">
        <f>H162/SUM(Assam!$Q$6:$V$6)*100000</f>
        <v>1050.3557248456627</v>
      </c>
      <c r="AU162" s="124"/>
      <c r="AV162" s="124"/>
      <c r="AW162" s="124"/>
      <c r="AX162" s="124"/>
      <c r="AY162" s="124"/>
      <c r="AZ162" s="124"/>
    </row>
    <row r="163" spans="1:52">
      <c r="A163" s="217">
        <v>6</v>
      </c>
      <c r="B163" s="218" t="s">
        <v>54</v>
      </c>
      <c r="C163" s="219">
        <v>266.00947509765626</v>
      </c>
      <c r="D163" s="220">
        <f t="shared" si="20"/>
        <v>6.013401876380476E-2</v>
      </c>
      <c r="E163" s="241">
        <f>C163/SUM(Assam!$I$6:$N$6)*100000</f>
        <v>1545.4025423851131</v>
      </c>
      <c r="F163" s="222">
        <v>6</v>
      </c>
      <c r="G163" s="223" t="s">
        <v>43</v>
      </c>
      <c r="H163" s="224">
        <v>162.20811181640624</v>
      </c>
      <c r="I163" s="225">
        <f t="shared" si="21"/>
        <v>4.5794168323961784E-2</v>
      </c>
      <c r="J163" s="226">
        <f>H163/SUM(Assam!$Q$6:$V$6)*100000</f>
        <v>996.00366953370542</v>
      </c>
      <c r="AU163" s="124"/>
      <c r="AV163" s="124"/>
      <c r="AW163" s="124"/>
      <c r="AX163" s="124"/>
      <c r="AY163" s="124"/>
      <c r="AZ163" s="124"/>
    </row>
    <row r="164" spans="1:52">
      <c r="A164" s="217">
        <v>7</v>
      </c>
      <c r="B164" s="218" t="s">
        <v>188</v>
      </c>
      <c r="C164" s="219">
        <v>244.84147033691409</v>
      </c>
      <c r="D164" s="220">
        <f t="shared" si="20"/>
        <v>5.5348786226477022E-2</v>
      </c>
      <c r="E164" s="241">
        <f>C164/SUM(Assam!$I$6:$N$6)*100000</f>
        <v>1422.4253876711252</v>
      </c>
      <c r="F164" s="222">
        <v>7</v>
      </c>
      <c r="G164" s="223" t="s">
        <v>202</v>
      </c>
      <c r="H164" s="224">
        <v>160.68757031249999</v>
      </c>
      <c r="I164" s="225">
        <f t="shared" si="21"/>
        <v>4.536489303807309E-2</v>
      </c>
      <c r="J164" s="226">
        <f>H164/SUM(Assam!$Q$6:$V$6)*100000</f>
        <v>986.66711477938418</v>
      </c>
      <c r="AU164" s="124"/>
      <c r="AV164" s="124"/>
      <c r="AW164" s="124"/>
      <c r="AX164" s="124"/>
      <c r="AY164" s="124"/>
      <c r="AZ164" s="124"/>
    </row>
    <row r="165" spans="1:52">
      <c r="A165" s="217">
        <v>8</v>
      </c>
      <c r="B165" s="218" t="s">
        <v>4</v>
      </c>
      <c r="C165" s="219">
        <v>211.37694140625001</v>
      </c>
      <c r="D165" s="220">
        <f t="shared" si="20"/>
        <v>4.7783805280216841E-2</v>
      </c>
      <c r="E165" s="241">
        <f>C165/SUM(Assam!$I$6:$N$6)*100000</f>
        <v>1228.0106283089538</v>
      </c>
      <c r="F165" s="222">
        <v>8</v>
      </c>
      <c r="G165" s="223" t="s">
        <v>4</v>
      </c>
      <c r="H165" s="224">
        <v>134.68587792968751</v>
      </c>
      <c r="I165" s="225">
        <f t="shared" si="21"/>
        <v>3.8024163500242694E-2</v>
      </c>
      <c r="J165" s="226">
        <f>H165/SUM(Assam!$Q$6:$V$6)*100000</f>
        <v>827.00937178882407</v>
      </c>
      <c r="AU165" s="124"/>
      <c r="AV165" s="124"/>
      <c r="AW165" s="124"/>
      <c r="AX165" s="124"/>
      <c r="AY165" s="124"/>
      <c r="AZ165" s="124"/>
    </row>
    <row r="166" spans="1:52">
      <c r="A166" s="217">
        <v>9</v>
      </c>
      <c r="B166" s="218" t="s">
        <v>223</v>
      </c>
      <c r="C166" s="219">
        <v>205.22858172607422</v>
      </c>
      <c r="D166" s="220">
        <f t="shared" si="20"/>
        <v>4.6393909013406877E-2</v>
      </c>
      <c r="E166" s="241">
        <f>C166/SUM(Assam!$I$6:$N$6)*100000</f>
        <v>1192.2912589979412</v>
      </c>
      <c r="F166" s="222">
        <v>9</v>
      </c>
      <c r="G166" s="223" t="s">
        <v>205</v>
      </c>
      <c r="H166" s="224">
        <v>120.7814453125</v>
      </c>
      <c r="I166" s="225">
        <f t="shared" si="21"/>
        <v>3.4098700583558475E-2</v>
      </c>
      <c r="J166" s="226">
        <f>H166/SUM(Assam!$Q$6:$V$6)*100000</f>
        <v>741.63222415777579</v>
      </c>
      <c r="AU166" s="124"/>
      <c r="AV166" s="124"/>
      <c r="AW166" s="124"/>
      <c r="AX166" s="124"/>
      <c r="AY166" s="124"/>
      <c r="AZ166" s="124"/>
    </row>
    <row r="167" spans="1:52" ht="15" thickBot="1">
      <c r="A167" s="227">
        <v>10</v>
      </c>
      <c r="B167" s="228" t="s">
        <v>43</v>
      </c>
      <c r="C167" s="229">
        <v>189.50634570312499</v>
      </c>
      <c r="D167" s="230">
        <f t="shared" si="20"/>
        <v>4.2839745254142622E-2</v>
      </c>
      <c r="E167" s="242">
        <f>C167/SUM(Assam!$I$6:$N$6)*100000</f>
        <v>1100.9517173785132</v>
      </c>
      <c r="F167" s="232">
        <v>10</v>
      </c>
      <c r="G167" s="233" t="s">
        <v>203</v>
      </c>
      <c r="H167" s="234">
        <v>119.93599047851562</v>
      </c>
      <c r="I167" s="235">
        <f t="shared" si="21"/>
        <v>3.3860013994187352E-2</v>
      </c>
      <c r="J167" s="236">
        <f>H167/SUM(Assam!$Q$6:$V$6)*100000</f>
        <v>736.44089243185977</v>
      </c>
      <c r="AU167" s="124"/>
      <c r="AV167" s="124"/>
      <c r="AW167" s="124"/>
      <c r="AX167" s="124"/>
      <c r="AY167" s="124"/>
      <c r="AZ167" s="124"/>
    </row>
    <row r="169" spans="1:52" ht="16.2" thickBot="1">
      <c r="A169" s="140" t="s">
        <v>144</v>
      </c>
      <c r="B169" s="141"/>
      <c r="C169" s="142"/>
      <c r="D169" s="143"/>
      <c r="E169" s="144"/>
      <c r="AU169" s="124"/>
      <c r="AV169" s="124"/>
      <c r="AW169" s="124"/>
      <c r="AX169" s="124"/>
      <c r="AY169" s="124"/>
      <c r="AZ169" s="124"/>
    </row>
    <row r="170" spans="1:52" ht="16.2" thickBot="1">
      <c r="A170" s="271" t="s">
        <v>173</v>
      </c>
      <c r="B170" s="272"/>
      <c r="C170" s="272"/>
      <c r="D170" s="272"/>
      <c r="E170" s="273"/>
      <c r="F170" s="274" t="s">
        <v>174</v>
      </c>
      <c r="G170" s="275"/>
      <c r="H170" s="275"/>
      <c r="I170" s="275"/>
      <c r="J170" s="276"/>
      <c r="AU170" s="124"/>
      <c r="AV170" s="124"/>
      <c r="AW170" s="124"/>
      <c r="AX170" s="124"/>
      <c r="AY170" s="124"/>
      <c r="AZ170" s="124"/>
    </row>
    <row r="171" spans="1:52" ht="29.4" customHeight="1" thickBot="1">
      <c r="A171" s="198" t="s">
        <v>175</v>
      </c>
      <c r="B171" s="199" t="s">
        <v>176</v>
      </c>
      <c r="C171" s="200" t="s">
        <v>197</v>
      </c>
      <c r="D171" s="201" t="s">
        <v>198</v>
      </c>
      <c r="E171" s="202" t="s">
        <v>199</v>
      </c>
      <c r="F171" s="203" t="s">
        <v>175</v>
      </c>
      <c r="G171" s="204" t="s">
        <v>176</v>
      </c>
      <c r="H171" s="205" t="s">
        <v>197</v>
      </c>
      <c r="I171" s="206" t="s">
        <v>198</v>
      </c>
      <c r="J171" s="207" t="s">
        <v>199</v>
      </c>
      <c r="AU171" s="124"/>
      <c r="AV171" s="124"/>
      <c r="AW171" s="124"/>
      <c r="AX171" s="124"/>
      <c r="AY171" s="124"/>
      <c r="AZ171" s="124"/>
    </row>
    <row r="172" spans="1:52">
      <c r="A172" s="208">
        <v>0</v>
      </c>
      <c r="B172" s="209" t="s">
        <v>2</v>
      </c>
      <c r="C172" s="210">
        <v>9745.4802142944372</v>
      </c>
      <c r="D172" s="211">
        <f t="shared" ref="D172:D182" si="22">C172/C$172</f>
        <v>1</v>
      </c>
      <c r="E172" s="212">
        <f>C172/SUM('West Bengal'!$I$6:$N$6)*100000</f>
        <v>19548.852400086493</v>
      </c>
      <c r="F172" s="237">
        <v>0</v>
      </c>
      <c r="G172" s="238" t="s">
        <v>2</v>
      </c>
      <c r="H172" s="239">
        <v>7263.2909340820315</v>
      </c>
      <c r="I172" s="240">
        <f>H172/H$172</f>
        <v>1</v>
      </c>
      <c r="J172" s="216">
        <f>H172/SUM('West Bengal'!$Q$6:$V$6)*100000</f>
        <v>15655.32686472581</v>
      </c>
      <c r="AU172" s="124"/>
      <c r="AV172" s="124"/>
      <c r="AW172" s="124"/>
      <c r="AX172" s="124"/>
      <c r="AY172" s="124"/>
      <c r="AZ172" s="124"/>
    </row>
    <row r="173" spans="1:52">
      <c r="A173" s="217">
        <v>1</v>
      </c>
      <c r="B173" s="218" t="s">
        <v>219</v>
      </c>
      <c r="C173" s="219">
        <v>1543.4226274414063</v>
      </c>
      <c r="D173" s="220">
        <f t="shared" si="22"/>
        <v>0.15837317335861509</v>
      </c>
      <c r="E173" s="241">
        <f>C173/SUM('West Bengal'!$I$6:$N$6)*100000</f>
        <v>3096.0137901208768</v>
      </c>
      <c r="F173" s="222">
        <v>1</v>
      </c>
      <c r="G173" s="223" t="s">
        <v>219</v>
      </c>
      <c r="H173" s="224">
        <v>1017.071419921875</v>
      </c>
      <c r="I173" s="225">
        <f t="shared" ref="I173:I182" si="23">H173/H$172</f>
        <v>0.14002900739517427</v>
      </c>
      <c r="J173" s="226">
        <f>H173/SUM('West Bengal'!$Q$6:$V$6)*100000</f>
        <v>2192.1998813145606</v>
      </c>
      <c r="AU173" s="124"/>
      <c r="AV173" s="124"/>
      <c r="AW173" s="124"/>
      <c r="AX173" s="124"/>
      <c r="AY173" s="124"/>
      <c r="AZ173" s="124"/>
    </row>
    <row r="174" spans="1:52">
      <c r="A174" s="217">
        <v>2</v>
      </c>
      <c r="B174" s="218" t="s">
        <v>202</v>
      </c>
      <c r="C174" s="219">
        <v>1323.629935546875</v>
      </c>
      <c r="D174" s="220">
        <f t="shared" si="22"/>
        <v>0.13581987818367394</v>
      </c>
      <c r="E174" s="241">
        <f>C174/SUM('West Bengal'!$I$6:$N$6)*100000</f>
        <v>2655.1227516103695</v>
      </c>
      <c r="F174" s="222">
        <v>2</v>
      </c>
      <c r="G174" s="223" t="s">
        <v>212</v>
      </c>
      <c r="H174" s="224">
        <v>886.71437500000002</v>
      </c>
      <c r="I174" s="225">
        <f t="shared" si="23"/>
        <v>0.12208162705409611</v>
      </c>
      <c r="J174" s="226">
        <f>H174/SUM('West Bengal'!$Q$6:$V$6)*100000</f>
        <v>1911.227775709428</v>
      </c>
      <c r="AU174" s="124"/>
      <c r="AV174" s="124"/>
      <c r="AW174" s="124"/>
      <c r="AX174" s="124"/>
      <c r="AY174" s="124"/>
      <c r="AZ174" s="124"/>
    </row>
    <row r="175" spans="1:52">
      <c r="A175" s="217">
        <v>3</v>
      </c>
      <c r="B175" s="218" t="s">
        <v>188</v>
      </c>
      <c r="C175" s="219">
        <v>920.09646105957017</v>
      </c>
      <c r="D175" s="220">
        <f t="shared" si="22"/>
        <v>9.4412634454892716E-2</v>
      </c>
      <c r="E175" s="241">
        <f>C175/SUM('West Bengal'!$I$6:$N$6)*100000</f>
        <v>1845.6586556620182</v>
      </c>
      <c r="F175" s="222">
        <v>3</v>
      </c>
      <c r="G175" s="223" t="s">
        <v>202</v>
      </c>
      <c r="H175" s="224">
        <v>780.74435473632809</v>
      </c>
      <c r="I175" s="225">
        <f t="shared" si="23"/>
        <v>0.1074918190420803</v>
      </c>
      <c r="J175" s="226">
        <f>H175/SUM('West Bengal'!$Q$6:$V$6)*100000</f>
        <v>1682.819562387725</v>
      </c>
      <c r="AU175" s="124"/>
      <c r="AV175" s="124"/>
      <c r="AW175" s="124"/>
      <c r="AX175" s="124"/>
      <c r="AY175" s="124"/>
      <c r="AZ175" s="124"/>
    </row>
    <row r="176" spans="1:52">
      <c r="A176" s="217">
        <v>4</v>
      </c>
      <c r="B176" s="218" t="s">
        <v>212</v>
      </c>
      <c r="C176" s="219">
        <v>915.86368749999997</v>
      </c>
      <c r="D176" s="220">
        <f t="shared" si="22"/>
        <v>9.3978302491100743E-2</v>
      </c>
      <c r="E176" s="241">
        <f>C176/SUM('West Bengal'!$I$6:$N$6)*100000</f>
        <v>1837.1679642092092</v>
      </c>
      <c r="F176" s="222">
        <v>4</v>
      </c>
      <c r="G176" s="223" t="s">
        <v>188</v>
      </c>
      <c r="H176" s="224">
        <v>706.95475122070309</v>
      </c>
      <c r="I176" s="225">
        <f t="shared" si="23"/>
        <v>9.7332566964020609E-2</v>
      </c>
      <c r="J176" s="226">
        <f>H176/SUM('West Bengal'!$Q$6:$V$6)*100000</f>
        <v>1523.7731504045555</v>
      </c>
      <c r="AU176" s="124"/>
      <c r="AV176" s="124"/>
      <c r="AW176" s="124"/>
      <c r="AX176" s="124"/>
      <c r="AY176" s="124"/>
      <c r="AZ176" s="124"/>
    </row>
    <row r="177" spans="1:52">
      <c r="A177" s="217">
        <v>5</v>
      </c>
      <c r="B177" s="218" t="s">
        <v>223</v>
      </c>
      <c r="C177" s="219">
        <v>630.68383203124995</v>
      </c>
      <c r="D177" s="220">
        <f t="shared" si="22"/>
        <v>6.4715521263506132E-2</v>
      </c>
      <c r="E177" s="241">
        <f>C177/SUM('West Bengal'!$I$6:$N$6)*100000</f>
        <v>1265.1141731749403</v>
      </c>
      <c r="F177" s="222">
        <v>5</v>
      </c>
      <c r="G177" s="223" t="s">
        <v>221</v>
      </c>
      <c r="H177" s="224">
        <v>478.88736328124997</v>
      </c>
      <c r="I177" s="225">
        <f t="shared" si="23"/>
        <v>6.5932559720846981E-2</v>
      </c>
      <c r="J177" s="226">
        <f>H177/SUM('West Bengal'!$Q$6:$V$6)*100000</f>
        <v>1032.1957734579146</v>
      </c>
      <c r="AU177" s="124"/>
      <c r="AV177" s="124"/>
      <c r="AW177" s="124"/>
      <c r="AX177" s="124"/>
      <c r="AY177" s="124"/>
      <c r="AZ177" s="124"/>
    </row>
    <row r="178" spans="1:52">
      <c r="A178" s="217">
        <v>6</v>
      </c>
      <c r="B178" s="218" t="s">
        <v>221</v>
      </c>
      <c r="C178" s="219">
        <v>461.94830590820311</v>
      </c>
      <c r="D178" s="220">
        <f t="shared" si="22"/>
        <v>4.7401287135202266E-2</v>
      </c>
      <c r="E178" s="241">
        <f>C178/SUM('West Bengal'!$I$6:$N$6)*100000</f>
        <v>926.64076578018785</v>
      </c>
      <c r="F178" s="222">
        <v>6</v>
      </c>
      <c r="G178" s="223" t="s">
        <v>54</v>
      </c>
      <c r="H178" s="224">
        <v>429.88468212890626</v>
      </c>
      <c r="I178" s="225">
        <f t="shared" si="23"/>
        <v>5.9185937343047799E-2</v>
      </c>
      <c r="J178" s="226">
        <f>H178/SUM('West Bengal'!$Q$6:$V$6)*100000</f>
        <v>926.57519490059474</v>
      </c>
      <c r="AU178" s="124"/>
      <c r="AV178" s="124"/>
      <c r="AW178" s="124"/>
      <c r="AX178" s="124"/>
      <c r="AY178" s="124"/>
      <c r="AZ178" s="124"/>
    </row>
    <row r="179" spans="1:52">
      <c r="A179" s="217">
        <v>7</v>
      </c>
      <c r="B179" s="218" t="s">
        <v>205</v>
      </c>
      <c r="C179" s="219">
        <v>425.41910791015624</v>
      </c>
      <c r="D179" s="220">
        <f t="shared" si="22"/>
        <v>4.3652965123890115E-2</v>
      </c>
      <c r="E179" s="241">
        <f>C179/SUM('West Bengal'!$I$6:$N$6)*100000</f>
        <v>853.36537203305124</v>
      </c>
      <c r="F179" s="222">
        <v>7</v>
      </c>
      <c r="G179" s="223" t="s">
        <v>203</v>
      </c>
      <c r="H179" s="224">
        <v>286.55549316406251</v>
      </c>
      <c r="I179" s="225">
        <f t="shared" si="23"/>
        <v>3.9452569883912922E-2</v>
      </c>
      <c r="J179" s="226">
        <f>H179/SUM('West Bengal'!$Q$6:$V$6)*100000</f>
        <v>617.64287718609432</v>
      </c>
      <c r="AU179" s="124"/>
      <c r="AV179" s="124"/>
      <c r="AW179" s="124"/>
      <c r="AX179" s="124"/>
      <c r="AY179" s="124"/>
      <c r="AZ179" s="124"/>
    </row>
    <row r="180" spans="1:52">
      <c r="A180" s="217">
        <v>8</v>
      </c>
      <c r="B180" s="218" t="s">
        <v>54</v>
      </c>
      <c r="C180" s="219">
        <v>406.30212988281249</v>
      </c>
      <c r="D180" s="220">
        <f t="shared" si="22"/>
        <v>4.1691340082642442E-2</v>
      </c>
      <c r="E180" s="241">
        <f>C180/SUM('West Bengal'!$I$6:$N$6)*100000</f>
        <v>815.01785363738679</v>
      </c>
      <c r="F180" s="222">
        <v>8</v>
      </c>
      <c r="G180" s="223" t="s">
        <v>215</v>
      </c>
      <c r="H180" s="224">
        <v>227.97194140625001</v>
      </c>
      <c r="I180" s="225">
        <f t="shared" si="23"/>
        <v>3.1386866294522482E-2</v>
      </c>
      <c r="J180" s="226">
        <f>H180/SUM('West Bengal'!$Q$6:$V$6)*100000</f>
        <v>491.37165110019475</v>
      </c>
      <c r="AU180" s="124"/>
      <c r="AV180" s="124"/>
      <c r="AW180" s="124"/>
      <c r="AX180" s="124"/>
      <c r="AY180" s="124"/>
      <c r="AZ180" s="124"/>
    </row>
    <row r="181" spans="1:52">
      <c r="A181" s="217">
        <v>9</v>
      </c>
      <c r="B181" s="218" t="s">
        <v>4</v>
      </c>
      <c r="C181" s="219">
        <v>392.14205419921876</v>
      </c>
      <c r="D181" s="220">
        <f t="shared" si="22"/>
        <v>4.0238351069045747E-2</v>
      </c>
      <c r="E181" s="241">
        <f>C181/SUM('West Bengal'!$I$6:$N$6)*100000</f>
        <v>786.61358587163795</v>
      </c>
      <c r="F181" s="222">
        <v>9</v>
      </c>
      <c r="G181" s="223" t="s">
        <v>220</v>
      </c>
      <c r="H181" s="224">
        <v>210.01141943359374</v>
      </c>
      <c r="I181" s="225">
        <f t="shared" si="23"/>
        <v>2.8914086099476335E-2</v>
      </c>
      <c r="J181" s="226">
        <f>H181/SUM('West Bengal'!$Q$6:$V$6)*100000</f>
        <v>452.65946888212693</v>
      </c>
      <c r="AU181" s="124"/>
      <c r="AV181" s="124"/>
      <c r="AW181" s="124"/>
      <c r="AX181" s="124"/>
      <c r="AY181" s="124"/>
      <c r="AZ181" s="124"/>
    </row>
    <row r="182" spans="1:52" ht="15" thickBot="1">
      <c r="A182" s="227">
        <v>10</v>
      </c>
      <c r="B182" s="228" t="s">
        <v>203</v>
      </c>
      <c r="C182" s="229">
        <v>331.83100854492187</v>
      </c>
      <c r="D182" s="230">
        <f t="shared" si="22"/>
        <v>3.4049733953407456E-2</v>
      </c>
      <c r="E182" s="242">
        <f>C182/SUM('West Bengal'!$I$6:$N$6)*100000</f>
        <v>665.63322331737595</v>
      </c>
      <c r="F182" s="232">
        <v>10</v>
      </c>
      <c r="G182" s="233" t="s">
        <v>118</v>
      </c>
      <c r="H182" s="234">
        <v>198.71374609374999</v>
      </c>
      <c r="I182" s="235">
        <f t="shared" si="23"/>
        <v>2.7358637826458532E-2</v>
      </c>
      <c r="J182" s="236">
        <f>H182/SUM('West Bengal'!$Q$6:$V$6)*100000</f>
        <v>428.30841774686002</v>
      </c>
      <c r="AU182" s="124"/>
      <c r="AV182" s="124"/>
      <c r="AW182" s="124"/>
      <c r="AX182" s="124"/>
      <c r="AY182" s="124"/>
      <c r="AZ182" s="124"/>
    </row>
    <row r="184" spans="1:52" ht="16.2" thickBot="1">
      <c r="A184" s="140" t="s">
        <v>155</v>
      </c>
      <c r="B184" s="141"/>
      <c r="C184" s="142"/>
      <c r="D184" s="143"/>
      <c r="E184" s="144"/>
      <c r="AU184" s="124"/>
      <c r="AV184" s="124"/>
      <c r="AW184" s="124"/>
      <c r="AX184" s="124"/>
      <c r="AY184" s="124"/>
      <c r="AZ184" s="124"/>
    </row>
    <row r="185" spans="1:52" ht="16.2" thickBot="1">
      <c r="A185" s="271" t="s">
        <v>173</v>
      </c>
      <c r="B185" s="272"/>
      <c r="C185" s="272"/>
      <c r="D185" s="272"/>
      <c r="E185" s="273"/>
      <c r="F185" s="274" t="s">
        <v>174</v>
      </c>
      <c r="G185" s="275"/>
      <c r="H185" s="275"/>
      <c r="I185" s="275"/>
      <c r="J185" s="276"/>
      <c r="AU185" s="124"/>
      <c r="AV185" s="124"/>
      <c r="AW185" s="124"/>
      <c r="AX185" s="124"/>
      <c r="AY185" s="124"/>
      <c r="AZ185" s="124"/>
    </row>
    <row r="186" spans="1:52" ht="29.4" customHeight="1" thickBot="1">
      <c r="A186" s="198" t="s">
        <v>175</v>
      </c>
      <c r="B186" s="199" t="s">
        <v>176</v>
      </c>
      <c r="C186" s="200" t="s">
        <v>197</v>
      </c>
      <c r="D186" s="201" t="s">
        <v>198</v>
      </c>
      <c r="E186" s="202" t="s">
        <v>199</v>
      </c>
      <c r="F186" s="203" t="s">
        <v>175</v>
      </c>
      <c r="G186" s="204" t="s">
        <v>176</v>
      </c>
      <c r="H186" s="205" t="s">
        <v>197</v>
      </c>
      <c r="I186" s="206" t="s">
        <v>198</v>
      </c>
      <c r="J186" s="207" t="s">
        <v>199</v>
      </c>
      <c r="AU186" s="124"/>
      <c r="AV186" s="124"/>
      <c r="AW186" s="124"/>
      <c r="AX186" s="124"/>
      <c r="AY186" s="124"/>
      <c r="AZ186" s="124"/>
    </row>
    <row r="187" spans="1:52">
      <c r="A187" s="208">
        <v>0</v>
      </c>
      <c r="B187" s="209" t="s">
        <v>2</v>
      </c>
      <c r="C187" s="210">
        <v>4217.2858090820309</v>
      </c>
      <c r="D187" s="211">
        <f t="shared" ref="D187:D197" si="24">C187/C$187</f>
        <v>1</v>
      </c>
      <c r="E187" s="212">
        <f>C187/SUM(Jharkhand!$I$6:$N$6)*100000</f>
        <v>22497.62040749584</v>
      </c>
      <c r="F187" s="237">
        <v>0</v>
      </c>
      <c r="G187" s="238" t="s">
        <v>2</v>
      </c>
      <c r="H187" s="239">
        <v>3763.1179600830069</v>
      </c>
      <c r="I187" s="240">
        <f>H187/H$187</f>
        <v>1</v>
      </c>
      <c r="J187" s="216">
        <f>H187/SUM(Jharkhand!$Q$6:$V$6)*100000</f>
        <v>21592.152798583531</v>
      </c>
      <c r="AU187" s="124"/>
      <c r="AV187" s="124"/>
      <c r="AW187" s="124"/>
      <c r="AX187" s="124"/>
      <c r="AY187" s="124"/>
      <c r="AZ187" s="124"/>
    </row>
    <row r="188" spans="1:52">
      <c r="A188" s="217">
        <v>1</v>
      </c>
      <c r="B188" s="218" t="s">
        <v>212</v>
      </c>
      <c r="C188" s="219">
        <v>685.90049999999997</v>
      </c>
      <c r="D188" s="220">
        <f t="shared" si="24"/>
        <v>0.16264026937014703</v>
      </c>
      <c r="E188" s="241">
        <f>C188/SUM(Jharkhand!$I$6:$N$6)*100000</f>
        <v>3659.0190432624408</v>
      </c>
      <c r="F188" s="222">
        <v>1</v>
      </c>
      <c r="G188" s="223" t="s">
        <v>212</v>
      </c>
      <c r="H188" s="224">
        <v>693.35706249999998</v>
      </c>
      <c r="I188" s="225">
        <f t="shared" ref="I188:I197" si="25">H188/H$187</f>
        <v>0.18425068516446555</v>
      </c>
      <c r="J188" s="226">
        <f>H188/SUM(Jharkhand!$Q$6:$V$6)*100000</f>
        <v>3978.3689473148474</v>
      </c>
      <c r="AU188" s="124"/>
      <c r="AV188" s="124"/>
      <c r="AW188" s="124"/>
      <c r="AX188" s="124"/>
      <c r="AY188" s="124"/>
      <c r="AZ188" s="124"/>
    </row>
    <row r="189" spans="1:52">
      <c r="A189" s="217">
        <v>2</v>
      </c>
      <c r="B189" s="218" t="s">
        <v>202</v>
      </c>
      <c r="C189" s="219">
        <v>399.96917285156252</v>
      </c>
      <c r="D189" s="220">
        <f t="shared" si="24"/>
        <v>9.484042366543402E-2</v>
      </c>
      <c r="E189" s="241">
        <f>C189/SUM(Jharkhand!$I$6:$N$6)*100000</f>
        <v>2133.6838509110203</v>
      </c>
      <c r="F189" s="222">
        <v>2</v>
      </c>
      <c r="G189" s="223" t="s">
        <v>215</v>
      </c>
      <c r="H189" s="224">
        <v>370.82864062499999</v>
      </c>
      <c r="I189" s="225">
        <f t="shared" si="25"/>
        <v>9.8542922267794195E-2</v>
      </c>
      <c r="J189" s="226">
        <f>H189/SUM(Jharkhand!$Q$6:$V$6)*100000</f>
        <v>2127.7538348251514</v>
      </c>
      <c r="AU189" s="124"/>
      <c r="AV189" s="124"/>
      <c r="AW189" s="124"/>
      <c r="AX189" s="124"/>
      <c r="AY189" s="124"/>
      <c r="AZ189" s="124"/>
    </row>
    <row r="190" spans="1:52">
      <c r="A190" s="217">
        <v>3</v>
      </c>
      <c r="B190" s="218" t="s">
        <v>215</v>
      </c>
      <c r="C190" s="219">
        <v>391.02466601562497</v>
      </c>
      <c r="D190" s="220">
        <f t="shared" si="24"/>
        <v>9.2719508166495032E-2</v>
      </c>
      <c r="E190" s="241">
        <f>C190/SUM(Jharkhand!$I$6:$N$6)*100000</f>
        <v>2085.9682990995161</v>
      </c>
      <c r="F190" s="222">
        <v>3</v>
      </c>
      <c r="G190" s="223" t="s">
        <v>14</v>
      </c>
      <c r="H190" s="224">
        <v>295.26618359374999</v>
      </c>
      <c r="I190" s="225">
        <f t="shared" si="25"/>
        <v>7.8463175145122743E-2</v>
      </c>
      <c r="J190" s="226">
        <f>H190/SUM(Jharkhand!$Q$6:$V$6)*100000</f>
        <v>1694.1888667955118</v>
      </c>
      <c r="AU190" s="124"/>
      <c r="AV190" s="124"/>
      <c r="AW190" s="124"/>
      <c r="AX190" s="124"/>
      <c r="AY190" s="124"/>
      <c r="AZ190" s="124"/>
    </row>
    <row r="191" spans="1:52">
      <c r="A191" s="217">
        <v>4</v>
      </c>
      <c r="B191" s="218" t="s">
        <v>54</v>
      </c>
      <c r="C191" s="219">
        <v>309.26360620117185</v>
      </c>
      <c r="D191" s="220">
        <f t="shared" si="24"/>
        <v>7.3332380161468994E-2</v>
      </c>
      <c r="E191" s="241">
        <f>C191/SUM(Jharkhand!$I$6:$N$6)*100000</f>
        <v>1649.8040524509081</v>
      </c>
      <c r="F191" s="222">
        <v>4</v>
      </c>
      <c r="G191" s="223" t="s">
        <v>54</v>
      </c>
      <c r="H191" s="224">
        <v>283.86152587890626</v>
      </c>
      <c r="I191" s="225">
        <f t="shared" si="25"/>
        <v>7.5432534640143156E-2</v>
      </c>
      <c r="J191" s="226">
        <f>H191/SUM(Jharkhand!$Q$6:$V$6)*100000</f>
        <v>1628.7508139344161</v>
      </c>
      <c r="AU191" s="124"/>
      <c r="AV191" s="124"/>
      <c r="AW191" s="124"/>
      <c r="AX191" s="124"/>
      <c r="AY191" s="124"/>
      <c r="AZ191" s="124"/>
    </row>
    <row r="192" spans="1:52">
      <c r="A192" s="217">
        <v>5</v>
      </c>
      <c r="B192" s="218" t="s">
        <v>223</v>
      </c>
      <c r="C192" s="219">
        <v>299.52435449218751</v>
      </c>
      <c r="D192" s="220">
        <f t="shared" si="24"/>
        <v>7.1023015287973681E-2</v>
      </c>
      <c r="E192" s="241">
        <f>C192/SUM(Jharkhand!$I$6:$N$6)*100000</f>
        <v>1597.8488381446057</v>
      </c>
      <c r="F192" s="222">
        <v>5</v>
      </c>
      <c r="G192" s="223" t="s">
        <v>202</v>
      </c>
      <c r="H192" s="224">
        <v>226.93778759765624</v>
      </c>
      <c r="I192" s="225">
        <f t="shared" si="25"/>
        <v>6.0305786319983026E-2</v>
      </c>
      <c r="J192" s="226">
        <f>H192/SUM(Jharkhand!$Q$6:$V$6)*100000</f>
        <v>1302.131752859802</v>
      </c>
      <c r="AU192" s="124"/>
      <c r="AV192" s="124"/>
      <c r="AW192" s="124"/>
      <c r="AX192" s="124"/>
      <c r="AY192" s="124"/>
      <c r="AZ192" s="124"/>
    </row>
    <row r="193" spans="1:52">
      <c r="A193" s="217">
        <v>6</v>
      </c>
      <c r="B193" s="218" t="s">
        <v>205</v>
      </c>
      <c r="C193" s="219">
        <v>218.68689062499999</v>
      </c>
      <c r="D193" s="220">
        <f t="shared" si="24"/>
        <v>5.1854889738336511E-2</v>
      </c>
      <c r="E193" s="241">
        <f>C193/SUM(Jharkhand!$I$6:$N$6)*100000</f>
        <v>1166.6116256056462</v>
      </c>
      <c r="F193" s="222">
        <v>6</v>
      </c>
      <c r="G193" s="223" t="s">
        <v>79</v>
      </c>
      <c r="H193" s="224">
        <v>178.19827966308594</v>
      </c>
      <c r="I193" s="225">
        <f t="shared" si="25"/>
        <v>4.7353891521156363E-2</v>
      </c>
      <c r="J193" s="226">
        <f>H193/SUM(Jharkhand!$Q$6:$V$6)*100000</f>
        <v>1022.4724613323574</v>
      </c>
      <c r="AU193" s="124"/>
      <c r="AV193" s="124"/>
      <c r="AW193" s="124"/>
      <c r="AX193" s="124"/>
      <c r="AY193" s="124"/>
      <c r="AZ193" s="124"/>
    </row>
    <row r="194" spans="1:52">
      <c r="A194" s="217">
        <v>7</v>
      </c>
      <c r="B194" s="218" t="s">
        <v>4</v>
      </c>
      <c r="C194" s="219">
        <v>203.3785908203125</v>
      </c>
      <c r="D194" s="220">
        <f t="shared" si="24"/>
        <v>4.8224995892460404E-2</v>
      </c>
      <c r="E194" s="241">
        <f>C194/SUM(Jharkhand!$I$6:$N$6)*100000</f>
        <v>1084.9476517416203</v>
      </c>
      <c r="F194" s="222">
        <v>7</v>
      </c>
      <c r="G194" s="223" t="s">
        <v>4</v>
      </c>
      <c r="H194" s="224">
        <v>141.17251977539061</v>
      </c>
      <c r="I194" s="225">
        <f t="shared" si="25"/>
        <v>3.7514773991372999E-2</v>
      </c>
      <c r="J194" s="226">
        <f>H194/SUM(Jharkhand!$Q$6:$V$6)*100000</f>
        <v>810.02473222605317</v>
      </c>
      <c r="AU194" s="124"/>
      <c r="AV194" s="124"/>
      <c r="AW194" s="124"/>
      <c r="AX194" s="124"/>
      <c r="AY194" s="124"/>
      <c r="AZ194" s="124"/>
    </row>
    <row r="195" spans="1:52">
      <c r="A195" s="217">
        <v>8</v>
      </c>
      <c r="B195" s="218" t="s">
        <v>14</v>
      </c>
      <c r="C195" s="219">
        <v>160.389048828125</v>
      </c>
      <c r="D195" s="220">
        <f t="shared" si="24"/>
        <v>3.8031344350132293E-2</v>
      </c>
      <c r="E195" s="241">
        <f>C195/SUM(Jharkhand!$I$6:$N$6)*100000</f>
        <v>855.61474877603803</v>
      </c>
      <c r="F195" s="222">
        <v>8</v>
      </c>
      <c r="G195" s="223" t="s">
        <v>27</v>
      </c>
      <c r="H195" s="224">
        <v>136.84264965820313</v>
      </c>
      <c r="I195" s="225">
        <f t="shared" si="25"/>
        <v>3.6364166924808448E-2</v>
      </c>
      <c r="J195" s="226">
        <f>H195/SUM(Jharkhand!$Q$6:$V$6)*100000</f>
        <v>785.18064863366146</v>
      </c>
      <c r="AU195" s="124"/>
      <c r="AV195" s="124"/>
      <c r="AW195" s="124"/>
      <c r="AX195" s="124"/>
      <c r="AY195" s="124"/>
      <c r="AZ195" s="124"/>
    </row>
    <row r="196" spans="1:52">
      <c r="A196" s="217">
        <v>9</v>
      </c>
      <c r="B196" s="218" t="s">
        <v>27</v>
      </c>
      <c r="C196" s="219">
        <v>143.56954687499999</v>
      </c>
      <c r="D196" s="220">
        <f t="shared" si="24"/>
        <v>3.4043115258116811E-2</v>
      </c>
      <c r="E196" s="241">
        <f>C196/SUM(Jharkhand!$I$6:$N$6)*100000</f>
        <v>765.88908456574188</v>
      </c>
      <c r="F196" s="222">
        <v>9</v>
      </c>
      <c r="G196" s="223" t="s">
        <v>205</v>
      </c>
      <c r="H196" s="224">
        <v>130.73212890625001</v>
      </c>
      <c r="I196" s="225">
        <f t="shared" si="25"/>
        <v>3.4740374947844134E-2</v>
      </c>
      <c r="J196" s="226">
        <f>H196/SUM(Jharkhand!$Q$6:$V$6)*100000</f>
        <v>750.11948415393385</v>
      </c>
      <c r="AU196" s="124"/>
      <c r="AV196" s="124"/>
      <c r="AW196" s="124"/>
      <c r="AX196" s="124"/>
      <c r="AY196" s="124"/>
      <c r="AZ196" s="124"/>
    </row>
    <row r="197" spans="1:52" ht="15" thickBot="1">
      <c r="A197" s="227">
        <v>10</v>
      </c>
      <c r="B197" s="228" t="s">
        <v>188</v>
      </c>
      <c r="C197" s="229">
        <v>126.76951477050781</v>
      </c>
      <c r="D197" s="230">
        <f t="shared" si="24"/>
        <v>3.0059502843631437E-2</v>
      </c>
      <c r="E197" s="242">
        <f>C197/SUM(Jharkhand!$I$6:$N$6)*100000</f>
        <v>676.26728461406196</v>
      </c>
      <c r="F197" s="232">
        <v>10</v>
      </c>
      <c r="G197" s="233" t="s">
        <v>219</v>
      </c>
      <c r="H197" s="234">
        <v>106.6901708984375</v>
      </c>
      <c r="I197" s="235">
        <f t="shared" si="25"/>
        <v>2.8351535091417683E-2</v>
      </c>
      <c r="J197" s="236">
        <f>H197/SUM(Jharkhand!$Q$6:$V$6)*100000</f>
        <v>612.17067776829344</v>
      </c>
      <c r="AU197" s="124"/>
      <c r="AV197" s="124"/>
      <c r="AW197" s="124"/>
      <c r="AX197" s="124"/>
      <c r="AY197" s="124"/>
      <c r="AZ197" s="124"/>
    </row>
    <row r="199" spans="1:52" ht="16.2" thickBot="1">
      <c r="A199" s="140" t="s">
        <v>145</v>
      </c>
      <c r="B199" s="141"/>
      <c r="C199" s="142"/>
      <c r="D199" s="143"/>
      <c r="E199" s="144"/>
      <c r="AU199" s="124"/>
      <c r="AV199" s="124"/>
      <c r="AW199" s="124"/>
      <c r="AX199" s="124"/>
      <c r="AY199" s="124"/>
      <c r="AZ199" s="124"/>
    </row>
    <row r="200" spans="1:52" ht="16.2" thickBot="1">
      <c r="A200" s="271" t="s">
        <v>173</v>
      </c>
      <c r="B200" s="272"/>
      <c r="C200" s="272"/>
      <c r="D200" s="272"/>
      <c r="E200" s="273"/>
      <c r="F200" s="274" t="s">
        <v>174</v>
      </c>
      <c r="G200" s="275"/>
      <c r="H200" s="275"/>
      <c r="I200" s="275"/>
      <c r="J200" s="276"/>
      <c r="AU200" s="124"/>
      <c r="AV200" s="124"/>
      <c r="AW200" s="124"/>
      <c r="AX200" s="124"/>
      <c r="AY200" s="124"/>
      <c r="AZ200" s="124"/>
    </row>
    <row r="201" spans="1:52" ht="29.4" customHeight="1" thickBot="1">
      <c r="A201" s="198" t="s">
        <v>175</v>
      </c>
      <c r="B201" s="199" t="s">
        <v>176</v>
      </c>
      <c r="C201" s="200" t="s">
        <v>197</v>
      </c>
      <c r="D201" s="201" t="s">
        <v>198</v>
      </c>
      <c r="E201" s="202" t="s">
        <v>199</v>
      </c>
      <c r="F201" s="203" t="s">
        <v>175</v>
      </c>
      <c r="G201" s="204" t="s">
        <v>176</v>
      </c>
      <c r="H201" s="205" t="s">
        <v>197</v>
      </c>
      <c r="I201" s="206" t="s">
        <v>198</v>
      </c>
      <c r="J201" s="207" t="s">
        <v>199</v>
      </c>
      <c r="AU201" s="124"/>
      <c r="AV201" s="124"/>
      <c r="AW201" s="124"/>
      <c r="AX201" s="124"/>
      <c r="AY201" s="124"/>
      <c r="AZ201" s="124"/>
    </row>
    <row r="202" spans="1:52">
      <c r="A202" s="208">
        <v>0</v>
      </c>
      <c r="B202" s="209" t="s">
        <v>2</v>
      </c>
      <c r="C202" s="210">
        <v>6544.5973246459989</v>
      </c>
      <c r="D202" s="211">
        <f t="shared" ref="D202:D212" si="26">C202/C$202</f>
        <v>1</v>
      </c>
      <c r="E202" s="212">
        <f>C202/SUM(Odisha!$I$6:$N$6)*100000</f>
        <v>29229.256032130663</v>
      </c>
      <c r="F202" s="237">
        <v>0</v>
      </c>
      <c r="G202" s="238" t="s">
        <v>2</v>
      </c>
      <c r="H202" s="239">
        <v>4978.7389669189452</v>
      </c>
      <c r="I202" s="240">
        <f>H202/H$202</f>
        <v>1</v>
      </c>
      <c r="J202" s="216">
        <f>H202/SUM(Odisha!$Q$6:$V$6)*100000</f>
        <v>23248.184825423526</v>
      </c>
      <c r="AU202" s="124"/>
      <c r="AV202" s="124"/>
      <c r="AW202" s="124"/>
      <c r="AX202" s="124"/>
      <c r="AY202" s="124"/>
      <c r="AZ202" s="124"/>
    </row>
    <row r="203" spans="1:52">
      <c r="A203" s="217">
        <v>1</v>
      </c>
      <c r="B203" s="218" t="s">
        <v>212</v>
      </c>
      <c r="C203" s="219">
        <v>974.79150000000004</v>
      </c>
      <c r="D203" s="220">
        <f t="shared" si="26"/>
        <v>0.14894598577197063</v>
      </c>
      <c r="E203" s="241">
        <f>C203/SUM(Odisha!$I$6:$N$6)*100000</f>
        <v>4353.5803530870207</v>
      </c>
      <c r="F203" s="222">
        <v>1</v>
      </c>
      <c r="G203" s="223" t="s">
        <v>212</v>
      </c>
      <c r="H203" s="224">
        <v>867.11656249999999</v>
      </c>
      <c r="I203" s="225">
        <f t="shared" ref="I203:I212" si="27">H203/H$202</f>
        <v>0.17416389335964896</v>
      </c>
      <c r="J203" s="226">
        <f>H203/SUM(Odisha!$Q$6:$V$6)*100000</f>
        <v>4048.9943827404722</v>
      </c>
      <c r="AU203" s="124"/>
      <c r="AV203" s="124"/>
      <c r="AW203" s="124"/>
      <c r="AX203" s="124"/>
      <c r="AY203" s="124"/>
      <c r="AZ203" s="124"/>
    </row>
    <row r="204" spans="1:52">
      <c r="A204" s="217">
        <v>2</v>
      </c>
      <c r="B204" s="218" t="s">
        <v>14</v>
      </c>
      <c r="C204" s="219">
        <v>635.15257812499999</v>
      </c>
      <c r="D204" s="220">
        <f t="shared" si="26"/>
        <v>9.7049909508276092E-2</v>
      </c>
      <c r="E204" s="241">
        <f>C204/SUM(Odisha!$I$6:$N$6)*100000</f>
        <v>2836.6966529125139</v>
      </c>
      <c r="F204" s="222">
        <v>2</v>
      </c>
      <c r="G204" s="223" t="s">
        <v>14</v>
      </c>
      <c r="H204" s="224">
        <v>536.27545312500001</v>
      </c>
      <c r="I204" s="225">
        <f t="shared" si="27"/>
        <v>0.10771310901982677</v>
      </c>
      <c r="J204" s="226">
        <f>H204/SUM(Odisha!$Q$6:$V$6)*100000</f>
        <v>2504.1342666139262</v>
      </c>
      <c r="AU204" s="124"/>
      <c r="AV204" s="124"/>
      <c r="AW204" s="124"/>
      <c r="AX204" s="124"/>
      <c r="AY204" s="124"/>
      <c r="AZ204" s="124"/>
    </row>
    <row r="205" spans="1:52">
      <c r="A205" s="217">
        <v>3</v>
      </c>
      <c r="B205" s="218" t="s">
        <v>215</v>
      </c>
      <c r="C205" s="219">
        <v>467.78652148437499</v>
      </c>
      <c r="D205" s="220">
        <f t="shared" si="26"/>
        <v>7.1476746128101593E-2</v>
      </c>
      <c r="E205" s="241">
        <f>C205/SUM(Odisha!$I$6:$N$6)*100000</f>
        <v>2089.2121129218858</v>
      </c>
      <c r="F205" s="222">
        <v>3</v>
      </c>
      <c r="G205" s="223" t="s">
        <v>215</v>
      </c>
      <c r="H205" s="224">
        <v>478.35596093750002</v>
      </c>
      <c r="I205" s="225">
        <f t="shared" si="27"/>
        <v>9.6079743106822685E-2</v>
      </c>
      <c r="J205" s="226">
        <f>H205/SUM(Odisha!$Q$6:$V$6)*100000</f>
        <v>2233.6796257266255</v>
      </c>
      <c r="AU205" s="124"/>
      <c r="AV205" s="124"/>
      <c r="AW205" s="124"/>
      <c r="AX205" s="124"/>
      <c r="AY205" s="124"/>
      <c r="AZ205" s="124"/>
    </row>
    <row r="206" spans="1:52">
      <c r="A206" s="217">
        <v>4</v>
      </c>
      <c r="B206" s="218" t="s">
        <v>202</v>
      </c>
      <c r="C206" s="219">
        <v>431.66843164062499</v>
      </c>
      <c r="D206" s="220">
        <f t="shared" si="26"/>
        <v>6.5957981863150633E-2</v>
      </c>
      <c r="E206" s="241">
        <f>C206/SUM(Odisha!$I$6:$N$6)*100000</f>
        <v>1927.9027392406608</v>
      </c>
      <c r="F206" s="222">
        <v>4</v>
      </c>
      <c r="G206" s="223" t="s">
        <v>188</v>
      </c>
      <c r="H206" s="224">
        <v>309.80146313476558</v>
      </c>
      <c r="I206" s="225">
        <f t="shared" si="27"/>
        <v>6.2224885697609464E-2</v>
      </c>
      <c r="J206" s="226">
        <f>H206/SUM(Odisha!$Q$6:$V$6)*100000</f>
        <v>1446.6156434388777</v>
      </c>
      <c r="AU206" s="124"/>
      <c r="AV206" s="124"/>
      <c r="AW206" s="124"/>
      <c r="AX206" s="124"/>
      <c r="AY206" s="124"/>
      <c r="AZ206" s="124"/>
    </row>
    <row r="207" spans="1:52">
      <c r="A207" s="217">
        <v>5</v>
      </c>
      <c r="B207" s="218" t="s">
        <v>4</v>
      </c>
      <c r="C207" s="219">
        <v>414.85428369140624</v>
      </c>
      <c r="D207" s="220">
        <f t="shared" si="26"/>
        <v>6.338881723542035E-2</v>
      </c>
      <c r="E207" s="241">
        <f>C207/SUM(Odisha!$I$6:$N$6)*100000</f>
        <v>1852.8079685480386</v>
      </c>
      <c r="F207" s="222">
        <v>5</v>
      </c>
      <c r="G207" s="223" t="s">
        <v>219</v>
      </c>
      <c r="H207" s="224">
        <v>288.91892260742185</v>
      </c>
      <c r="I207" s="225">
        <f t="shared" si="27"/>
        <v>5.8030542377725244E-2</v>
      </c>
      <c r="J207" s="226">
        <f>H207/SUM(Odisha!$Q$6:$V$6)*100000</f>
        <v>1349.1047747169289</v>
      </c>
      <c r="AU207" s="124"/>
      <c r="AV207" s="124"/>
      <c r="AW207" s="124"/>
      <c r="AX207" s="124"/>
      <c r="AY207" s="124"/>
      <c r="AZ207" s="124"/>
    </row>
    <row r="208" spans="1:52">
      <c r="A208" s="217">
        <v>6</v>
      </c>
      <c r="B208" s="218" t="s">
        <v>219</v>
      </c>
      <c r="C208" s="219">
        <v>332.09722460937502</v>
      </c>
      <c r="D208" s="220">
        <f t="shared" si="26"/>
        <v>5.0743721597468698E-2</v>
      </c>
      <c r="E208" s="241">
        <f>C208/SUM(Odisha!$I$6:$N$6)*100000</f>
        <v>1483.2012305955709</v>
      </c>
      <c r="F208" s="222">
        <v>6</v>
      </c>
      <c r="G208" s="223" t="s">
        <v>202</v>
      </c>
      <c r="H208" s="224">
        <v>230.60883789062501</v>
      </c>
      <c r="I208" s="225">
        <f t="shared" si="27"/>
        <v>4.6318724364321419E-2</v>
      </c>
      <c r="J208" s="226">
        <f>H208/SUM(Odisha!$Q$6:$V$6)*100000</f>
        <v>1076.8262648995922</v>
      </c>
      <c r="AU208" s="124"/>
      <c r="AV208" s="124"/>
      <c r="AW208" s="124"/>
      <c r="AX208" s="124"/>
      <c r="AY208" s="124"/>
      <c r="AZ208" s="124"/>
    </row>
    <row r="209" spans="1:52">
      <c r="A209" s="217">
        <v>7</v>
      </c>
      <c r="B209" s="218" t="s">
        <v>223</v>
      </c>
      <c r="C209" s="219">
        <v>310.13500122070315</v>
      </c>
      <c r="D209" s="220">
        <f t="shared" si="26"/>
        <v>4.738794242585101E-2</v>
      </c>
      <c r="E209" s="241">
        <f>C209/SUM(Odisha!$I$6:$N$6)*100000</f>
        <v>1385.1143020010661</v>
      </c>
      <c r="F209" s="222">
        <v>7</v>
      </c>
      <c r="G209" s="223" t="s">
        <v>54</v>
      </c>
      <c r="H209" s="224">
        <v>216.90251544189454</v>
      </c>
      <c r="I209" s="225">
        <f t="shared" si="27"/>
        <v>4.356575367439338E-2</v>
      </c>
      <c r="J209" s="226">
        <f>H209/SUM(Odisha!$Q$6:$V$6)*100000</f>
        <v>1012.8246934811715</v>
      </c>
      <c r="AU209" s="124"/>
      <c r="AV209" s="124"/>
      <c r="AW209" s="124"/>
      <c r="AX209" s="124"/>
      <c r="AY209" s="124"/>
      <c r="AZ209" s="124"/>
    </row>
    <row r="210" spans="1:52">
      <c r="A210" s="217">
        <v>8</v>
      </c>
      <c r="B210" s="218" t="s">
        <v>54</v>
      </c>
      <c r="C210" s="219">
        <v>297.77480285644532</v>
      </c>
      <c r="D210" s="220">
        <f t="shared" si="26"/>
        <v>4.5499331446270781E-2</v>
      </c>
      <c r="E210" s="241">
        <f>C210/SUM(Odisha!$I$6:$N$6)*100000</f>
        <v>1329.9116081338225</v>
      </c>
      <c r="F210" s="222">
        <v>8</v>
      </c>
      <c r="G210" s="223" t="s">
        <v>4</v>
      </c>
      <c r="H210" s="224">
        <v>193.70966503906249</v>
      </c>
      <c r="I210" s="225">
        <f t="shared" si="27"/>
        <v>3.8907375206083207E-2</v>
      </c>
      <c r="J210" s="226">
        <f>H210/SUM(Odisha!$Q$6:$V$6)*100000</f>
        <v>904.52584986312309</v>
      </c>
      <c r="AU210" s="124"/>
      <c r="AV210" s="124"/>
      <c r="AW210" s="124"/>
      <c r="AX210" s="124"/>
      <c r="AY210" s="124"/>
      <c r="AZ210" s="124"/>
    </row>
    <row r="211" spans="1:52">
      <c r="A211" s="217">
        <v>9</v>
      </c>
      <c r="B211" s="218" t="s">
        <v>188</v>
      </c>
      <c r="C211" s="219">
        <v>273.91780139160153</v>
      </c>
      <c r="D211" s="220">
        <f t="shared" si="26"/>
        <v>4.1854034374287176E-2</v>
      </c>
      <c r="E211" s="241">
        <f>C211/SUM(Odisha!$I$6:$N$6)*100000</f>
        <v>1223.3622867036377</v>
      </c>
      <c r="F211" s="222">
        <v>9</v>
      </c>
      <c r="G211" s="223" t="s">
        <v>208</v>
      </c>
      <c r="H211" s="224">
        <v>160.74396630859374</v>
      </c>
      <c r="I211" s="225">
        <f t="shared" si="27"/>
        <v>3.2286080346178289E-2</v>
      </c>
      <c r="J211" s="226">
        <f>H211/SUM(Odisha!$Q$6:$V$6)*100000</f>
        <v>750.59276317642673</v>
      </c>
      <c r="AU211" s="124"/>
      <c r="AV211" s="124"/>
      <c r="AW211" s="124"/>
      <c r="AX211" s="124"/>
      <c r="AY211" s="124"/>
      <c r="AZ211" s="124"/>
    </row>
    <row r="212" spans="1:52" ht="15" thickBot="1">
      <c r="A212" s="227">
        <v>10</v>
      </c>
      <c r="B212" s="228" t="s">
        <v>220</v>
      </c>
      <c r="C212" s="229">
        <v>211.14731884765624</v>
      </c>
      <c r="D212" s="230">
        <f t="shared" si="26"/>
        <v>3.2262843437671287E-2</v>
      </c>
      <c r="E212" s="242">
        <f>C212/SUM(Odisha!$I$6:$N$6)*100000</f>
        <v>943.01891116424076</v>
      </c>
      <c r="F212" s="232">
        <v>10</v>
      </c>
      <c r="G212" s="233" t="s">
        <v>221</v>
      </c>
      <c r="H212" s="234">
        <v>148.1541934814453</v>
      </c>
      <c r="I212" s="235">
        <f t="shared" si="27"/>
        <v>2.9757373195471906E-2</v>
      </c>
      <c r="J212" s="236">
        <f>H212/SUM(Odisha!$Q$6:$V$6)*100000</f>
        <v>691.8049119674348</v>
      </c>
      <c r="AU212" s="124"/>
      <c r="AV212" s="124"/>
      <c r="AW212" s="124"/>
      <c r="AX212" s="124"/>
      <c r="AY212" s="124"/>
      <c r="AZ212" s="124"/>
    </row>
    <row r="214" spans="1:52" ht="16.2" thickBot="1">
      <c r="A214" s="140" t="s">
        <v>146</v>
      </c>
      <c r="B214" s="141"/>
      <c r="C214" s="142"/>
      <c r="D214" s="143"/>
      <c r="E214" s="144"/>
      <c r="AU214" s="124"/>
      <c r="AV214" s="124"/>
      <c r="AW214" s="124"/>
      <c r="AX214" s="124"/>
      <c r="AY214" s="124"/>
      <c r="AZ214" s="124"/>
    </row>
    <row r="215" spans="1:52" ht="16.2" thickBot="1">
      <c r="A215" s="271" t="s">
        <v>173</v>
      </c>
      <c r="B215" s="272"/>
      <c r="C215" s="272"/>
      <c r="D215" s="272"/>
      <c r="E215" s="273"/>
      <c r="F215" s="274" t="s">
        <v>174</v>
      </c>
      <c r="G215" s="275"/>
      <c r="H215" s="275"/>
      <c r="I215" s="275"/>
      <c r="J215" s="276"/>
      <c r="AU215" s="124"/>
      <c r="AV215" s="124"/>
      <c r="AW215" s="124"/>
      <c r="AX215" s="124"/>
      <c r="AY215" s="124"/>
      <c r="AZ215" s="124"/>
    </row>
    <row r="216" spans="1:52" ht="29.4" customHeight="1" thickBot="1">
      <c r="A216" s="198" t="s">
        <v>175</v>
      </c>
      <c r="B216" s="199" t="s">
        <v>176</v>
      </c>
      <c r="C216" s="200" t="s">
        <v>197</v>
      </c>
      <c r="D216" s="201" t="s">
        <v>198</v>
      </c>
      <c r="E216" s="202" t="s">
        <v>199</v>
      </c>
      <c r="F216" s="203" t="s">
        <v>175</v>
      </c>
      <c r="G216" s="204" t="s">
        <v>176</v>
      </c>
      <c r="H216" s="205" t="s">
        <v>197</v>
      </c>
      <c r="I216" s="206" t="s">
        <v>198</v>
      </c>
      <c r="J216" s="207" t="s">
        <v>199</v>
      </c>
      <c r="AU216" s="124"/>
      <c r="AV216" s="124"/>
      <c r="AW216" s="124"/>
      <c r="AX216" s="124"/>
      <c r="AY216" s="124"/>
      <c r="AZ216" s="124"/>
    </row>
    <row r="217" spans="1:52">
      <c r="A217" s="208">
        <v>0</v>
      </c>
      <c r="B217" s="209" t="s">
        <v>2</v>
      </c>
      <c r="C217" s="210">
        <v>4285.7464454956062</v>
      </c>
      <c r="D217" s="211">
        <f t="shared" ref="D217:D227" si="28">C217/C$217</f>
        <v>1</v>
      </c>
      <c r="E217" s="212">
        <f>C217/SUM(Chhattisgarh!$I$6:$N$6)*100000</f>
        <v>29963.870254328373</v>
      </c>
      <c r="F217" s="237">
        <v>0</v>
      </c>
      <c r="G217" s="238" t="s">
        <v>2</v>
      </c>
      <c r="H217" s="239">
        <v>3182.6612725219729</v>
      </c>
      <c r="I217" s="240">
        <f>H217/H$217</f>
        <v>1</v>
      </c>
      <c r="J217" s="216">
        <f>H217/SUM(Chhattisgarh!$Q$6:$V$6)*100000</f>
        <v>23139.831898981036</v>
      </c>
      <c r="AU217" s="124"/>
      <c r="AV217" s="124"/>
      <c r="AW217" s="124"/>
      <c r="AX217" s="124"/>
      <c r="AY217" s="124"/>
      <c r="AZ217" s="124"/>
    </row>
    <row r="218" spans="1:52">
      <c r="A218" s="217">
        <v>1</v>
      </c>
      <c r="B218" s="218" t="s">
        <v>212</v>
      </c>
      <c r="C218" s="219">
        <v>552.73137499999996</v>
      </c>
      <c r="D218" s="220">
        <f t="shared" si="28"/>
        <v>0.12896968638472073</v>
      </c>
      <c r="E218" s="241">
        <f>C218/SUM(Chhattisgarh!$I$6:$N$6)*100000</f>
        <v>3864.4309495731923</v>
      </c>
      <c r="F218" s="222">
        <v>1</v>
      </c>
      <c r="G218" s="223" t="s">
        <v>212</v>
      </c>
      <c r="H218" s="224">
        <v>555.09950000000003</v>
      </c>
      <c r="I218" s="225">
        <f t="shared" ref="I218:I227" si="29">H218/H$217</f>
        <v>0.17441362824015941</v>
      </c>
      <c r="J218" s="226">
        <f>H218/SUM(Chhattisgarh!$Q$6:$V$6)*100000</f>
        <v>4035.9020383686598</v>
      </c>
      <c r="AU218" s="124"/>
      <c r="AV218" s="124"/>
      <c r="AW218" s="124"/>
      <c r="AX218" s="124"/>
      <c r="AY218" s="124"/>
      <c r="AZ218" s="124"/>
    </row>
    <row r="219" spans="1:52">
      <c r="A219" s="217">
        <v>2</v>
      </c>
      <c r="B219" s="218" t="s">
        <v>202</v>
      </c>
      <c r="C219" s="219">
        <v>411.2540528564453</v>
      </c>
      <c r="D219" s="220">
        <f t="shared" si="28"/>
        <v>9.5958558931707322E-2</v>
      </c>
      <c r="E219" s="241">
        <f>C219/SUM(Chhattisgarh!$I$6:$N$6)*100000</f>
        <v>2875.289809622001</v>
      </c>
      <c r="F219" s="222">
        <v>2</v>
      </c>
      <c r="G219" s="223" t="s">
        <v>79</v>
      </c>
      <c r="H219" s="224">
        <v>249.29203906250001</v>
      </c>
      <c r="I219" s="225">
        <f t="shared" si="29"/>
        <v>7.8328171839964128E-2</v>
      </c>
      <c r="J219" s="226">
        <f>H219/SUM(Chhattisgarh!$Q$6:$V$6)*100000</f>
        <v>1812.5007293312703</v>
      </c>
      <c r="AU219" s="124"/>
      <c r="AV219" s="124"/>
      <c r="AW219" s="124"/>
      <c r="AX219" s="124"/>
      <c r="AY219" s="124"/>
      <c r="AZ219" s="124"/>
    </row>
    <row r="220" spans="1:52">
      <c r="A220" s="217">
        <v>3</v>
      </c>
      <c r="B220" s="218" t="s">
        <v>219</v>
      </c>
      <c r="C220" s="219">
        <v>279.43850280761717</v>
      </c>
      <c r="D220" s="220">
        <f t="shared" si="28"/>
        <v>6.520182805058658E-2</v>
      </c>
      <c r="E220" s="221">
        <f>C220/SUM(Chhattisgarh!$I$6:$N$6)*100000</f>
        <v>1953.6991160528046</v>
      </c>
      <c r="F220" s="222">
        <v>3</v>
      </c>
      <c r="G220" s="223" t="s">
        <v>54</v>
      </c>
      <c r="H220" s="224">
        <v>207.32171032714842</v>
      </c>
      <c r="I220" s="225">
        <f t="shared" si="29"/>
        <v>6.514099131977831E-2</v>
      </c>
      <c r="J220" s="226">
        <f>H220/SUM(Chhattisgarh!$Q$6:$V$6)*100000</f>
        <v>1507.3515888726529</v>
      </c>
      <c r="AU220" s="124"/>
      <c r="AV220" s="124"/>
      <c r="AW220" s="124"/>
      <c r="AX220" s="124"/>
      <c r="AY220" s="124"/>
      <c r="AZ220" s="124"/>
    </row>
    <row r="221" spans="1:52">
      <c r="A221" s="217">
        <v>4</v>
      </c>
      <c r="B221" s="218" t="s">
        <v>54</v>
      </c>
      <c r="C221" s="219">
        <v>229.92106811523436</v>
      </c>
      <c r="D221" s="220">
        <f t="shared" si="28"/>
        <v>5.3647846656184106E-2</v>
      </c>
      <c r="E221" s="241">
        <f>C221/SUM(Chhattisgarh!$I$6:$N$6)*100000</f>
        <v>1607.4971166300047</v>
      </c>
      <c r="F221" s="222">
        <v>4</v>
      </c>
      <c r="G221" s="223" t="s">
        <v>202</v>
      </c>
      <c r="H221" s="224">
        <v>204.5143828125</v>
      </c>
      <c r="I221" s="225">
        <f t="shared" si="29"/>
        <v>6.4258922109684868E-2</v>
      </c>
      <c r="J221" s="226">
        <f>H221/SUM(Chhattisgarh!$Q$6:$V$6)*100000</f>
        <v>1486.9406556278238</v>
      </c>
      <c r="AU221" s="124"/>
      <c r="AV221" s="124"/>
      <c r="AW221" s="124"/>
      <c r="AX221" s="124"/>
      <c r="AY221" s="124"/>
      <c r="AZ221" s="124"/>
    </row>
    <row r="222" spans="1:52">
      <c r="A222" s="217">
        <v>5</v>
      </c>
      <c r="B222" s="218" t="s">
        <v>223</v>
      </c>
      <c r="C222" s="219">
        <v>214.10566601562499</v>
      </c>
      <c r="D222" s="220">
        <f t="shared" si="28"/>
        <v>4.9957613857593876E-2</v>
      </c>
      <c r="E222" s="241">
        <f>C222/SUM(Chhattisgarh!$I$6:$N$6)*100000</f>
        <v>1496.9234598447799</v>
      </c>
      <c r="F222" s="222">
        <v>5</v>
      </c>
      <c r="G222" s="223" t="s">
        <v>219</v>
      </c>
      <c r="H222" s="224">
        <v>194.20647998046874</v>
      </c>
      <c r="I222" s="225">
        <f t="shared" si="29"/>
        <v>6.1020153686219193E-2</v>
      </c>
      <c r="J222" s="226">
        <f>H222/SUM(Chhattisgarh!$Q$6:$V$6)*100000</f>
        <v>1411.9960987491002</v>
      </c>
      <c r="AU222" s="124"/>
      <c r="AV222" s="124"/>
      <c r="AW222" s="124"/>
      <c r="AX222" s="124"/>
      <c r="AY222" s="124"/>
      <c r="AZ222" s="124"/>
    </row>
    <row r="223" spans="1:52">
      <c r="A223" s="217">
        <v>6</v>
      </c>
      <c r="B223" s="218" t="s">
        <v>4</v>
      </c>
      <c r="C223" s="219">
        <v>210.30840905761718</v>
      </c>
      <c r="D223" s="220">
        <f t="shared" si="28"/>
        <v>4.9071593882707404E-2</v>
      </c>
      <c r="E223" s="241">
        <f>C223/SUM(Chhattisgarh!$I$6:$N$6)*100000</f>
        <v>1470.3748722745386</v>
      </c>
      <c r="F223" s="222">
        <v>6</v>
      </c>
      <c r="G223" s="223" t="s">
        <v>215</v>
      </c>
      <c r="H223" s="224">
        <v>186.989294921875</v>
      </c>
      <c r="I223" s="225">
        <f t="shared" si="29"/>
        <v>5.8752496389194067E-2</v>
      </c>
      <c r="J223" s="226">
        <f>H223/SUM(Chhattisgarh!$Q$6:$V$6)*100000</f>
        <v>1359.522890091441</v>
      </c>
      <c r="AU223" s="124"/>
      <c r="AV223" s="124"/>
      <c r="AW223" s="124"/>
      <c r="AX223" s="124"/>
      <c r="AY223" s="124"/>
      <c r="AZ223" s="124"/>
    </row>
    <row r="224" spans="1:52">
      <c r="A224" s="217">
        <v>7</v>
      </c>
      <c r="B224" s="218" t="s">
        <v>79</v>
      </c>
      <c r="C224" s="219">
        <v>201.02440722656249</v>
      </c>
      <c r="D224" s="220">
        <f t="shared" si="28"/>
        <v>4.6905343044230399E-2</v>
      </c>
      <c r="E224" s="241">
        <f>C224/SUM(Chhattisgarh!$I$6:$N$6)*100000</f>
        <v>1405.4656132120833</v>
      </c>
      <c r="F224" s="222">
        <v>7</v>
      </c>
      <c r="G224" s="223" t="s">
        <v>55</v>
      </c>
      <c r="H224" s="224">
        <v>164.44460498046874</v>
      </c>
      <c r="I224" s="225">
        <f t="shared" si="29"/>
        <v>5.1668899357976972E-2</v>
      </c>
      <c r="J224" s="226">
        <f>H224/SUM(Chhattisgarh!$Q$6:$V$6)*100000</f>
        <v>1195.6096455489562</v>
      </c>
      <c r="AU224" s="124"/>
      <c r="AV224" s="124"/>
      <c r="AW224" s="124"/>
      <c r="AX224" s="124"/>
      <c r="AY224" s="124"/>
      <c r="AZ224" s="124"/>
    </row>
    <row r="225" spans="1:52">
      <c r="A225" s="217">
        <v>8</v>
      </c>
      <c r="B225" s="218" t="s">
        <v>205</v>
      </c>
      <c r="C225" s="219">
        <v>189.0523916015625</v>
      </c>
      <c r="D225" s="220">
        <f t="shared" si="28"/>
        <v>4.411189369363179E-2</v>
      </c>
      <c r="E225" s="241">
        <f>C225/SUM(Chhattisgarh!$I$6:$N$6)*100000</f>
        <v>1321.763059308709</v>
      </c>
      <c r="F225" s="222">
        <v>8</v>
      </c>
      <c r="G225" s="223" t="s">
        <v>14</v>
      </c>
      <c r="H225" s="224">
        <v>118.248447265625</v>
      </c>
      <c r="I225" s="225">
        <f t="shared" si="29"/>
        <v>3.7153952978453073E-2</v>
      </c>
      <c r="J225" s="226">
        <f>H225/SUM(Chhattisgarh!$Q$6:$V$6)*100000</f>
        <v>859.73622630404986</v>
      </c>
      <c r="AU225" s="124"/>
      <c r="AV225" s="124"/>
      <c r="AW225" s="124"/>
      <c r="AX225" s="124"/>
      <c r="AY225" s="124"/>
      <c r="AZ225" s="124"/>
    </row>
    <row r="226" spans="1:52">
      <c r="A226" s="217">
        <v>9</v>
      </c>
      <c r="B226" s="218" t="s">
        <v>206</v>
      </c>
      <c r="C226" s="219">
        <v>177.63327514648438</v>
      </c>
      <c r="D226" s="220">
        <f t="shared" si="28"/>
        <v>4.1447453181272548E-2</v>
      </c>
      <c r="E226" s="241">
        <f>C226/SUM(Chhattisgarh!$I$6:$N$6)*100000</f>
        <v>1241.9261094960004</v>
      </c>
      <c r="F226" s="222">
        <v>9</v>
      </c>
      <c r="G226" s="223" t="s">
        <v>224</v>
      </c>
      <c r="H226" s="224">
        <v>115.3218505859375</v>
      </c>
      <c r="I226" s="225">
        <f t="shared" si="29"/>
        <v>3.6234409103346174E-2</v>
      </c>
      <c r="J226" s="226">
        <f>H226/SUM(Chhattisgarh!$Q$6:$V$6)*100000</f>
        <v>838.45813561033867</v>
      </c>
      <c r="AU226" s="124"/>
      <c r="AV226" s="124"/>
      <c r="AW226" s="124"/>
      <c r="AX226" s="124"/>
      <c r="AY226" s="124"/>
      <c r="AZ226" s="124"/>
    </row>
    <row r="227" spans="1:52" ht="15" thickBot="1">
      <c r="A227" s="227">
        <v>10</v>
      </c>
      <c r="B227" s="228" t="s">
        <v>221</v>
      </c>
      <c r="C227" s="229">
        <v>176.73147119140626</v>
      </c>
      <c r="D227" s="230">
        <f t="shared" si="28"/>
        <v>4.1237033837397005E-2</v>
      </c>
      <c r="E227" s="242">
        <f>C227/SUM(Chhattisgarh!$I$6:$N$6)*100000</f>
        <v>1235.6211315771127</v>
      </c>
      <c r="F227" s="232">
        <v>10</v>
      </c>
      <c r="G227" s="233" t="s">
        <v>4</v>
      </c>
      <c r="H227" s="234">
        <v>112.92511865234376</v>
      </c>
      <c r="I227" s="235">
        <f t="shared" si="29"/>
        <v>3.5481350034733905E-2</v>
      </c>
      <c r="J227" s="236">
        <f>H227/SUM(Chhattisgarh!$Q$6:$V$6)*100000</f>
        <v>821.03247535264757</v>
      </c>
      <c r="AU227" s="124"/>
      <c r="AV227" s="124"/>
      <c r="AW227" s="124"/>
      <c r="AX227" s="124"/>
      <c r="AY227" s="124"/>
      <c r="AZ227" s="124"/>
    </row>
    <row r="229" spans="1:52" ht="16.2" thickBot="1">
      <c r="A229" s="140" t="s">
        <v>147</v>
      </c>
      <c r="B229" s="141"/>
      <c r="C229" s="142"/>
      <c r="D229" s="143"/>
      <c r="E229" s="144"/>
      <c r="AU229" s="124"/>
      <c r="AV229" s="124"/>
      <c r="AW229" s="124"/>
      <c r="AX229" s="124"/>
      <c r="AY229" s="124"/>
      <c r="AZ229" s="124"/>
    </row>
    <row r="230" spans="1:52" ht="16.2" thickBot="1">
      <c r="A230" s="271" t="s">
        <v>173</v>
      </c>
      <c r="B230" s="272"/>
      <c r="C230" s="272"/>
      <c r="D230" s="272"/>
      <c r="E230" s="273"/>
      <c r="F230" s="274" t="s">
        <v>174</v>
      </c>
      <c r="G230" s="275"/>
      <c r="H230" s="275"/>
      <c r="I230" s="275"/>
      <c r="J230" s="276"/>
      <c r="AU230" s="124"/>
      <c r="AV230" s="124"/>
      <c r="AW230" s="124"/>
      <c r="AX230" s="124"/>
      <c r="AY230" s="124"/>
      <c r="AZ230" s="124"/>
    </row>
    <row r="231" spans="1:52" ht="29.4" customHeight="1" thickBot="1">
      <c r="A231" s="198" t="s">
        <v>175</v>
      </c>
      <c r="B231" s="199" t="s">
        <v>176</v>
      </c>
      <c r="C231" s="200" t="s">
        <v>197</v>
      </c>
      <c r="D231" s="201" t="s">
        <v>198</v>
      </c>
      <c r="E231" s="202" t="s">
        <v>199</v>
      </c>
      <c r="F231" s="203" t="s">
        <v>175</v>
      </c>
      <c r="G231" s="204" t="s">
        <v>176</v>
      </c>
      <c r="H231" s="205" t="s">
        <v>197</v>
      </c>
      <c r="I231" s="206" t="s">
        <v>198</v>
      </c>
      <c r="J231" s="207" t="s">
        <v>199</v>
      </c>
      <c r="AU231" s="124"/>
      <c r="AV231" s="124"/>
      <c r="AW231" s="124"/>
      <c r="AX231" s="124"/>
      <c r="AY231" s="124"/>
      <c r="AZ231" s="124"/>
    </row>
    <row r="232" spans="1:52">
      <c r="A232" s="208">
        <v>0</v>
      </c>
      <c r="B232" s="209" t="s">
        <v>2</v>
      </c>
      <c r="C232" s="210">
        <v>13653.945830932611</v>
      </c>
      <c r="D232" s="211">
        <f t="shared" ref="D232:D242" si="30">C232/C$232</f>
        <v>1</v>
      </c>
      <c r="E232" s="212">
        <f>C232/SUM('Madhya Pradesh'!$I$6:$N$6)*100000</f>
        <v>33187.385464437742</v>
      </c>
      <c r="F232" s="237">
        <v>0</v>
      </c>
      <c r="G232" s="238" t="s">
        <v>2</v>
      </c>
      <c r="H232" s="239">
        <v>9539.0713776855482</v>
      </c>
      <c r="I232" s="240">
        <f>H232/H$232</f>
        <v>1</v>
      </c>
      <c r="J232" s="216">
        <f>H232/SUM('Madhya Pradesh'!$Q$6:$V$6)*100000</f>
        <v>25484.503506559024</v>
      </c>
      <c r="AU232" s="124"/>
      <c r="AV232" s="124"/>
      <c r="AW232" s="124"/>
      <c r="AX232" s="124"/>
      <c r="AY232" s="124"/>
      <c r="AZ232" s="124"/>
    </row>
    <row r="233" spans="1:52">
      <c r="A233" s="217">
        <v>1</v>
      </c>
      <c r="B233" s="218" t="s">
        <v>212</v>
      </c>
      <c r="C233" s="219">
        <v>2310.2102500000001</v>
      </c>
      <c r="D233" s="220">
        <f t="shared" si="30"/>
        <v>0.16919726199340024</v>
      </c>
      <c r="E233" s="241">
        <f>C233/SUM('Madhya Pradesh'!$I$6:$N$6)*100000</f>
        <v>5615.2147533024354</v>
      </c>
      <c r="F233" s="222">
        <v>1</v>
      </c>
      <c r="G233" s="223" t="s">
        <v>212</v>
      </c>
      <c r="H233" s="224">
        <v>1890.48225</v>
      </c>
      <c r="I233" s="225">
        <f t="shared" ref="I233:I242" si="31">H233/H$232</f>
        <v>0.19818304897291639</v>
      </c>
      <c r="J233" s="226">
        <f>H233/SUM('Madhya Pradesh'!$Q$6:$V$6)*100000</f>
        <v>5050.5966064908471</v>
      </c>
      <c r="AU233" s="124"/>
      <c r="AV233" s="124"/>
      <c r="AW233" s="124"/>
      <c r="AX233" s="124"/>
      <c r="AY233" s="124"/>
      <c r="AZ233" s="124"/>
    </row>
    <row r="234" spans="1:52">
      <c r="A234" s="217">
        <v>2</v>
      </c>
      <c r="B234" s="218" t="s">
        <v>202</v>
      </c>
      <c r="C234" s="219">
        <v>1450.4990734863281</v>
      </c>
      <c r="D234" s="220">
        <f t="shared" si="30"/>
        <v>0.10623295942776229</v>
      </c>
      <c r="E234" s="241">
        <f>C234/SUM('Madhya Pradesh'!$I$6:$N$6)*100000</f>
        <v>3525.5941735571228</v>
      </c>
      <c r="F234" s="222">
        <v>2</v>
      </c>
      <c r="G234" s="223" t="s">
        <v>54</v>
      </c>
      <c r="H234" s="224">
        <v>916.1537006835938</v>
      </c>
      <c r="I234" s="225">
        <f t="shared" si="31"/>
        <v>9.6042231409099579E-2</v>
      </c>
      <c r="J234" s="226">
        <f>H234/SUM('Madhya Pradesh'!$Q$6:$V$6)*100000</f>
        <v>2447.5885831229516</v>
      </c>
      <c r="AU234" s="124"/>
      <c r="AV234" s="124"/>
      <c r="AW234" s="124"/>
      <c r="AX234" s="124"/>
      <c r="AY234" s="124"/>
      <c r="AZ234" s="124"/>
    </row>
    <row r="235" spans="1:52">
      <c r="A235" s="217">
        <v>3</v>
      </c>
      <c r="B235" s="218" t="s">
        <v>54</v>
      </c>
      <c r="C235" s="219">
        <v>983.78779589843748</v>
      </c>
      <c r="D235" s="220">
        <f t="shared" si="30"/>
        <v>7.2051537927570741E-2</v>
      </c>
      <c r="E235" s="241">
        <f>C235/SUM('Madhya Pradesh'!$I$6:$N$6)*100000</f>
        <v>2391.202162507846</v>
      </c>
      <c r="F235" s="222">
        <v>3</v>
      </c>
      <c r="G235" s="223" t="s">
        <v>215</v>
      </c>
      <c r="H235" s="224">
        <v>553.14864843750001</v>
      </c>
      <c r="I235" s="225">
        <f t="shared" si="31"/>
        <v>5.7987683133545201E-2</v>
      </c>
      <c r="J235" s="226">
        <f>H235/SUM('Madhya Pradesh'!$Q$6:$V$6)*100000</f>
        <v>1477.7873141540661</v>
      </c>
      <c r="AU235" s="124"/>
      <c r="AV235" s="124"/>
      <c r="AW235" s="124"/>
      <c r="AX235" s="124"/>
      <c r="AY235" s="124"/>
      <c r="AZ235" s="124"/>
    </row>
    <row r="236" spans="1:52">
      <c r="A236" s="217">
        <v>4</v>
      </c>
      <c r="B236" s="218" t="s">
        <v>223</v>
      </c>
      <c r="C236" s="219">
        <v>826.11722265624996</v>
      </c>
      <c r="D236" s="220">
        <f t="shared" si="30"/>
        <v>6.050391827281941E-2</v>
      </c>
      <c r="E236" s="241">
        <f>C236/SUM('Madhya Pradesh'!$I$6:$N$6)*100000</f>
        <v>2007.9668578288956</v>
      </c>
      <c r="F236" s="222">
        <v>4</v>
      </c>
      <c r="G236" s="223" t="s">
        <v>202</v>
      </c>
      <c r="H236" s="224">
        <v>526.67227246093751</v>
      </c>
      <c r="I236" s="225">
        <f t="shared" si="31"/>
        <v>5.5212111494727413E-2</v>
      </c>
      <c r="J236" s="226">
        <f>H236/SUM('Madhya Pradesh'!$Q$6:$V$6)*100000</f>
        <v>1407.0532489919085</v>
      </c>
      <c r="AU236" s="124"/>
      <c r="AV236" s="124"/>
      <c r="AW236" s="124"/>
      <c r="AX236" s="124"/>
      <c r="AY236" s="124"/>
      <c r="AZ236" s="124"/>
    </row>
    <row r="237" spans="1:52">
      <c r="A237" s="217">
        <v>5</v>
      </c>
      <c r="B237" s="218" t="s">
        <v>4</v>
      </c>
      <c r="C237" s="219">
        <v>712.394775390625</v>
      </c>
      <c r="D237" s="220">
        <f t="shared" si="30"/>
        <v>5.2175011107537549E-2</v>
      </c>
      <c r="E237" s="241">
        <f>C237/SUM('Madhya Pradesh'!$I$6:$N$6)*100000</f>
        <v>1731.5522052371693</v>
      </c>
      <c r="F237" s="222">
        <v>5</v>
      </c>
      <c r="G237" s="223" t="s">
        <v>55</v>
      </c>
      <c r="H237" s="224">
        <v>501.25126757812501</v>
      </c>
      <c r="I237" s="225">
        <f t="shared" si="31"/>
        <v>5.2547176526080562E-2</v>
      </c>
      <c r="J237" s="226">
        <f>H237/SUM('Madhya Pradesh'!$Q$6:$V$6)*100000</f>
        <v>1339.1387044386761</v>
      </c>
      <c r="AU237" s="124"/>
      <c r="AV237" s="124"/>
      <c r="AW237" s="124"/>
      <c r="AX237" s="124"/>
      <c r="AY237" s="124"/>
      <c r="AZ237" s="124"/>
    </row>
    <row r="238" spans="1:52">
      <c r="A238" s="217">
        <v>6</v>
      </c>
      <c r="B238" s="218" t="s">
        <v>215</v>
      </c>
      <c r="C238" s="219">
        <v>636.96621875000005</v>
      </c>
      <c r="D238" s="220">
        <f t="shared" si="30"/>
        <v>4.665070644318596E-2</v>
      </c>
      <c r="E238" s="241">
        <f>C238/SUM('Madhya Pradesh'!$I$6:$N$6)*100000</f>
        <v>1548.2149769183418</v>
      </c>
      <c r="F238" s="222">
        <v>6</v>
      </c>
      <c r="G238" s="223" t="s">
        <v>79</v>
      </c>
      <c r="H238" s="224">
        <v>453.16250756835939</v>
      </c>
      <c r="I238" s="225">
        <f t="shared" si="31"/>
        <v>4.750593528720503E-2</v>
      </c>
      <c r="J238" s="226">
        <f>H238/SUM('Madhya Pradesh'!$Q$6:$V$6)*100000</f>
        <v>1210.6651744091428</v>
      </c>
      <c r="AU238" s="124"/>
      <c r="AV238" s="124"/>
      <c r="AW238" s="124"/>
      <c r="AX238" s="124"/>
      <c r="AY238" s="124"/>
      <c r="AZ238" s="124"/>
    </row>
    <row r="239" spans="1:52">
      <c r="A239" s="217">
        <v>7</v>
      </c>
      <c r="B239" s="218" t="s">
        <v>188</v>
      </c>
      <c r="C239" s="219">
        <v>578.84812280273434</v>
      </c>
      <c r="D239" s="220">
        <f t="shared" si="30"/>
        <v>4.2394200912337809E-2</v>
      </c>
      <c r="E239" s="241">
        <f>C239/SUM('Madhya Pradesh'!$I$6:$N$6)*100000</f>
        <v>1406.9526871345731</v>
      </c>
      <c r="F239" s="222">
        <v>7</v>
      </c>
      <c r="G239" s="223" t="s">
        <v>188</v>
      </c>
      <c r="H239" s="224">
        <v>430.89654553222658</v>
      </c>
      <c r="I239" s="225">
        <f t="shared" si="31"/>
        <v>4.5171749793193647E-2</v>
      </c>
      <c r="J239" s="226">
        <f>H239/SUM('Madhya Pradesh'!$Q$6:$V$6)*100000</f>
        <v>1151.1796160020504</v>
      </c>
      <c r="AU239" s="124"/>
      <c r="AV239" s="124"/>
      <c r="AW239" s="124"/>
      <c r="AX239" s="124"/>
      <c r="AY239" s="124"/>
      <c r="AZ239" s="124"/>
    </row>
    <row r="240" spans="1:52">
      <c r="A240" s="217">
        <v>8</v>
      </c>
      <c r="B240" s="218" t="s">
        <v>205</v>
      </c>
      <c r="C240" s="219">
        <v>517.23387109375005</v>
      </c>
      <c r="D240" s="220">
        <f t="shared" si="30"/>
        <v>3.7881640772440446E-2</v>
      </c>
      <c r="E240" s="241">
        <f>C240/SUM('Madhya Pradesh'!$I$6:$N$6)*100000</f>
        <v>1257.1926143403421</v>
      </c>
      <c r="F240" s="222">
        <v>8</v>
      </c>
      <c r="G240" s="223" t="s">
        <v>219</v>
      </c>
      <c r="H240" s="224">
        <v>331.57809130859374</v>
      </c>
      <c r="I240" s="225">
        <f t="shared" si="31"/>
        <v>3.4759996878128412E-2</v>
      </c>
      <c r="J240" s="226">
        <f>H240/SUM('Madhya Pradesh'!$Q$6:$V$6)*100000</f>
        <v>885.84126232864423</v>
      </c>
      <c r="AU240" s="124"/>
      <c r="AV240" s="124"/>
      <c r="AW240" s="124"/>
      <c r="AX240" s="124"/>
      <c r="AY240" s="124"/>
      <c r="AZ240" s="124"/>
    </row>
    <row r="241" spans="1:52">
      <c r="A241" s="217">
        <v>9</v>
      </c>
      <c r="B241" s="218" t="s">
        <v>79</v>
      </c>
      <c r="C241" s="219">
        <v>506.83291601562502</v>
      </c>
      <c r="D241" s="220">
        <f t="shared" si="30"/>
        <v>3.7119886243243326E-2</v>
      </c>
      <c r="E241" s="241">
        <f>C241/SUM('Madhya Pradesh'!$I$6:$N$6)*100000</f>
        <v>1231.9119731505959</v>
      </c>
      <c r="F241" s="222">
        <v>9</v>
      </c>
      <c r="G241" s="223" t="s">
        <v>118</v>
      </c>
      <c r="H241" s="224">
        <v>325.27526562499997</v>
      </c>
      <c r="I241" s="225">
        <f t="shared" si="31"/>
        <v>3.4099259010253999E-2</v>
      </c>
      <c r="J241" s="226">
        <f>H241/SUM('Madhya Pradesh'!$Q$6:$V$6)*100000</f>
        <v>869.00268581788248</v>
      </c>
      <c r="AU241" s="124"/>
      <c r="AV241" s="124"/>
      <c r="AW241" s="124"/>
      <c r="AX241" s="124"/>
      <c r="AY241" s="124"/>
      <c r="AZ241" s="124"/>
    </row>
    <row r="242" spans="1:52" ht="15" thickBot="1">
      <c r="A242" s="227">
        <v>10</v>
      </c>
      <c r="B242" s="228" t="s">
        <v>55</v>
      </c>
      <c r="C242" s="229">
        <v>506.30444531249998</v>
      </c>
      <c r="D242" s="230">
        <f t="shared" si="30"/>
        <v>3.708118162923147E-2</v>
      </c>
      <c r="E242" s="242">
        <f>C242/SUM('Madhya Pradesh'!$I$6:$N$6)*100000</f>
        <v>1230.6274682061323</v>
      </c>
      <c r="F242" s="232">
        <v>10</v>
      </c>
      <c r="G242" s="233" t="s">
        <v>224</v>
      </c>
      <c r="H242" s="234">
        <v>284.27373828125002</v>
      </c>
      <c r="I242" s="235">
        <f t="shared" si="31"/>
        <v>2.9800986597735571E-2</v>
      </c>
      <c r="J242" s="236">
        <f>H242/SUM('Madhya Pradesh'!$Q$6:$V$6)*100000</f>
        <v>759.46334744891055</v>
      </c>
      <c r="AU242" s="124"/>
      <c r="AV242" s="124"/>
      <c r="AW242" s="124"/>
      <c r="AX242" s="124"/>
      <c r="AY242" s="124"/>
      <c r="AZ242" s="124"/>
    </row>
    <row r="244" spans="1:52" ht="16.2" thickBot="1">
      <c r="A244" s="140" t="s">
        <v>148</v>
      </c>
      <c r="B244" s="141"/>
      <c r="C244" s="142"/>
      <c r="D244" s="143"/>
      <c r="E244" s="144"/>
      <c r="AU244" s="124"/>
      <c r="AV244" s="124"/>
      <c r="AW244" s="124"/>
      <c r="AX244" s="124"/>
      <c r="AY244" s="124"/>
      <c r="AZ244" s="124"/>
    </row>
    <row r="245" spans="1:52" ht="16.2" thickBot="1">
      <c r="A245" s="271" t="s">
        <v>173</v>
      </c>
      <c r="B245" s="272"/>
      <c r="C245" s="272"/>
      <c r="D245" s="272"/>
      <c r="E245" s="273"/>
      <c r="F245" s="274" t="s">
        <v>174</v>
      </c>
      <c r="G245" s="275"/>
      <c r="H245" s="275"/>
      <c r="I245" s="275"/>
      <c r="J245" s="276"/>
      <c r="AU245" s="124"/>
      <c r="AV245" s="124"/>
      <c r="AW245" s="124"/>
      <c r="AX245" s="124"/>
      <c r="AY245" s="124"/>
      <c r="AZ245" s="124"/>
    </row>
    <row r="246" spans="1:52" ht="29.4" customHeight="1" thickBot="1">
      <c r="A246" s="198" t="s">
        <v>175</v>
      </c>
      <c r="B246" s="199" t="s">
        <v>176</v>
      </c>
      <c r="C246" s="200" t="s">
        <v>197</v>
      </c>
      <c r="D246" s="201" t="s">
        <v>198</v>
      </c>
      <c r="E246" s="202" t="s">
        <v>199</v>
      </c>
      <c r="F246" s="203" t="s">
        <v>175</v>
      </c>
      <c r="G246" s="204" t="s">
        <v>176</v>
      </c>
      <c r="H246" s="205" t="s">
        <v>197</v>
      </c>
      <c r="I246" s="206" t="s">
        <v>198</v>
      </c>
      <c r="J246" s="207" t="s">
        <v>199</v>
      </c>
      <c r="AU246" s="124"/>
      <c r="AV246" s="124"/>
      <c r="AW246" s="124"/>
      <c r="AX246" s="124"/>
      <c r="AY246" s="124"/>
      <c r="AZ246" s="124"/>
    </row>
    <row r="247" spans="1:52">
      <c r="A247" s="208">
        <v>0</v>
      </c>
      <c r="B247" s="209" t="s">
        <v>2</v>
      </c>
      <c r="C247" s="210">
        <v>8709.5274344482405</v>
      </c>
      <c r="D247" s="211">
        <f t="shared" ref="D247:D257" si="32">C247/C$247</f>
        <v>1</v>
      </c>
      <c r="E247" s="212">
        <f>C247/SUM(Gujarat!$I$6:$N$6)*100000</f>
        <v>25300.244456754783</v>
      </c>
      <c r="F247" s="237">
        <v>0</v>
      </c>
      <c r="G247" s="238" t="s">
        <v>2</v>
      </c>
      <c r="H247" s="239">
        <v>5600.5060430908188</v>
      </c>
      <c r="I247" s="240">
        <f>H247/H$247</f>
        <v>1</v>
      </c>
      <c r="J247" s="216">
        <f>H247/SUM(Gujarat!$Q$6:$V$6)*100000</f>
        <v>18336.368633167593</v>
      </c>
      <c r="AU247" s="124"/>
      <c r="AV247" s="124"/>
      <c r="AW247" s="124"/>
      <c r="AX247" s="124"/>
      <c r="AY247" s="124"/>
      <c r="AZ247" s="124"/>
    </row>
    <row r="248" spans="1:52">
      <c r="A248" s="217">
        <v>1</v>
      </c>
      <c r="B248" s="218" t="s">
        <v>202</v>
      </c>
      <c r="C248" s="219">
        <v>1482.3555039062501</v>
      </c>
      <c r="D248" s="220">
        <f t="shared" si="32"/>
        <v>0.1701993035859998</v>
      </c>
      <c r="E248" s="241">
        <f>C248/SUM(Gujarat!$I$6:$N$6)*100000</f>
        <v>4306.0839870952159</v>
      </c>
      <c r="F248" s="222">
        <v>1</v>
      </c>
      <c r="G248" s="223" t="s">
        <v>212</v>
      </c>
      <c r="H248" s="224">
        <v>927.32875000000001</v>
      </c>
      <c r="I248" s="225">
        <f t="shared" ref="I248:I257" si="33">H248/H$247</f>
        <v>0.16557945708210037</v>
      </c>
      <c r="J248" s="226">
        <f>H248/SUM(Gujarat!$Q$6:$V$6)*100000</f>
        <v>3036.1259631371449</v>
      </c>
      <c r="AU248" s="124"/>
      <c r="AV248" s="124"/>
      <c r="AW248" s="124"/>
      <c r="AX248" s="124"/>
      <c r="AY248" s="124"/>
      <c r="AZ248" s="124"/>
    </row>
    <row r="249" spans="1:52">
      <c r="A249" s="217">
        <v>2</v>
      </c>
      <c r="B249" s="218" t="s">
        <v>212</v>
      </c>
      <c r="C249" s="219">
        <v>1105.2291250000001</v>
      </c>
      <c r="D249" s="220">
        <f t="shared" si="32"/>
        <v>0.12689886257531696</v>
      </c>
      <c r="E249" s="241">
        <f>C249/SUM(Gujarat!$I$6:$N$6)*100000</f>
        <v>3210.5722444396501</v>
      </c>
      <c r="F249" s="222">
        <v>2</v>
      </c>
      <c r="G249" s="223" t="s">
        <v>202</v>
      </c>
      <c r="H249" s="224">
        <v>521.08847509765621</v>
      </c>
      <c r="I249" s="225">
        <f t="shared" si="33"/>
        <v>9.3043105585165445E-2</v>
      </c>
      <c r="J249" s="226">
        <f>H249/SUM(Gujarat!$Q$6:$V$6)*100000</f>
        <v>1706.0726827843282</v>
      </c>
      <c r="AU249" s="124"/>
      <c r="AV249" s="124"/>
      <c r="AW249" s="124"/>
      <c r="AX249" s="124"/>
      <c r="AY249" s="124"/>
      <c r="AZ249" s="124"/>
    </row>
    <row r="250" spans="1:52">
      <c r="A250" s="217">
        <v>3</v>
      </c>
      <c r="B250" s="218" t="s">
        <v>4</v>
      </c>
      <c r="C250" s="219">
        <v>634.32733203124997</v>
      </c>
      <c r="D250" s="220">
        <f t="shared" si="32"/>
        <v>7.2831429351991633E-2</v>
      </c>
      <c r="E250" s="241">
        <f>C250/SUM(Gujarat!$I$6:$N$6)*100000</f>
        <v>1842.652966740254</v>
      </c>
      <c r="F250" s="222">
        <v>3</v>
      </c>
      <c r="G250" s="223" t="s">
        <v>54</v>
      </c>
      <c r="H250" s="224">
        <v>474.14309033203125</v>
      </c>
      <c r="I250" s="225">
        <f t="shared" si="33"/>
        <v>8.4660758632153929E-2</v>
      </c>
      <c r="J250" s="226">
        <f>H250/SUM(Gujarat!$Q$6:$V$6)*100000</f>
        <v>1552.3708790427995</v>
      </c>
      <c r="AU250" s="124"/>
      <c r="AV250" s="124"/>
      <c r="AW250" s="124"/>
      <c r="AX250" s="124"/>
      <c r="AY250" s="124"/>
      <c r="AZ250" s="124"/>
    </row>
    <row r="251" spans="1:52">
      <c r="A251" s="217">
        <v>4</v>
      </c>
      <c r="B251" s="218" t="s">
        <v>223</v>
      </c>
      <c r="C251" s="219">
        <v>545.52010351562501</v>
      </c>
      <c r="D251" s="220">
        <f t="shared" si="32"/>
        <v>6.2634868265982371E-2</v>
      </c>
      <c r="E251" s="241">
        <f>C251/SUM(Gujarat!$I$6:$N$6)*100000</f>
        <v>1584.6774786459871</v>
      </c>
      <c r="F251" s="222">
        <v>4</v>
      </c>
      <c r="G251" s="223" t="s">
        <v>188</v>
      </c>
      <c r="H251" s="224">
        <v>420.61073254394523</v>
      </c>
      <c r="I251" s="225">
        <f t="shared" si="33"/>
        <v>7.5102272778160908E-2</v>
      </c>
      <c r="J251" s="226">
        <f>H251/SUM(Gujarat!$Q$6:$V$6)*100000</f>
        <v>1377.102958849066</v>
      </c>
      <c r="AU251" s="124"/>
      <c r="AV251" s="124"/>
      <c r="AW251" s="124"/>
      <c r="AX251" s="124"/>
      <c r="AY251" s="124"/>
      <c r="AZ251" s="124"/>
    </row>
    <row r="252" spans="1:52">
      <c r="A252" s="217">
        <v>5</v>
      </c>
      <c r="B252" s="218" t="s">
        <v>188</v>
      </c>
      <c r="C252" s="219">
        <v>523.77156567382815</v>
      </c>
      <c r="D252" s="220">
        <f t="shared" si="32"/>
        <v>6.0137770919945412E-2</v>
      </c>
      <c r="E252" s="241">
        <f>C252/SUM(Gujarat!$I$6:$N$6)*100000</f>
        <v>1521.500305358938</v>
      </c>
      <c r="F252" s="222">
        <v>5</v>
      </c>
      <c r="G252" s="223" t="s">
        <v>4</v>
      </c>
      <c r="H252" s="224">
        <v>275.90747875976564</v>
      </c>
      <c r="I252" s="225">
        <f t="shared" si="33"/>
        <v>4.9264740835365167E-2</v>
      </c>
      <c r="J252" s="226">
        <f>H252/SUM(Gujarat!$Q$6:$V$6)*100000</f>
        <v>903.33644857472052</v>
      </c>
      <c r="AU252" s="124"/>
      <c r="AV252" s="124"/>
      <c r="AW252" s="124"/>
      <c r="AX252" s="124"/>
      <c r="AY252" s="124"/>
      <c r="AZ252" s="124"/>
    </row>
    <row r="253" spans="1:52">
      <c r="A253" s="217">
        <v>6</v>
      </c>
      <c r="B253" s="218" t="s">
        <v>54</v>
      </c>
      <c r="C253" s="219">
        <v>437.67989062499998</v>
      </c>
      <c r="D253" s="220">
        <f t="shared" si="32"/>
        <v>5.0253000971542096E-2</v>
      </c>
      <c r="E253" s="241">
        <f>C253/SUM(Gujarat!$I$6:$N$6)*100000</f>
        <v>1271.4132092655507</v>
      </c>
      <c r="F253" s="222">
        <v>6</v>
      </c>
      <c r="G253" s="223" t="s">
        <v>221</v>
      </c>
      <c r="H253" s="224">
        <v>272.00425585937501</v>
      </c>
      <c r="I253" s="225">
        <f t="shared" si="33"/>
        <v>4.8567799724979981E-2</v>
      </c>
      <c r="J253" s="226">
        <f>H253/SUM(Gujarat!$Q$6:$V$6)*100000</f>
        <v>890.55707945908864</v>
      </c>
      <c r="AU253" s="124"/>
      <c r="AV253" s="124"/>
      <c r="AW253" s="124"/>
      <c r="AX253" s="124"/>
      <c r="AY253" s="124"/>
      <c r="AZ253" s="124"/>
    </row>
    <row r="254" spans="1:52">
      <c r="A254" s="217">
        <v>7</v>
      </c>
      <c r="B254" s="218" t="s">
        <v>203</v>
      </c>
      <c r="C254" s="219">
        <v>408.11803417968753</v>
      </c>
      <c r="D254" s="220">
        <f t="shared" si="32"/>
        <v>4.6858803448449358E-2</v>
      </c>
      <c r="E254" s="241">
        <f>C254/SUM(Gujarat!$I$6:$N$6)*100000</f>
        <v>1185.539182196793</v>
      </c>
      <c r="F254" s="222">
        <v>7</v>
      </c>
      <c r="G254" s="223" t="s">
        <v>215</v>
      </c>
      <c r="H254" s="224">
        <v>263.57343359375</v>
      </c>
      <c r="I254" s="225">
        <f t="shared" si="33"/>
        <v>4.7062431781305349E-2</v>
      </c>
      <c r="J254" s="226">
        <f>H254/SUM(Gujarat!$Q$6:$V$6)*100000</f>
        <v>862.95409791531699</v>
      </c>
      <c r="AU254" s="124"/>
      <c r="AV254" s="124"/>
      <c r="AW254" s="124"/>
      <c r="AX254" s="124"/>
      <c r="AY254" s="124"/>
      <c r="AZ254" s="124"/>
    </row>
    <row r="255" spans="1:52">
      <c r="A255" s="217">
        <v>8</v>
      </c>
      <c r="B255" s="218" t="s">
        <v>221</v>
      </c>
      <c r="C255" s="219">
        <v>302.14890136718748</v>
      </c>
      <c r="D255" s="220">
        <f t="shared" si="32"/>
        <v>3.4691767566184722E-2</v>
      </c>
      <c r="E255" s="241">
        <f>C255/SUM(Gujarat!$I$6:$N$6)*100000</f>
        <v>877.71020006139031</v>
      </c>
      <c r="F255" s="222">
        <v>8</v>
      </c>
      <c r="G255" s="223" t="s">
        <v>14</v>
      </c>
      <c r="H255" s="224">
        <v>218.69270214843749</v>
      </c>
      <c r="I255" s="225">
        <f t="shared" si="33"/>
        <v>3.9048739607777466E-2</v>
      </c>
      <c r="J255" s="226">
        <f>H255/SUM(Gujarat!$Q$6:$V$6)*100000</f>
        <v>716.01208410877962</v>
      </c>
      <c r="AU255" s="124"/>
      <c r="AV255" s="124"/>
      <c r="AW255" s="124"/>
      <c r="AX255" s="124"/>
      <c r="AY255" s="124"/>
      <c r="AZ255" s="124"/>
    </row>
    <row r="256" spans="1:52">
      <c r="A256" s="217">
        <v>9</v>
      </c>
      <c r="B256" s="218" t="s">
        <v>205</v>
      </c>
      <c r="C256" s="219">
        <v>293.96702929687501</v>
      </c>
      <c r="D256" s="220">
        <f t="shared" si="32"/>
        <v>3.3752351262384905E-2</v>
      </c>
      <c r="E256" s="241">
        <f>C256/SUM(Gujarat!$I$6:$N$6)*100000</f>
        <v>853.94273792859394</v>
      </c>
      <c r="F256" s="222">
        <v>9</v>
      </c>
      <c r="G256" s="223" t="s">
        <v>203</v>
      </c>
      <c r="H256" s="224">
        <v>209.86563867187499</v>
      </c>
      <c r="I256" s="225">
        <f t="shared" si="33"/>
        <v>3.7472620698406373E-2</v>
      </c>
      <c r="J256" s="226">
        <f>H256/SUM(Gujarat!$Q$6:$V$6)*100000</f>
        <v>687.11178677684529</v>
      </c>
      <c r="AU256" s="124"/>
      <c r="AV256" s="124"/>
      <c r="AW256" s="124"/>
      <c r="AX256" s="124"/>
      <c r="AY256" s="124"/>
      <c r="AZ256" s="124"/>
    </row>
    <row r="257" spans="1:52" ht="15" thickBot="1">
      <c r="A257" s="227">
        <v>10</v>
      </c>
      <c r="B257" s="228" t="s">
        <v>182</v>
      </c>
      <c r="C257" s="229">
        <v>272.07549914550782</v>
      </c>
      <c r="D257" s="230">
        <f t="shared" si="32"/>
        <v>3.123883599808009E-2</v>
      </c>
      <c r="E257" s="242">
        <f>C257/SUM(Gujarat!$I$6:$N$6)*100000</f>
        <v>790.35018729589763</v>
      </c>
      <c r="F257" s="232">
        <v>10</v>
      </c>
      <c r="G257" s="233" t="s">
        <v>182</v>
      </c>
      <c r="H257" s="234">
        <v>176.20099316406251</v>
      </c>
      <c r="I257" s="235">
        <f t="shared" si="33"/>
        <v>3.146162004082409E-2</v>
      </c>
      <c r="J257" s="236">
        <f>H257/SUM(Gujarat!$Q$6:$V$6)*100000</f>
        <v>576.89186286520373</v>
      </c>
      <c r="AU257" s="124"/>
      <c r="AV257" s="124"/>
      <c r="AW257" s="124"/>
      <c r="AX257" s="124"/>
      <c r="AY257" s="124"/>
      <c r="AZ257" s="124"/>
    </row>
    <row r="259" spans="1:52" ht="16.2" thickBot="1">
      <c r="A259" s="140" t="s">
        <v>149</v>
      </c>
      <c r="B259" s="141"/>
      <c r="C259" s="142"/>
      <c r="D259" s="143"/>
      <c r="E259" s="144"/>
      <c r="AU259" s="124"/>
      <c r="AV259" s="124"/>
      <c r="AW259" s="124"/>
      <c r="AX259" s="124"/>
      <c r="AY259" s="124"/>
      <c r="AZ259" s="124"/>
    </row>
    <row r="260" spans="1:52" ht="16.2" thickBot="1">
      <c r="A260" s="271" t="s">
        <v>173</v>
      </c>
      <c r="B260" s="272"/>
      <c r="C260" s="272"/>
      <c r="D260" s="272"/>
      <c r="E260" s="273"/>
      <c r="F260" s="283" t="s">
        <v>174</v>
      </c>
      <c r="G260" s="284"/>
      <c r="H260" s="284"/>
      <c r="I260" s="284"/>
      <c r="J260" s="285"/>
      <c r="AU260" s="124"/>
      <c r="AV260" s="124"/>
      <c r="AW260" s="124"/>
      <c r="AX260" s="124"/>
      <c r="AY260" s="124"/>
      <c r="AZ260" s="124"/>
    </row>
    <row r="261" spans="1:52" ht="29.4" customHeight="1" thickBot="1">
      <c r="A261" s="198" t="s">
        <v>175</v>
      </c>
      <c r="B261" s="199" t="s">
        <v>176</v>
      </c>
      <c r="C261" s="200" t="s">
        <v>197</v>
      </c>
      <c r="D261" s="201" t="s">
        <v>198</v>
      </c>
      <c r="E261" s="202" t="s">
        <v>199</v>
      </c>
      <c r="F261" s="203" t="s">
        <v>175</v>
      </c>
      <c r="G261" s="204" t="s">
        <v>176</v>
      </c>
      <c r="H261" s="205" t="s">
        <v>197</v>
      </c>
      <c r="I261" s="206" t="s">
        <v>198</v>
      </c>
      <c r="J261" s="207" t="s">
        <v>199</v>
      </c>
      <c r="AU261" s="124"/>
      <c r="AV261" s="124"/>
      <c r="AW261" s="124"/>
      <c r="AX261" s="124"/>
      <c r="AY261" s="124"/>
      <c r="AZ261" s="124"/>
    </row>
    <row r="262" spans="1:52">
      <c r="A262" s="208">
        <v>0</v>
      </c>
      <c r="B262" s="209" t="s">
        <v>2</v>
      </c>
      <c r="C262" s="210">
        <v>12626.915148071292</v>
      </c>
      <c r="D262" s="211">
        <f t="shared" ref="D262:D272" si="34">C262/C$262</f>
        <v>1</v>
      </c>
      <c r="E262" s="212">
        <f>C262/SUM(Maharashtra!$I$6:$N$6)*100000</f>
        <v>20351.277544151293</v>
      </c>
      <c r="F262" s="213">
        <v>0</v>
      </c>
      <c r="G262" s="238" t="s">
        <v>2</v>
      </c>
      <c r="H262" s="214">
        <v>8743.9678178710928</v>
      </c>
      <c r="I262" s="215">
        <f>H262/H$262</f>
        <v>1</v>
      </c>
      <c r="J262" s="216">
        <f>H262/SUM(Maharashtra!$Q$6:$V$6)*100000</f>
        <v>15569.946761539035</v>
      </c>
      <c r="AU262" s="124"/>
      <c r="AV262" s="124"/>
      <c r="AW262" s="124"/>
      <c r="AX262" s="124"/>
      <c r="AY262" s="124"/>
      <c r="AZ262" s="124"/>
    </row>
    <row r="263" spans="1:52">
      <c r="A263" s="217">
        <v>1</v>
      </c>
      <c r="B263" s="218" t="s">
        <v>202</v>
      </c>
      <c r="C263" s="219">
        <v>2411.1238046875001</v>
      </c>
      <c r="D263" s="220">
        <f t="shared" si="34"/>
        <v>0.190951137028571</v>
      </c>
      <c r="E263" s="241">
        <f>C263/SUM(Maharashtra!$I$6:$N$6)*100000</f>
        <v>3886.0995870397132</v>
      </c>
      <c r="F263" s="222">
        <v>1</v>
      </c>
      <c r="G263" s="223" t="s">
        <v>202</v>
      </c>
      <c r="H263" s="224">
        <v>1248.1111435546875</v>
      </c>
      <c r="I263" s="225">
        <f t="shared" ref="I263:I272" si="35">H263/H$262</f>
        <v>0.14273967717536351</v>
      </c>
      <c r="J263" s="226">
        <f>H263/SUM(Maharashtra!$Q$6:$V$6)*100000</f>
        <v>2222.4491743796784</v>
      </c>
      <c r="AU263" s="124"/>
      <c r="AV263" s="124"/>
      <c r="AW263" s="124"/>
      <c r="AX263" s="124"/>
      <c r="AY263" s="124"/>
      <c r="AZ263" s="124"/>
    </row>
    <row r="264" spans="1:52">
      <c r="A264" s="217">
        <v>2</v>
      </c>
      <c r="B264" s="218" t="s">
        <v>205</v>
      </c>
      <c r="C264" s="219">
        <v>1221.2342148437499</v>
      </c>
      <c r="D264" s="220">
        <f t="shared" si="34"/>
        <v>9.6716751520286276E-2</v>
      </c>
      <c r="E264" s="241">
        <f>C264/SUM(Maharashtra!$I$6:$N$6)*100000</f>
        <v>1968.3094533580622</v>
      </c>
      <c r="F264" s="222">
        <v>2</v>
      </c>
      <c r="G264" s="223" t="s">
        <v>188</v>
      </c>
      <c r="H264" s="224">
        <v>917.58255590820318</v>
      </c>
      <c r="I264" s="225">
        <f t="shared" si="35"/>
        <v>0.1049389218968567</v>
      </c>
      <c r="J264" s="226">
        <f>H264/SUM(Maharashtra!$Q$6:$V$6)*100000</f>
        <v>1633.8934271473618</v>
      </c>
      <c r="AU264" s="124"/>
      <c r="AV264" s="124"/>
      <c r="AW264" s="124"/>
      <c r="AX264" s="124"/>
      <c r="AY264" s="124"/>
      <c r="AZ264" s="124"/>
    </row>
    <row r="265" spans="1:52">
      <c r="A265" s="217">
        <v>3</v>
      </c>
      <c r="B265" s="218" t="s">
        <v>223</v>
      </c>
      <c r="C265" s="219">
        <v>985.62575781249996</v>
      </c>
      <c r="D265" s="220">
        <f t="shared" si="34"/>
        <v>7.8057526027095397E-2</v>
      </c>
      <c r="E265" s="241">
        <f>C265/SUM(Maharashtra!$I$6:$N$6)*100000</f>
        <v>1588.5703765872315</v>
      </c>
      <c r="F265" s="222">
        <v>3</v>
      </c>
      <c r="G265" s="223" t="s">
        <v>212</v>
      </c>
      <c r="H265" s="224">
        <v>871.08725000000004</v>
      </c>
      <c r="I265" s="225">
        <f t="shared" si="35"/>
        <v>9.9621506865527898E-2</v>
      </c>
      <c r="J265" s="226">
        <f>H265/SUM(Maharashtra!$Q$6:$V$6)*100000</f>
        <v>1551.1015582005648</v>
      </c>
      <c r="AU265" s="124"/>
      <c r="AV265" s="124"/>
      <c r="AW265" s="124"/>
      <c r="AX265" s="124"/>
      <c r="AY265" s="124"/>
      <c r="AZ265" s="124"/>
    </row>
    <row r="266" spans="1:52">
      <c r="A266" s="217">
        <v>4</v>
      </c>
      <c r="B266" s="218" t="s">
        <v>212</v>
      </c>
      <c r="C266" s="219">
        <v>891.62350000000004</v>
      </c>
      <c r="D266" s="220">
        <f t="shared" si="34"/>
        <v>7.0612931942937135E-2</v>
      </c>
      <c r="E266" s="241">
        <f>C266/SUM(Maharashtra!$I$6:$N$6)*100000</f>
        <v>1437.06337617698</v>
      </c>
      <c r="F266" s="222">
        <v>4</v>
      </c>
      <c r="G266" s="223" t="s">
        <v>219</v>
      </c>
      <c r="H266" s="224">
        <v>451.697435546875</v>
      </c>
      <c r="I266" s="225">
        <f t="shared" si="35"/>
        <v>5.1658176808895263E-2</v>
      </c>
      <c r="J266" s="226">
        <f>H266/SUM(Maharashtra!$Q$6:$V$6)*100000</f>
        <v>804.31506271266971</v>
      </c>
      <c r="AU266" s="124"/>
      <c r="AV266" s="124"/>
      <c r="AW266" s="124"/>
      <c r="AX266" s="124"/>
      <c r="AY266" s="124"/>
      <c r="AZ266" s="124"/>
    </row>
    <row r="267" spans="1:52">
      <c r="A267" s="217">
        <v>5</v>
      </c>
      <c r="B267" s="218" t="s">
        <v>4</v>
      </c>
      <c r="C267" s="219">
        <v>698.70506250000005</v>
      </c>
      <c r="D267" s="220">
        <f t="shared" si="34"/>
        <v>5.5334581273932482E-2</v>
      </c>
      <c r="E267" s="241">
        <f>C267/SUM(Maharashtra!$I$6:$N$6)*100000</f>
        <v>1126.1294212951966</v>
      </c>
      <c r="F267" s="222">
        <v>5</v>
      </c>
      <c r="G267" s="223" t="s">
        <v>4</v>
      </c>
      <c r="H267" s="224">
        <v>430.45607666015627</v>
      </c>
      <c r="I267" s="225">
        <f t="shared" si="35"/>
        <v>4.9228918224102074E-2</v>
      </c>
      <c r="J267" s="226">
        <f>H267/SUM(Maharashtra!$Q$6:$V$6)*100000</f>
        <v>766.49163587742805</v>
      </c>
      <c r="AU267" s="124"/>
      <c r="AV267" s="124"/>
      <c r="AW267" s="124"/>
      <c r="AX267" s="124"/>
      <c r="AY267" s="124"/>
      <c r="AZ267" s="124"/>
    </row>
    <row r="268" spans="1:52">
      <c r="A268" s="217">
        <v>6</v>
      </c>
      <c r="B268" s="218" t="s">
        <v>221</v>
      </c>
      <c r="C268" s="219">
        <v>603.92627539062505</v>
      </c>
      <c r="D268" s="220">
        <f t="shared" si="34"/>
        <v>4.7828489247658583E-2</v>
      </c>
      <c r="E268" s="241">
        <f>C268/SUM(Maharashtra!$I$6:$N$6)*100000</f>
        <v>973.37085919655556</v>
      </c>
      <c r="F268" s="222">
        <v>6</v>
      </c>
      <c r="G268" s="223" t="s">
        <v>221</v>
      </c>
      <c r="H268" s="224">
        <v>389.47159277343752</v>
      </c>
      <c r="I268" s="225">
        <f t="shared" si="35"/>
        <v>4.4541745908239491E-2</v>
      </c>
      <c r="J268" s="226">
        <f>H268/SUM(Maharashtra!$Q$6:$V$6)*100000</f>
        <v>693.51261245728801</v>
      </c>
      <c r="AU268" s="124"/>
      <c r="AV268" s="124"/>
      <c r="AW268" s="124"/>
      <c r="AX268" s="124"/>
      <c r="AY268" s="124"/>
      <c r="AZ268" s="124"/>
    </row>
    <row r="269" spans="1:52">
      <c r="A269" s="217">
        <v>7</v>
      </c>
      <c r="B269" s="218" t="s">
        <v>188</v>
      </c>
      <c r="C269" s="219">
        <v>602.47420849609375</v>
      </c>
      <c r="D269" s="220">
        <f t="shared" si="34"/>
        <v>4.7713491492664316E-2</v>
      </c>
      <c r="E269" s="241">
        <f>C269/SUM(Maharashtra!$I$6:$N$6)*100000</f>
        <v>971.03050796771299</v>
      </c>
      <c r="F269" s="222">
        <v>7</v>
      </c>
      <c r="G269" s="223" t="s">
        <v>79</v>
      </c>
      <c r="H269" s="224">
        <v>355.41103125000001</v>
      </c>
      <c r="I269" s="225">
        <f t="shared" si="35"/>
        <v>4.0646424901473674E-2</v>
      </c>
      <c r="J269" s="226">
        <f>H269/SUM(Maharashtra!$Q$6:$V$6)*100000</f>
        <v>632.86267176283968</v>
      </c>
      <c r="AU269" s="124"/>
      <c r="AV269" s="124"/>
      <c r="AW269" s="124"/>
      <c r="AX269" s="124"/>
      <c r="AY269" s="124"/>
      <c r="AZ269" s="124"/>
    </row>
    <row r="270" spans="1:52">
      <c r="A270" s="217">
        <v>8</v>
      </c>
      <c r="B270" s="218" t="s">
        <v>219</v>
      </c>
      <c r="C270" s="219">
        <v>574.65949023437497</v>
      </c>
      <c r="D270" s="220">
        <f t="shared" si="34"/>
        <v>4.5510679647051543E-2</v>
      </c>
      <c r="E270" s="241">
        <f>C270/SUM(Maharashtra!$I$6:$N$6)*100000</f>
        <v>926.20047272010333</v>
      </c>
      <c r="F270" s="222">
        <v>8</v>
      </c>
      <c r="G270" s="223" t="s">
        <v>54</v>
      </c>
      <c r="H270" s="224">
        <v>337.6457734375</v>
      </c>
      <c r="I270" s="225">
        <f t="shared" si="35"/>
        <v>3.8614709073770029E-2</v>
      </c>
      <c r="J270" s="226">
        <f>H270/SUM(Maharashtra!$Q$6:$V$6)*100000</f>
        <v>601.22896449091763</v>
      </c>
      <c r="AU270" s="124"/>
      <c r="AV270" s="124"/>
      <c r="AW270" s="124"/>
      <c r="AX270" s="124"/>
      <c r="AY270" s="124"/>
      <c r="AZ270" s="124"/>
    </row>
    <row r="271" spans="1:52">
      <c r="A271" s="217">
        <v>9</v>
      </c>
      <c r="B271" s="218" t="s">
        <v>54</v>
      </c>
      <c r="C271" s="219">
        <v>418.30913574218749</v>
      </c>
      <c r="D271" s="220">
        <f t="shared" si="34"/>
        <v>3.3128371485578761E-2</v>
      </c>
      <c r="E271" s="241">
        <f>C271/SUM(Maharashtra!$I$6:$N$6)*100000</f>
        <v>674.20468268876107</v>
      </c>
      <c r="F271" s="222">
        <v>9</v>
      </c>
      <c r="G271" s="223" t="s">
        <v>203</v>
      </c>
      <c r="H271" s="224">
        <v>309.59885302734375</v>
      </c>
      <c r="I271" s="225">
        <f t="shared" si="35"/>
        <v>3.5407135464814901E-2</v>
      </c>
      <c r="J271" s="226">
        <f>H271/SUM(Maharashtra!$Q$6:$V$6)*100000</f>
        <v>551.28721416576866</v>
      </c>
      <c r="AU271" s="124"/>
      <c r="AV271" s="124"/>
      <c r="AW271" s="124"/>
      <c r="AX271" s="124"/>
      <c r="AY271" s="124"/>
      <c r="AZ271" s="124"/>
    </row>
    <row r="272" spans="1:52" ht="15" thickBot="1">
      <c r="A272" s="227">
        <v>10</v>
      </c>
      <c r="B272" s="228" t="s">
        <v>203</v>
      </c>
      <c r="C272" s="229">
        <v>383.1738916015625</v>
      </c>
      <c r="D272" s="230">
        <f t="shared" si="34"/>
        <v>3.0345803951972443E-2</v>
      </c>
      <c r="E272" s="242">
        <f>C272/SUM(Maharashtra!$I$6:$N$6)*100000</f>
        <v>617.5758785269943</v>
      </c>
      <c r="F272" s="232">
        <v>10</v>
      </c>
      <c r="G272" s="233" t="s">
        <v>14</v>
      </c>
      <c r="H272" s="234">
        <v>281.95742773437502</v>
      </c>
      <c r="I272" s="235">
        <f t="shared" si="35"/>
        <v>3.2245936125028379E-2</v>
      </c>
      <c r="J272" s="236">
        <f>H272/SUM(Maharashtra!$Q$6:$V$6)*100000</f>
        <v>502.06750874268016</v>
      </c>
      <c r="AU272" s="124"/>
      <c r="AV272" s="124"/>
      <c r="AW272" s="124"/>
      <c r="AX272" s="124"/>
      <c r="AY272" s="124"/>
      <c r="AZ272" s="124"/>
    </row>
    <row r="274" spans="1:52" ht="16.2" thickBot="1">
      <c r="A274" s="140" t="s">
        <v>150</v>
      </c>
      <c r="B274" s="141"/>
      <c r="C274" s="142"/>
      <c r="D274" s="143"/>
      <c r="E274" s="144"/>
      <c r="AU274" s="124"/>
      <c r="AV274" s="124"/>
      <c r="AW274" s="124"/>
      <c r="AX274" s="124"/>
      <c r="AY274" s="124"/>
      <c r="AZ274" s="124"/>
    </row>
    <row r="275" spans="1:52" ht="16.2" thickBot="1">
      <c r="A275" s="271" t="s">
        <v>173</v>
      </c>
      <c r="B275" s="272"/>
      <c r="C275" s="272"/>
      <c r="D275" s="272"/>
      <c r="E275" s="273"/>
      <c r="F275" s="274" t="s">
        <v>174</v>
      </c>
      <c r="G275" s="275"/>
      <c r="H275" s="275"/>
      <c r="I275" s="275"/>
      <c r="J275" s="276"/>
      <c r="AU275" s="124"/>
      <c r="AV275" s="124"/>
      <c r="AW275" s="124"/>
      <c r="AX275" s="124"/>
      <c r="AY275" s="124"/>
      <c r="AZ275" s="124"/>
    </row>
    <row r="276" spans="1:52" ht="29.4" customHeight="1" thickBot="1">
      <c r="A276" s="198" t="s">
        <v>175</v>
      </c>
      <c r="B276" s="199" t="s">
        <v>176</v>
      </c>
      <c r="C276" s="200" t="s">
        <v>197</v>
      </c>
      <c r="D276" s="201" t="s">
        <v>198</v>
      </c>
      <c r="E276" s="202" t="s">
        <v>199</v>
      </c>
      <c r="F276" s="203" t="s">
        <v>175</v>
      </c>
      <c r="G276" s="204" t="s">
        <v>176</v>
      </c>
      <c r="H276" s="205" t="s">
        <v>197</v>
      </c>
      <c r="I276" s="206" t="s">
        <v>198</v>
      </c>
      <c r="J276" s="207" t="s">
        <v>199</v>
      </c>
      <c r="AU276" s="124"/>
      <c r="AV276" s="124"/>
      <c r="AW276" s="124"/>
      <c r="AX276" s="124"/>
      <c r="AY276" s="124"/>
      <c r="AZ276" s="124"/>
    </row>
    <row r="277" spans="1:52">
      <c r="A277" s="208">
        <v>0</v>
      </c>
      <c r="B277" s="209" t="s">
        <v>2</v>
      </c>
      <c r="C277" s="210">
        <v>11884.03998352051</v>
      </c>
      <c r="D277" s="211">
        <f t="shared" ref="D277:D287" si="36">C277/C$277</f>
        <v>1</v>
      </c>
      <c r="E277" s="212">
        <f>C277/SUM('Andhra Pradesh'!$I$6:$N$6)*100000</f>
        <v>27146.254324096652</v>
      </c>
      <c r="F277" s="237">
        <v>0</v>
      </c>
      <c r="G277" s="238" t="s">
        <v>2</v>
      </c>
      <c r="H277" s="239">
        <v>9022.9862021484387</v>
      </c>
      <c r="I277" s="240">
        <f>H277/H$277</f>
        <v>1</v>
      </c>
      <c r="J277" s="216">
        <f>H277/SUM('Andhra Pradesh'!$Q$6:$V$6)*100000</f>
        <v>21166.762136929101</v>
      </c>
      <c r="AU277" s="124"/>
      <c r="AV277" s="124"/>
      <c r="AW277" s="124"/>
      <c r="AX277" s="124"/>
      <c r="AY277" s="124"/>
      <c r="AZ277" s="124"/>
    </row>
    <row r="278" spans="1:52">
      <c r="A278" s="217">
        <v>1</v>
      </c>
      <c r="B278" s="218" t="s">
        <v>202</v>
      </c>
      <c r="C278" s="219">
        <v>2513.5274907226562</v>
      </c>
      <c r="D278" s="220">
        <f t="shared" si="36"/>
        <v>0.21150446264133593</v>
      </c>
      <c r="E278" s="241">
        <f>C278/SUM('Andhra Pradesh'!$I$6:$N$6)*100000</f>
        <v>5741.5539335431049</v>
      </c>
      <c r="F278" s="222">
        <v>1</v>
      </c>
      <c r="G278" s="223" t="s">
        <v>202</v>
      </c>
      <c r="H278" s="224">
        <v>1396.2999980468751</v>
      </c>
      <c r="I278" s="225">
        <f t="shared" ref="I278:I287" si="37">H278/H$277</f>
        <v>0.15474921126604471</v>
      </c>
      <c r="J278" s="226">
        <f>H278/SUM('Andhra Pradesh'!$Q$6:$V$6)*100000</f>
        <v>3275.539745745757</v>
      </c>
      <c r="AU278" s="124"/>
      <c r="AV278" s="124"/>
      <c r="AW278" s="124"/>
      <c r="AX278" s="124"/>
      <c r="AY278" s="124"/>
      <c r="AZ278" s="124"/>
    </row>
    <row r="279" spans="1:52">
      <c r="A279" s="217">
        <v>2</v>
      </c>
      <c r="B279" s="218" t="s">
        <v>212</v>
      </c>
      <c r="C279" s="219">
        <v>1295.5973750000001</v>
      </c>
      <c r="D279" s="220">
        <f t="shared" si="36"/>
        <v>0.1090199441264581</v>
      </c>
      <c r="E279" s="241">
        <f>C279/SUM('Andhra Pradesh'!$I$6:$N$6)*100000</f>
        <v>2959.483129655639</v>
      </c>
      <c r="F279" s="222">
        <v>2</v>
      </c>
      <c r="G279" s="223" t="s">
        <v>212</v>
      </c>
      <c r="H279" s="224">
        <v>1202.64975</v>
      </c>
      <c r="I279" s="225">
        <f t="shared" si="37"/>
        <v>0.13328733116245267</v>
      </c>
      <c r="J279" s="226">
        <f>H279/SUM('Andhra Pradesh'!$Q$6:$V$6)*100000</f>
        <v>2821.2612345817333</v>
      </c>
      <c r="AU279" s="124"/>
      <c r="AV279" s="124"/>
      <c r="AW279" s="124"/>
      <c r="AX279" s="124"/>
      <c r="AY279" s="124"/>
      <c r="AZ279" s="124"/>
    </row>
    <row r="280" spans="1:52">
      <c r="A280" s="217">
        <v>3</v>
      </c>
      <c r="B280" s="218" t="s">
        <v>223</v>
      </c>
      <c r="C280" s="219">
        <v>932.38590820312504</v>
      </c>
      <c r="D280" s="220">
        <f t="shared" si="36"/>
        <v>7.8456981758396646E-2</v>
      </c>
      <c r="E280" s="241">
        <f>C280/SUM('Andhra Pradesh'!$I$6:$N$6)*100000</f>
        <v>2129.8131803144474</v>
      </c>
      <c r="F280" s="222">
        <v>3</v>
      </c>
      <c r="G280" s="223" t="s">
        <v>215</v>
      </c>
      <c r="H280" s="224">
        <v>685.37484374999997</v>
      </c>
      <c r="I280" s="225">
        <f t="shared" si="37"/>
        <v>7.5958760037426104E-2</v>
      </c>
      <c r="J280" s="226">
        <f>H280/SUM('Andhra Pradesh'!$Q$6:$V$6)*100000</f>
        <v>1607.8010059282742</v>
      </c>
      <c r="AU280" s="124"/>
      <c r="AV280" s="124"/>
      <c r="AW280" s="124"/>
      <c r="AX280" s="124"/>
      <c r="AY280" s="124"/>
      <c r="AZ280" s="124"/>
    </row>
    <row r="281" spans="1:52">
      <c r="A281" s="217">
        <v>4</v>
      </c>
      <c r="B281" s="218" t="s">
        <v>221</v>
      </c>
      <c r="C281" s="219">
        <v>675.10106445312499</v>
      </c>
      <c r="D281" s="220">
        <f t="shared" si="36"/>
        <v>5.6807370674390317E-2</v>
      </c>
      <c r="E281" s="241">
        <f>C281/SUM('Andhra Pradesh'!$I$6:$N$6)*100000</f>
        <v>1542.1073318102297</v>
      </c>
      <c r="F281" s="222">
        <v>4</v>
      </c>
      <c r="G281" s="223" t="s">
        <v>188</v>
      </c>
      <c r="H281" s="224">
        <v>660.10494775390623</v>
      </c>
      <c r="I281" s="225">
        <f t="shared" si="37"/>
        <v>7.3158146645146194E-2</v>
      </c>
      <c r="J281" s="226">
        <f>H281/SUM('Andhra Pradesh'!$Q$6:$V$6)*100000</f>
        <v>1548.5210884163871</v>
      </c>
      <c r="AU281" s="124"/>
      <c r="AV281" s="124"/>
      <c r="AW281" s="124"/>
      <c r="AX281" s="124"/>
      <c r="AY281" s="124"/>
      <c r="AZ281" s="124"/>
    </row>
    <row r="282" spans="1:52">
      <c r="A282" s="217">
        <v>5</v>
      </c>
      <c r="B282" s="218" t="s">
        <v>205</v>
      </c>
      <c r="C282" s="219">
        <v>630.65964453125002</v>
      </c>
      <c r="D282" s="220">
        <f t="shared" si="36"/>
        <v>5.306778211835201E-2</v>
      </c>
      <c r="E282" s="241">
        <f>C282/SUM('Andhra Pradesh'!$I$6:$N$6)*100000</f>
        <v>1440.5915098005325</v>
      </c>
      <c r="F282" s="222">
        <v>5</v>
      </c>
      <c r="G282" s="223" t="s">
        <v>221</v>
      </c>
      <c r="H282" s="224">
        <v>607.792947265625</v>
      </c>
      <c r="I282" s="225">
        <f t="shared" si="37"/>
        <v>6.736050944208527E-2</v>
      </c>
      <c r="J282" s="226">
        <f>H282/SUM('Andhra Pradesh'!$Q$6:$V$6)*100000</f>
        <v>1425.8038807829855</v>
      </c>
      <c r="AU282" s="124"/>
      <c r="AV282" s="124"/>
      <c r="AW282" s="124"/>
      <c r="AX282" s="124"/>
      <c r="AY282" s="124"/>
      <c r="AZ282" s="124"/>
    </row>
    <row r="283" spans="1:52">
      <c r="A283" s="217">
        <v>6</v>
      </c>
      <c r="B283" s="218" t="s">
        <v>219</v>
      </c>
      <c r="C283" s="219">
        <v>587.09963183593754</v>
      </c>
      <c r="D283" s="220">
        <f t="shared" si="36"/>
        <v>4.9402360868026636E-2</v>
      </c>
      <c r="E283" s="241">
        <f>C283/SUM('Andhra Pradesh'!$I$6:$N$6)*100000</f>
        <v>1341.0890523342516</v>
      </c>
      <c r="F283" s="222">
        <v>6</v>
      </c>
      <c r="G283" s="223" t="s">
        <v>203</v>
      </c>
      <c r="H283" s="224">
        <v>504.691650390625</v>
      </c>
      <c r="I283" s="225">
        <f t="shared" si="37"/>
        <v>5.5933993368010942E-2</v>
      </c>
      <c r="J283" s="226">
        <f>H283/SUM('Andhra Pradesh'!$Q$6:$V$6)*100000</f>
        <v>1183.9415329892574</v>
      </c>
      <c r="AU283" s="124"/>
      <c r="AV283" s="124"/>
      <c r="AW283" s="124"/>
      <c r="AX283" s="124"/>
      <c r="AY283" s="124"/>
      <c r="AZ283" s="124"/>
    </row>
    <row r="284" spans="1:52">
      <c r="A284" s="217">
        <v>7</v>
      </c>
      <c r="B284" s="218" t="s">
        <v>203</v>
      </c>
      <c r="C284" s="219">
        <v>576.81829785156253</v>
      </c>
      <c r="D284" s="220">
        <f t="shared" si="36"/>
        <v>4.8537222918420941E-2</v>
      </c>
      <c r="E284" s="241">
        <f>C284/SUM('Andhra Pradesh'!$I$6:$N$6)*100000</f>
        <v>1317.6037975288277</v>
      </c>
      <c r="F284" s="222">
        <v>7</v>
      </c>
      <c r="G284" s="223" t="s">
        <v>219</v>
      </c>
      <c r="H284" s="224">
        <v>365.57286230468748</v>
      </c>
      <c r="I284" s="225">
        <f t="shared" si="37"/>
        <v>4.0515728841261214E-2</v>
      </c>
      <c r="J284" s="226">
        <f>H284/SUM('Andhra Pradesh'!$Q$6:$V$6)*100000</f>
        <v>857.58679518729423</v>
      </c>
      <c r="AU284" s="124"/>
      <c r="AV284" s="124"/>
      <c r="AW284" s="124"/>
      <c r="AX284" s="124"/>
      <c r="AY284" s="124"/>
      <c r="AZ284" s="124"/>
    </row>
    <row r="285" spans="1:52">
      <c r="A285" s="217">
        <v>8</v>
      </c>
      <c r="B285" s="218" t="s">
        <v>4</v>
      </c>
      <c r="C285" s="219">
        <v>551.73306298828129</v>
      </c>
      <c r="D285" s="220">
        <f t="shared" si="36"/>
        <v>4.6426388985005479E-2</v>
      </c>
      <c r="E285" s="241">
        <f>C285/SUM('Andhra Pradesh'!$I$6:$N$6)*100000</f>
        <v>1260.3025627363982</v>
      </c>
      <c r="F285" s="222">
        <v>8</v>
      </c>
      <c r="G285" s="223" t="s">
        <v>4</v>
      </c>
      <c r="H285" s="224">
        <v>347.87677343749999</v>
      </c>
      <c r="I285" s="225">
        <f t="shared" si="37"/>
        <v>3.8554505752726079E-2</v>
      </c>
      <c r="J285" s="226">
        <f>H285/SUM('Andhra Pradesh'!$Q$6:$V$6)*100000</f>
        <v>816.07405257481753</v>
      </c>
      <c r="AU285" s="124"/>
      <c r="AV285" s="124"/>
      <c r="AW285" s="124"/>
      <c r="AX285" s="124"/>
      <c r="AY285" s="124"/>
      <c r="AZ285" s="124"/>
    </row>
    <row r="286" spans="1:52">
      <c r="A286" s="217">
        <v>9</v>
      </c>
      <c r="B286" s="218" t="s">
        <v>215</v>
      </c>
      <c r="C286" s="219">
        <v>502.57653906249999</v>
      </c>
      <c r="D286" s="220">
        <f t="shared" si="36"/>
        <v>4.2290041076891216E-2</v>
      </c>
      <c r="E286" s="241">
        <f>C286/SUM('Andhra Pradesh'!$I$6:$N$6)*100000</f>
        <v>1148.0162104497833</v>
      </c>
      <c r="F286" s="222">
        <v>9</v>
      </c>
      <c r="G286" s="223" t="s">
        <v>182</v>
      </c>
      <c r="H286" s="224">
        <v>242.83004199218749</v>
      </c>
      <c r="I286" s="225">
        <f t="shared" si="37"/>
        <v>2.6912380951482327E-2</v>
      </c>
      <c r="J286" s="226">
        <f>H286/SUM('Andhra Pradesh'!$Q$6:$V$6)*100000</f>
        <v>569.64796613844806</v>
      </c>
      <c r="AU286" s="124"/>
      <c r="AV286" s="124"/>
      <c r="AW286" s="124"/>
      <c r="AX286" s="124"/>
      <c r="AY286" s="124"/>
      <c r="AZ286" s="124"/>
    </row>
    <row r="287" spans="1:52" ht="15" thickBot="1">
      <c r="A287" s="227">
        <v>10</v>
      </c>
      <c r="B287" s="228" t="s">
        <v>188</v>
      </c>
      <c r="C287" s="229">
        <v>442.92866503906254</v>
      </c>
      <c r="D287" s="230">
        <f t="shared" si="36"/>
        <v>3.7270883104842098E-2</v>
      </c>
      <c r="E287" s="242">
        <f>C287/SUM('Andhra Pradesh'!$I$6:$N$6)*100000</f>
        <v>1011.7648716477207</v>
      </c>
      <c r="F287" s="232">
        <v>10</v>
      </c>
      <c r="G287" s="233" t="s">
        <v>55</v>
      </c>
      <c r="H287" s="234">
        <v>231.79218652343749</v>
      </c>
      <c r="I287" s="235">
        <f t="shared" si="37"/>
        <v>2.5689076912058902E-2</v>
      </c>
      <c r="J287" s="236">
        <f>H287/SUM('Andhra Pradesh'!$Q$6:$V$6)*100000</f>
        <v>543.75458051482792</v>
      </c>
      <c r="AU287" s="124"/>
      <c r="AV287" s="124"/>
      <c r="AW287" s="124"/>
      <c r="AX287" s="124"/>
      <c r="AY287" s="124"/>
      <c r="AZ287" s="124"/>
    </row>
    <row r="289" spans="1:52" ht="16.2" thickBot="1">
      <c r="A289" s="140" t="s">
        <v>151</v>
      </c>
      <c r="B289" s="141"/>
      <c r="C289" s="142"/>
      <c r="D289" s="143"/>
      <c r="E289" s="144"/>
      <c r="AU289" s="124"/>
      <c r="AV289" s="124"/>
      <c r="AW289" s="124"/>
      <c r="AX289" s="124"/>
      <c r="AY289" s="124"/>
      <c r="AZ289" s="124"/>
    </row>
    <row r="290" spans="1:52" ht="16.2" thickBot="1">
      <c r="A290" s="271" t="s">
        <v>173</v>
      </c>
      <c r="B290" s="272"/>
      <c r="C290" s="272"/>
      <c r="D290" s="272"/>
      <c r="E290" s="273"/>
      <c r="F290" s="274" t="s">
        <v>174</v>
      </c>
      <c r="G290" s="275"/>
      <c r="H290" s="275"/>
      <c r="I290" s="275"/>
      <c r="J290" s="276"/>
      <c r="AU290" s="124"/>
      <c r="AV290" s="124"/>
      <c r="AW290" s="124"/>
      <c r="AX290" s="124"/>
      <c r="AY290" s="124"/>
      <c r="AZ290" s="124"/>
    </row>
    <row r="291" spans="1:52" ht="29.4" customHeight="1" thickBot="1">
      <c r="A291" s="198" t="s">
        <v>175</v>
      </c>
      <c r="B291" s="199" t="s">
        <v>176</v>
      </c>
      <c r="C291" s="200" t="s">
        <v>197</v>
      </c>
      <c r="D291" s="201" t="s">
        <v>198</v>
      </c>
      <c r="E291" s="202" t="s">
        <v>199</v>
      </c>
      <c r="F291" s="203" t="s">
        <v>175</v>
      </c>
      <c r="G291" s="204" t="s">
        <v>176</v>
      </c>
      <c r="H291" s="205" t="s">
        <v>197</v>
      </c>
      <c r="I291" s="206" t="s">
        <v>198</v>
      </c>
      <c r="J291" s="207" t="s">
        <v>199</v>
      </c>
      <c r="AU291" s="124"/>
      <c r="AV291" s="124"/>
      <c r="AW291" s="124"/>
      <c r="AX291" s="124"/>
      <c r="AY291" s="124"/>
      <c r="AZ291" s="124"/>
    </row>
    <row r="292" spans="1:52">
      <c r="A292" s="208">
        <v>0</v>
      </c>
      <c r="B292" s="209" t="s">
        <v>2</v>
      </c>
      <c r="C292" s="210">
        <v>9216.8843521118142</v>
      </c>
      <c r="D292" s="211">
        <f t="shared" ref="D292:D302" si="38">C292/C$292</f>
        <v>1</v>
      </c>
      <c r="E292" s="212">
        <f>C292/SUM(Karnataka!$I$6:$N$6)*100000</f>
        <v>27702.892955639752</v>
      </c>
      <c r="F292" s="237">
        <v>0</v>
      </c>
      <c r="G292" s="238" t="s">
        <v>2</v>
      </c>
      <c r="H292" s="239">
        <v>6522.1363928832998</v>
      </c>
      <c r="I292" s="240">
        <f>H292/H$292</f>
        <v>1</v>
      </c>
      <c r="J292" s="216">
        <f>H292/SUM(Karnataka!$Q$6:$V$6)*100000</f>
        <v>20692.878365455748</v>
      </c>
      <c r="AU292" s="124"/>
      <c r="AV292" s="124"/>
      <c r="AW292" s="124"/>
      <c r="AX292" s="124"/>
      <c r="AY292" s="124"/>
      <c r="AZ292" s="124"/>
    </row>
    <row r="293" spans="1:52">
      <c r="A293" s="217">
        <v>1</v>
      </c>
      <c r="B293" s="218" t="s">
        <v>202</v>
      </c>
      <c r="C293" s="219">
        <v>2012.5187690429686</v>
      </c>
      <c r="D293" s="220">
        <f t="shared" si="38"/>
        <v>0.21835130963554417</v>
      </c>
      <c r="E293" s="241">
        <f>C293/SUM(Karnataka!$I$6:$N$6)*100000</f>
        <v>6048.9629575572299</v>
      </c>
      <c r="F293" s="222">
        <v>1</v>
      </c>
      <c r="G293" s="223" t="s">
        <v>202</v>
      </c>
      <c r="H293" s="224">
        <v>1084.0068107910156</v>
      </c>
      <c r="I293" s="225">
        <f t="shared" ref="I293:I302" si="39">H293/H$292</f>
        <v>0.16620425355928486</v>
      </c>
      <c r="J293" s="226">
        <f>H293/SUM(Karnataka!$Q$6:$V$6)*100000</f>
        <v>3439.2444027236479</v>
      </c>
      <c r="AU293" s="124"/>
      <c r="AV293" s="124"/>
      <c r="AW293" s="124"/>
      <c r="AX293" s="124"/>
      <c r="AY293" s="124"/>
      <c r="AZ293" s="124"/>
    </row>
    <row r="294" spans="1:52">
      <c r="A294" s="217">
        <v>2</v>
      </c>
      <c r="B294" s="218" t="s">
        <v>212</v>
      </c>
      <c r="C294" s="219">
        <v>741.36912500000005</v>
      </c>
      <c r="D294" s="220">
        <f t="shared" si="38"/>
        <v>8.0435979955648912E-2</v>
      </c>
      <c r="E294" s="241">
        <f>C294/SUM(Karnataka!$I$6:$N$6)*100000</f>
        <v>2228.3093424933268</v>
      </c>
      <c r="F294" s="222">
        <v>2</v>
      </c>
      <c r="G294" s="223" t="s">
        <v>212</v>
      </c>
      <c r="H294" s="224">
        <v>774.42012499999998</v>
      </c>
      <c r="I294" s="225">
        <f t="shared" si="39"/>
        <v>0.11873718646010177</v>
      </c>
      <c r="J294" s="226">
        <f>H294/SUM(Karnataka!$Q$6:$V$6)*100000</f>
        <v>2457.0141568753252</v>
      </c>
      <c r="AU294" s="124"/>
      <c r="AV294" s="124"/>
      <c r="AW294" s="124"/>
      <c r="AX294" s="124"/>
      <c r="AY294" s="124"/>
      <c r="AZ294" s="124"/>
    </row>
    <row r="295" spans="1:52">
      <c r="A295" s="217">
        <v>3</v>
      </c>
      <c r="B295" s="218" t="s">
        <v>223</v>
      </c>
      <c r="C295" s="219">
        <v>687.65943164062503</v>
      </c>
      <c r="D295" s="220">
        <f t="shared" si="38"/>
        <v>7.460866442173221E-2</v>
      </c>
      <c r="E295" s="241">
        <f>C295/SUM(Karnataka!$I$6:$N$6)*100000</f>
        <v>2066.8758440384954</v>
      </c>
      <c r="F295" s="222">
        <v>3</v>
      </c>
      <c r="G295" s="223" t="s">
        <v>188</v>
      </c>
      <c r="H295" s="224">
        <v>658.63306323242182</v>
      </c>
      <c r="I295" s="225">
        <f t="shared" si="39"/>
        <v>0.10098425171713619</v>
      </c>
      <c r="J295" s="226">
        <f>H295/SUM(Karnataka!$Q$6:$V$6)*100000</f>
        <v>2089.6548376092651</v>
      </c>
      <c r="AU295" s="124"/>
      <c r="AV295" s="124"/>
      <c r="AW295" s="124"/>
      <c r="AX295" s="124"/>
      <c r="AY295" s="124"/>
      <c r="AZ295" s="124"/>
    </row>
    <row r="296" spans="1:52">
      <c r="A296" s="217">
        <v>4</v>
      </c>
      <c r="B296" s="218" t="s">
        <v>221</v>
      </c>
      <c r="C296" s="219">
        <v>686.99434082031246</v>
      </c>
      <c r="D296" s="220">
        <f t="shared" si="38"/>
        <v>7.4536504373400883E-2</v>
      </c>
      <c r="E296" s="241">
        <f>C296/SUM(Karnataka!$I$6:$N$6)*100000</f>
        <v>2064.876801943899</v>
      </c>
      <c r="F296" s="222">
        <v>4</v>
      </c>
      <c r="G296" s="223" t="s">
        <v>221</v>
      </c>
      <c r="H296" s="224">
        <v>527.39233544921876</v>
      </c>
      <c r="I296" s="225">
        <f t="shared" si="39"/>
        <v>8.0861899181484259E-2</v>
      </c>
      <c r="J296" s="226">
        <f>H296/SUM(Karnataka!$Q$6:$V$6)*100000</f>
        <v>1673.2654441621996</v>
      </c>
      <c r="AU296" s="124"/>
      <c r="AV296" s="124"/>
      <c r="AW296" s="124"/>
      <c r="AX296" s="124"/>
      <c r="AY296" s="124"/>
      <c r="AZ296" s="124"/>
    </row>
    <row r="297" spans="1:52">
      <c r="A297" s="217">
        <v>5</v>
      </c>
      <c r="B297" s="218" t="s">
        <v>205</v>
      </c>
      <c r="C297" s="219">
        <v>685.76903710937495</v>
      </c>
      <c r="D297" s="220">
        <f t="shared" si="38"/>
        <v>7.4403563168528683E-2</v>
      </c>
      <c r="E297" s="241">
        <f>C297/SUM(Karnataka!$I$6:$N$6)*100000</f>
        <v>2061.1939459759301</v>
      </c>
      <c r="F297" s="222">
        <v>5</v>
      </c>
      <c r="G297" s="223" t="s">
        <v>203</v>
      </c>
      <c r="H297" s="224">
        <v>305.6037705078125</v>
      </c>
      <c r="I297" s="225">
        <f t="shared" si="39"/>
        <v>4.6856390620913013E-2</v>
      </c>
      <c r="J297" s="226">
        <f>H297/SUM(Karnataka!$Q$6:$V$6)*100000</f>
        <v>969.59359176283476</v>
      </c>
      <c r="AU297" s="124"/>
      <c r="AV297" s="124"/>
      <c r="AW297" s="124"/>
      <c r="AX297" s="124"/>
      <c r="AY297" s="124"/>
      <c r="AZ297" s="124"/>
    </row>
    <row r="298" spans="1:52">
      <c r="A298" s="217">
        <v>6</v>
      </c>
      <c r="B298" s="218" t="s">
        <v>188</v>
      </c>
      <c r="C298" s="219">
        <v>563.22831018066404</v>
      </c>
      <c r="D298" s="220">
        <f t="shared" si="38"/>
        <v>6.1108319109115718E-2</v>
      </c>
      <c r="E298" s="241">
        <f>C298/SUM(Karnataka!$I$6:$N$6)*100000</f>
        <v>1692.8772229789079</v>
      </c>
      <c r="F298" s="222">
        <v>6</v>
      </c>
      <c r="G298" s="223" t="s">
        <v>219</v>
      </c>
      <c r="H298" s="224">
        <v>286.9433330078125</v>
      </c>
      <c r="I298" s="225">
        <f t="shared" si="39"/>
        <v>4.3995297816972034E-2</v>
      </c>
      <c r="J298" s="226">
        <f>H298/SUM(Karnataka!$Q$6:$V$6)*100000</f>
        <v>910.38934637860325</v>
      </c>
      <c r="AU298" s="124"/>
      <c r="AV298" s="124"/>
      <c r="AW298" s="124"/>
      <c r="AX298" s="124"/>
      <c r="AY298" s="124"/>
      <c r="AZ298" s="124"/>
    </row>
    <row r="299" spans="1:52">
      <c r="A299" s="217">
        <v>7</v>
      </c>
      <c r="B299" s="218" t="s">
        <v>219</v>
      </c>
      <c r="C299" s="219">
        <v>457.19763085937501</v>
      </c>
      <c r="D299" s="220">
        <f t="shared" si="38"/>
        <v>4.9604357979670194E-2</v>
      </c>
      <c r="E299" s="241">
        <f>C299/SUM(Karnataka!$I$6:$N$6)*100000</f>
        <v>1374.1842192440379</v>
      </c>
      <c r="F299" s="222">
        <v>7</v>
      </c>
      <c r="G299" s="223" t="s">
        <v>79</v>
      </c>
      <c r="H299" s="224">
        <v>259.83381347656251</v>
      </c>
      <c r="I299" s="225">
        <f t="shared" si="39"/>
        <v>3.9838758011881352E-2</v>
      </c>
      <c r="J299" s="226">
        <f>H299/SUM(Karnataka!$Q$6:$V$6)*100000</f>
        <v>824.37857377068656</v>
      </c>
      <c r="AU299" s="124"/>
      <c r="AV299" s="124"/>
      <c r="AW299" s="124"/>
      <c r="AX299" s="124"/>
      <c r="AY299" s="124"/>
      <c r="AZ299" s="124"/>
    </row>
    <row r="300" spans="1:52">
      <c r="A300" s="217">
        <v>8</v>
      </c>
      <c r="B300" s="218" t="s">
        <v>203</v>
      </c>
      <c r="C300" s="219">
        <v>407.31436425781249</v>
      </c>
      <c r="D300" s="220">
        <f t="shared" si="38"/>
        <v>4.419219648388957E-2</v>
      </c>
      <c r="E300" s="241">
        <f>C300/SUM(Karnataka!$I$6:$N$6)*100000</f>
        <v>1224.251688667792</v>
      </c>
      <c r="F300" s="222">
        <v>8</v>
      </c>
      <c r="G300" s="223" t="s">
        <v>182</v>
      </c>
      <c r="H300" s="224">
        <v>222.51290985107423</v>
      </c>
      <c r="I300" s="225">
        <f t="shared" si="39"/>
        <v>3.4116568015025203E-2</v>
      </c>
      <c r="J300" s="226">
        <f>H300/SUM(Karnataka!$Q$6:$V$6)*100000</f>
        <v>705.96999218171459</v>
      </c>
      <c r="AU300" s="124"/>
      <c r="AV300" s="124"/>
      <c r="AW300" s="124"/>
      <c r="AX300" s="124"/>
      <c r="AY300" s="124"/>
      <c r="AZ300" s="124"/>
    </row>
    <row r="301" spans="1:52">
      <c r="A301" s="217">
        <v>9</v>
      </c>
      <c r="B301" s="218" t="s">
        <v>4</v>
      </c>
      <c r="C301" s="219">
        <v>337.56174316406248</v>
      </c>
      <c r="D301" s="220">
        <f t="shared" si="38"/>
        <v>3.6624278906864968E-2</v>
      </c>
      <c r="E301" s="241">
        <f>C301/SUM(Karnataka!$I$6:$N$6)*100000</f>
        <v>1014.5984781343749</v>
      </c>
      <c r="F301" s="222">
        <v>9</v>
      </c>
      <c r="G301" s="223" t="s">
        <v>213</v>
      </c>
      <c r="H301" s="224">
        <v>205.63002148437499</v>
      </c>
      <c r="I301" s="225">
        <f t="shared" si="39"/>
        <v>3.1528016143414363E-2</v>
      </c>
      <c r="J301" s="226">
        <f>H301/SUM(Karnataka!$Q$6:$V$6)*100000</f>
        <v>652.40540315979865</v>
      </c>
      <c r="AU301" s="124"/>
      <c r="AV301" s="124"/>
      <c r="AW301" s="124"/>
      <c r="AX301" s="124"/>
      <c r="AY301" s="124"/>
      <c r="AZ301" s="124"/>
    </row>
    <row r="302" spans="1:52" ht="15" thickBot="1">
      <c r="A302" s="227">
        <v>10</v>
      </c>
      <c r="B302" s="228" t="s">
        <v>220</v>
      </c>
      <c r="C302" s="229">
        <v>251.27257470703125</v>
      </c>
      <c r="D302" s="230">
        <f t="shared" si="38"/>
        <v>2.7262203268228979E-2</v>
      </c>
      <c r="E302" s="242">
        <f>C302/SUM(Karnataka!$I$6:$N$6)*100000</f>
        <v>755.24189887463956</v>
      </c>
      <c r="F302" s="232">
        <v>10</v>
      </c>
      <c r="G302" s="233" t="s">
        <v>54</v>
      </c>
      <c r="H302" s="234">
        <v>200.33951367187501</v>
      </c>
      <c r="I302" s="235">
        <f t="shared" si="39"/>
        <v>3.0716854356262414E-2</v>
      </c>
      <c r="J302" s="236">
        <f>H302/SUM(Karnataka!$Q$6:$V$6)*100000</f>
        <v>635.6201309635577</v>
      </c>
      <c r="AU302" s="124"/>
      <c r="AV302" s="124"/>
      <c r="AW302" s="124"/>
      <c r="AX302" s="124"/>
      <c r="AY302" s="124"/>
      <c r="AZ302" s="124"/>
    </row>
    <row r="304" spans="1:52" ht="16.2" thickBot="1">
      <c r="A304" s="140" t="s">
        <v>152</v>
      </c>
      <c r="B304" s="141"/>
      <c r="C304" s="142"/>
      <c r="D304" s="143"/>
      <c r="E304" s="144"/>
      <c r="AU304" s="124"/>
      <c r="AV304" s="124"/>
      <c r="AW304" s="124"/>
      <c r="AX304" s="124"/>
      <c r="AY304" s="124"/>
      <c r="AZ304" s="124"/>
    </row>
    <row r="305" spans="1:52" ht="16.2" thickBot="1">
      <c r="A305" s="271" t="s">
        <v>173</v>
      </c>
      <c r="B305" s="272"/>
      <c r="C305" s="272"/>
      <c r="D305" s="272"/>
      <c r="E305" s="273"/>
      <c r="F305" s="274" t="s">
        <v>174</v>
      </c>
      <c r="G305" s="275"/>
      <c r="H305" s="275"/>
      <c r="I305" s="275"/>
      <c r="J305" s="276"/>
      <c r="AU305" s="124"/>
      <c r="AV305" s="124"/>
      <c r="AW305" s="124"/>
      <c r="AX305" s="124"/>
      <c r="AY305" s="124"/>
      <c r="AZ305" s="124"/>
    </row>
    <row r="306" spans="1:52" ht="29.4" customHeight="1" thickBot="1">
      <c r="A306" s="198" t="s">
        <v>175</v>
      </c>
      <c r="B306" s="199" t="s">
        <v>176</v>
      </c>
      <c r="C306" s="200" t="s">
        <v>197</v>
      </c>
      <c r="D306" s="201" t="s">
        <v>198</v>
      </c>
      <c r="E306" s="202" t="s">
        <v>199</v>
      </c>
      <c r="F306" s="203" t="s">
        <v>175</v>
      </c>
      <c r="G306" s="204" t="s">
        <v>176</v>
      </c>
      <c r="H306" s="205" t="s">
        <v>197</v>
      </c>
      <c r="I306" s="206" t="s">
        <v>198</v>
      </c>
      <c r="J306" s="207" t="s">
        <v>199</v>
      </c>
      <c r="AU306" s="124"/>
      <c r="AV306" s="124"/>
      <c r="AW306" s="124"/>
      <c r="AX306" s="124"/>
      <c r="AY306" s="124"/>
      <c r="AZ306" s="124"/>
    </row>
    <row r="307" spans="1:52">
      <c r="A307" s="208">
        <v>0</v>
      </c>
      <c r="B307" s="209" t="s">
        <v>2</v>
      </c>
      <c r="C307" s="210">
        <v>3178.5085691833497</v>
      </c>
      <c r="D307" s="211">
        <f t="shared" ref="D307:D317" si="40">C307/C$307</f>
        <v>1</v>
      </c>
      <c r="E307" s="212">
        <f>C307/SUM(Kerala!$I$6:$N$6)*100000</f>
        <v>19765.643400791814</v>
      </c>
      <c r="F307" s="237">
        <v>0</v>
      </c>
      <c r="G307" s="238" t="s">
        <v>2</v>
      </c>
      <c r="H307" s="239">
        <v>1816.2872290344239</v>
      </c>
      <c r="I307" s="240">
        <f>H307/H$307</f>
        <v>1</v>
      </c>
      <c r="J307" s="216">
        <f>H307/SUM(Kerala!$Q$6:$V$6)*100000</f>
        <v>10665.266635504413</v>
      </c>
      <c r="AU307" s="124"/>
      <c r="AV307" s="124"/>
      <c r="AW307" s="124"/>
      <c r="AX307" s="124"/>
      <c r="AY307" s="124"/>
      <c r="AZ307" s="124"/>
    </row>
    <row r="308" spans="1:52">
      <c r="A308" s="217">
        <v>1</v>
      </c>
      <c r="B308" s="218" t="s">
        <v>202</v>
      </c>
      <c r="C308" s="219">
        <v>821.73314624023442</v>
      </c>
      <c r="D308" s="220">
        <f t="shared" si="40"/>
        <v>0.25852790022565875</v>
      </c>
      <c r="E308" s="241">
        <f>C308/SUM(Kerala!$I$6:$N$6)*100000</f>
        <v>5109.9702850158574</v>
      </c>
      <c r="F308" s="222">
        <v>1</v>
      </c>
      <c r="G308" s="223" t="s">
        <v>188</v>
      </c>
      <c r="H308" s="224">
        <v>379.96960986328122</v>
      </c>
      <c r="I308" s="225">
        <f t="shared" ref="I308:I317" si="41">H308/H$307</f>
        <v>0.2092012781840023</v>
      </c>
      <c r="J308" s="226">
        <f>H308/SUM(Kerala!$Q$6:$V$6)*100000</f>
        <v>2231.1874123207167</v>
      </c>
      <c r="AU308" s="124"/>
      <c r="AV308" s="124"/>
      <c r="AW308" s="124"/>
      <c r="AX308" s="124"/>
      <c r="AY308" s="124"/>
      <c r="AZ308" s="124"/>
    </row>
    <row r="309" spans="1:52">
      <c r="A309" s="217">
        <v>2</v>
      </c>
      <c r="B309" s="218" t="s">
        <v>188</v>
      </c>
      <c r="C309" s="219">
        <v>516.20001098632815</v>
      </c>
      <c r="D309" s="220">
        <f t="shared" si="40"/>
        <v>0.16240321514028663</v>
      </c>
      <c r="E309" s="241">
        <f>C309/SUM(Kerala!$I$6:$N$6)*100000</f>
        <v>3210.0040376049797</v>
      </c>
      <c r="F309" s="222">
        <v>2</v>
      </c>
      <c r="G309" s="223" t="s">
        <v>202</v>
      </c>
      <c r="H309" s="224">
        <v>332.99005664062503</v>
      </c>
      <c r="I309" s="225">
        <f t="shared" si="41"/>
        <v>0.18333557122330782</v>
      </c>
      <c r="J309" s="226">
        <f>H309/SUM(Kerala!$Q$6:$V$6)*100000</f>
        <v>1955.3227508690877</v>
      </c>
      <c r="AU309" s="124"/>
      <c r="AV309" s="124"/>
      <c r="AW309" s="124"/>
      <c r="AX309" s="124"/>
      <c r="AY309" s="124"/>
      <c r="AZ309" s="124"/>
    </row>
    <row r="310" spans="1:52">
      <c r="A310" s="217">
        <v>3</v>
      </c>
      <c r="B310" s="218" t="s">
        <v>221</v>
      </c>
      <c r="C310" s="219">
        <v>293.44309179687502</v>
      </c>
      <c r="D310" s="220">
        <f t="shared" si="40"/>
        <v>9.2321000686264948E-2</v>
      </c>
      <c r="E310" s="241">
        <f>C310/SUM(Kerala!$I$6:$N$6)*100000</f>
        <v>1824.7839779689693</v>
      </c>
      <c r="F310" s="222">
        <v>3</v>
      </c>
      <c r="G310" s="223" t="s">
        <v>221</v>
      </c>
      <c r="H310" s="224">
        <v>140.27587841796876</v>
      </c>
      <c r="I310" s="225">
        <f t="shared" si="41"/>
        <v>7.7232210949664787E-2</v>
      </c>
      <c r="J310" s="226">
        <f>H310/SUM(Kerala!$Q$6:$V$6)*100000</f>
        <v>823.70212262769837</v>
      </c>
      <c r="AU310" s="124"/>
      <c r="AV310" s="124"/>
      <c r="AW310" s="124"/>
      <c r="AX310" s="124"/>
      <c r="AY310" s="124"/>
      <c r="AZ310" s="124"/>
    </row>
    <row r="311" spans="1:52">
      <c r="A311" s="217">
        <v>4</v>
      </c>
      <c r="B311" s="218" t="s">
        <v>223</v>
      </c>
      <c r="C311" s="219">
        <v>218.89583764648438</v>
      </c>
      <c r="D311" s="220">
        <f t="shared" si="40"/>
        <v>6.8867468148033031E-2</v>
      </c>
      <c r="E311" s="241">
        <f>C311/SUM(Kerala!$I$6:$N$6)*100000</f>
        <v>1361.2098173294098</v>
      </c>
      <c r="F311" s="222">
        <v>4</v>
      </c>
      <c r="G311" s="223" t="s">
        <v>219</v>
      </c>
      <c r="H311" s="224">
        <v>118.43564892578125</v>
      </c>
      <c r="I311" s="225">
        <f t="shared" si="41"/>
        <v>6.5207554748234461E-2</v>
      </c>
      <c r="J311" s="226">
        <f>H311/SUM(Kerala!$Q$6:$V$6)*100000</f>
        <v>695.45595803917229</v>
      </c>
      <c r="AU311" s="124"/>
      <c r="AV311" s="124"/>
      <c r="AW311" s="124"/>
      <c r="AX311" s="124"/>
      <c r="AY311" s="124"/>
      <c r="AZ311" s="124"/>
    </row>
    <row r="312" spans="1:52">
      <c r="A312" s="217">
        <v>5</v>
      </c>
      <c r="B312" s="218" t="s">
        <v>205</v>
      </c>
      <c r="C312" s="219">
        <v>166.43794726562501</v>
      </c>
      <c r="D312" s="220">
        <f t="shared" si="40"/>
        <v>5.2363535803959686E-2</v>
      </c>
      <c r="E312" s="241">
        <f>C312/SUM(Kerala!$I$6:$N$6)*100000</f>
        <v>1034.9989759056618</v>
      </c>
      <c r="F312" s="222">
        <v>5</v>
      </c>
      <c r="G312" s="223" t="s">
        <v>212</v>
      </c>
      <c r="H312" s="224">
        <v>114.7810390625</v>
      </c>
      <c r="I312" s="225">
        <f t="shared" si="41"/>
        <v>6.3195422633412435E-2</v>
      </c>
      <c r="J312" s="226">
        <f>H312/SUM(Kerala!$Q$6:$V$6)*100000</f>
        <v>673.99603252873408</v>
      </c>
      <c r="AU312" s="124"/>
      <c r="AV312" s="124"/>
      <c r="AW312" s="124"/>
      <c r="AX312" s="124"/>
      <c r="AY312" s="124"/>
      <c r="AZ312" s="124"/>
    </row>
    <row r="313" spans="1:52">
      <c r="A313" s="217">
        <v>6</v>
      </c>
      <c r="B313" s="218" t="s">
        <v>219</v>
      </c>
      <c r="C313" s="219">
        <v>148.36514825439454</v>
      </c>
      <c r="D313" s="220">
        <f t="shared" si="40"/>
        <v>4.6677598950917353E-2</v>
      </c>
      <c r="E313" s="241">
        <f>C313/SUM(Kerala!$I$6:$N$6)*100000</f>
        <v>922.61277566900651</v>
      </c>
      <c r="F313" s="222">
        <v>6</v>
      </c>
      <c r="G313" s="223" t="s">
        <v>220</v>
      </c>
      <c r="H313" s="224">
        <v>105.76772900390625</v>
      </c>
      <c r="I313" s="225">
        <f t="shared" si="41"/>
        <v>5.8232931065718377E-2</v>
      </c>
      <c r="J313" s="226">
        <f>H313/SUM(Kerala!$Q$6:$V$6)*100000</f>
        <v>621.06973678283464</v>
      </c>
      <c r="AU313" s="124"/>
      <c r="AV313" s="124"/>
      <c r="AW313" s="124"/>
      <c r="AX313" s="124"/>
      <c r="AY313" s="124"/>
      <c r="AZ313" s="124"/>
    </row>
    <row r="314" spans="1:52">
      <c r="A314" s="217">
        <v>7</v>
      </c>
      <c r="B314" s="218" t="s">
        <v>220</v>
      </c>
      <c r="C314" s="219">
        <v>138.37673632812499</v>
      </c>
      <c r="D314" s="220">
        <f t="shared" si="40"/>
        <v>4.3535115075583379E-2</v>
      </c>
      <c r="E314" s="241">
        <f>C314/SUM(Kerala!$I$6:$N$6)*100000</f>
        <v>860.49955999641691</v>
      </c>
      <c r="F314" s="222">
        <v>7</v>
      </c>
      <c r="G314" s="223" t="s">
        <v>182</v>
      </c>
      <c r="H314" s="224">
        <v>72.453123779296874</v>
      </c>
      <c r="I314" s="225">
        <f t="shared" si="41"/>
        <v>3.9890785235446743E-2</v>
      </c>
      <c r="J314" s="226">
        <f>H314/SUM(Kerala!$Q$6:$V$6)*100000</f>
        <v>425.44586083568214</v>
      </c>
      <c r="AU314" s="124"/>
      <c r="AV314" s="124"/>
      <c r="AW314" s="124"/>
      <c r="AX314" s="124"/>
      <c r="AY314" s="124"/>
      <c r="AZ314" s="124"/>
    </row>
    <row r="315" spans="1:52">
      <c r="A315" s="217">
        <v>8</v>
      </c>
      <c r="B315" s="218" t="s">
        <v>203</v>
      </c>
      <c r="C315" s="219">
        <v>112.08720654296874</v>
      </c>
      <c r="D315" s="220">
        <f t="shared" si="40"/>
        <v>3.5264088204666116E-2</v>
      </c>
      <c r="E315" s="241">
        <f>C315/SUM(Kerala!$I$6:$N$6)*100000</f>
        <v>697.01739230749945</v>
      </c>
      <c r="F315" s="222">
        <v>8</v>
      </c>
      <c r="G315" s="223" t="s">
        <v>223</v>
      </c>
      <c r="H315" s="224">
        <v>71.716850097656248</v>
      </c>
      <c r="I315" s="225">
        <f t="shared" si="41"/>
        <v>3.9485412302206417E-2</v>
      </c>
      <c r="J315" s="226">
        <f>H315/SUM(Kerala!$Q$6:$V$6)*100000</f>
        <v>421.12245041585754</v>
      </c>
      <c r="AU315" s="124"/>
      <c r="AV315" s="124"/>
      <c r="AW315" s="124"/>
      <c r="AX315" s="124"/>
      <c r="AY315" s="124"/>
      <c r="AZ315" s="124"/>
    </row>
    <row r="316" spans="1:52">
      <c r="A316" s="217">
        <v>9</v>
      </c>
      <c r="B316" s="218" t="s">
        <v>212</v>
      </c>
      <c r="C316" s="219">
        <v>97.738960937499996</v>
      </c>
      <c r="D316" s="220">
        <f t="shared" si="40"/>
        <v>3.0749944135784395E-2</v>
      </c>
      <c r="E316" s="241">
        <f>C316/SUM(Kerala!$I$6:$N$6)*100000</f>
        <v>607.79243038218385</v>
      </c>
      <c r="F316" s="222">
        <v>9</v>
      </c>
      <c r="G316" s="223" t="s">
        <v>217</v>
      </c>
      <c r="H316" s="224">
        <v>69.24457934570313</v>
      </c>
      <c r="I316" s="225">
        <f t="shared" si="41"/>
        <v>3.8124245019613437E-2</v>
      </c>
      <c r="J316" s="226">
        <f>H316/SUM(Kerala!$Q$6:$V$6)*100000</f>
        <v>406.60523841147847</v>
      </c>
      <c r="AU316" s="124"/>
      <c r="AV316" s="124"/>
      <c r="AW316" s="124"/>
      <c r="AX316" s="124"/>
      <c r="AY316" s="124"/>
      <c r="AZ316" s="124"/>
    </row>
    <row r="317" spans="1:52" ht="15" thickBot="1">
      <c r="A317" s="227">
        <v>10</v>
      </c>
      <c r="B317" s="228" t="s">
        <v>182</v>
      </c>
      <c r="C317" s="229">
        <v>72.576157714843745</v>
      </c>
      <c r="D317" s="230">
        <f t="shared" si="40"/>
        <v>2.2833400047586043E-2</v>
      </c>
      <c r="E317" s="242">
        <f>C317/SUM(Kerala!$I$6:$N$6)*100000</f>
        <v>451.31684296820868</v>
      </c>
      <c r="F317" s="232">
        <v>10</v>
      </c>
      <c r="G317" s="233" t="s">
        <v>208</v>
      </c>
      <c r="H317" s="234">
        <v>51.423939941406253</v>
      </c>
      <c r="I317" s="235">
        <f t="shared" si="41"/>
        <v>2.8312669449723701E-2</v>
      </c>
      <c r="J317" s="236">
        <f>H317/SUM(Kerala!$Q$6:$V$6)*100000</f>
        <v>301.96216884420329</v>
      </c>
      <c r="AU317" s="124"/>
      <c r="AV317" s="124"/>
      <c r="AW317" s="124"/>
      <c r="AX317" s="124"/>
      <c r="AY317" s="124"/>
      <c r="AZ317" s="124"/>
    </row>
    <row r="319" spans="1:52" ht="16.2" thickBot="1">
      <c r="A319" s="140" t="s">
        <v>153</v>
      </c>
      <c r="B319" s="141"/>
      <c r="C319" s="142"/>
      <c r="D319" s="143"/>
      <c r="E319" s="144"/>
      <c r="AU319" s="124"/>
      <c r="AV319" s="124"/>
      <c r="AW319" s="124"/>
      <c r="AX319" s="124"/>
      <c r="AY319" s="124"/>
      <c r="AZ319" s="124"/>
    </row>
    <row r="320" spans="1:52" ht="16.2" thickBot="1">
      <c r="A320" s="271" t="s">
        <v>173</v>
      </c>
      <c r="B320" s="272"/>
      <c r="C320" s="272"/>
      <c r="D320" s="272"/>
      <c r="E320" s="273"/>
      <c r="F320" s="274" t="s">
        <v>174</v>
      </c>
      <c r="G320" s="275"/>
      <c r="H320" s="275"/>
      <c r="I320" s="275"/>
      <c r="J320" s="276"/>
      <c r="AU320" s="124"/>
      <c r="AV320" s="124"/>
      <c r="AW320" s="124"/>
      <c r="AX320" s="124"/>
      <c r="AY320" s="124"/>
      <c r="AZ320" s="124"/>
    </row>
    <row r="321" spans="1:52" ht="29.4" customHeight="1" thickBot="1">
      <c r="A321" s="198" t="s">
        <v>175</v>
      </c>
      <c r="B321" s="199" t="s">
        <v>176</v>
      </c>
      <c r="C321" s="200" t="s">
        <v>197</v>
      </c>
      <c r="D321" s="201" t="s">
        <v>198</v>
      </c>
      <c r="E321" s="202" t="s">
        <v>199</v>
      </c>
      <c r="F321" s="203" t="s">
        <v>175</v>
      </c>
      <c r="G321" s="204" t="s">
        <v>176</v>
      </c>
      <c r="H321" s="205" t="s">
        <v>197</v>
      </c>
      <c r="I321" s="206" t="s">
        <v>198</v>
      </c>
      <c r="J321" s="207" t="s">
        <v>199</v>
      </c>
      <c r="AU321" s="124"/>
      <c r="AV321" s="124"/>
      <c r="AW321" s="124"/>
      <c r="AX321" s="124"/>
      <c r="AY321" s="124"/>
      <c r="AZ321" s="124"/>
    </row>
    <row r="322" spans="1:52">
      <c r="A322" s="208">
        <v>0</v>
      </c>
      <c r="B322" s="209" t="s">
        <v>2</v>
      </c>
      <c r="C322" s="210">
        <v>8905.7148823852549</v>
      </c>
      <c r="D322" s="211">
        <f t="shared" ref="D322:D332" si="42">C322/C$322</f>
        <v>1</v>
      </c>
      <c r="E322" s="212">
        <f>C322/SUM('Tamil Nadu'!$I$6:$N$6)*100000</f>
        <v>22984.773667539244</v>
      </c>
      <c r="F322" s="237">
        <v>0</v>
      </c>
      <c r="G322" s="238" t="s">
        <v>2</v>
      </c>
      <c r="H322" s="239">
        <v>5808.7359662475583</v>
      </c>
      <c r="I322" s="240">
        <f>H322/H$322</f>
        <v>1</v>
      </c>
      <c r="J322" s="216">
        <f>H322/SUM('Tamil Nadu'!$Q$6:$V$6)*100000</f>
        <v>15397.571399834493</v>
      </c>
      <c r="AU322" s="124"/>
      <c r="AV322" s="124"/>
      <c r="AW322" s="124"/>
      <c r="AX322" s="124"/>
      <c r="AY322" s="124"/>
      <c r="AZ322" s="124"/>
    </row>
    <row r="323" spans="1:52">
      <c r="A323" s="217">
        <v>1</v>
      </c>
      <c r="B323" s="218" t="s">
        <v>202</v>
      </c>
      <c r="C323" s="219">
        <v>2559.9260688476561</v>
      </c>
      <c r="D323" s="220">
        <f t="shared" si="42"/>
        <v>0.28744756627129076</v>
      </c>
      <c r="E323" s="241">
        <f>C323/SUM('Tamil Nadu'!$I$6:$N$6)*100000</f>
        <v>6606.9172520306056</v>
      </c>
      <c r="F323" s="222">
        <v>1</v>
      </c>
      <c r="G323" s="223" t="s">
        <v>202</v>
      </c>
      <c r="H323" s="224">
        <v>1073.8002834472657</v>
      </c>
      <c r="I323" s="225">
        <f t="shared" ref="I323:I332" si="43">H323/H$322</f>
        <v>0.18485954426001228</v>
      </c>
      <c r="J323" s="226">
        <f>H323/SUM('Tamil Nadu'!$Q$6:$V$6)*100000</f>
        <v>2846.3880316844034</v>
      </c>
      <c r="AU323" s="124"/>
      <c r="AV323" s="124"/>
      <c r="AW323" s="124"/>
      <c r="AX323" s="124"/>
      <c r="AY323" s="124"/>
      <c r="AZ323" s="124"/>
    </row>
    <row r="324" spans="1:52">
      <c r="A324" s="217">
        <v>2</v>
      </c>
      <c r="B324" s="218" t="s">
        <v>223</v>
      </c>
      <c r="C324" s="219">
        <v>796.01735742187498</v>
      </c>
      <c r="D324" s="220">
        <f t="shared" si="42"/>
        <v>8.9382757918326075E-2</v>
      </c>
      <c r="E324" s="241">
        <f>C324/SUM('Tamil Nadu'!$I$6:$N$6)*100000</f>
        <v>2054.442460533176</v>
      </c>
      <c r="F324" s="222">
        <v>2</v>
      </c>
      <c r="G324" s="223" t="s">
        <v>221</v>
      </c>
      <c r="H324" s="224">
        <v>645.73326757812504</v>
      </c>
      <c r="I324" s="225">
        <f t="shared" si="43"/>
        <v>0.11116588382227133</v>
      </c>
      <c r="J324" s="226">
        <f>H324/SUM('Tamil Nadu'!$Q$6:$V$6)*100000</f>
        <v>1711.6846333791289</v>
      </c>
      <c r="AU324" s="124"/>
      <c r="AV324" s="124"/>
      <c r="AW324" s="124"/>
      <c r="AX324" s="124"/>
      <c r="AY324" s="124"/>
      <c r="AZ324" s="124"/>
    </row>
    <row r="325" spans="1:52">
      <c r="A325" s="217">
        <v>3</v>
      </c>
      <c r="B325" s="218" t="s">
        <v>221</v>
      </c>
      <c r="C325" s="219">
        <v>655.50838183593748</v>
      </c>
      <c r="D325" s="220">
        <f t="shared" si="42"/>
        <v>7.3605363577546948E-2</v>
      </c>
      <c r="E325" s="241">
        <f>C325/SUM('Tamil Nadu'!$I$6:$N$6)*100000</f>
        <v>1691.8026225468532</v>
      </c>
      <c r="F325" s="222">
        <v>3</v>
      </c>
      <c r="G325" s="223" t="s">
        <v>188</v>
      </c>
      <c r="H325" s="224">
        <v>571.63529492187502</v>
      </c>
      <c r="I325" s="225">
        <f t="shared" si="43"/>
        <v>9.8409584846589487E-2</v>
      </c>
      <c r="J325" s="226">
        <f>H325/SUM('Tamil Nadu'!$Q$6:$V$6)*100000</f>
        <v>1515.268609103432</v>
      </c>
      <c r="AU325" s="124"/>
      <c r="AV325" s="124"/>
      <c r="AW325" s="124"/>
      <c r="AX325" s="124"/>
      <c r="AY325" s="124"/>
      <c r="AZ325" s="124"/>
    </row>
    <row r="326" spans="1:52">
      <c r="A326" s="217">
        <v>4</v>
      </c>
      <c r="B326" s="218" t="s">
        <v>188</v>
      </c>
      <c r="C326" s="219">
        <v>484.65549682617188</v>
      </c>
      <c r="D326" s="220">
        <f t="shared" si="42"/>
        <v>5.4420729074179004E-2</v>
      </c>
      <c r="E326" s="241">
        <f>C326/SUM('Tamil Nadu'!$I$6:$N$6)*100000</f>
        <v>1250.8481405924767</v>
      </c>
      <c r="F326" s="222">
        <v>4</v>
      </c>
      <c r="G326" s="223" t="s">
        <v>212</v>
      </c>
      <c r="H326" s="224">
        <v>494.15131250000002</v>
      </c>
      <c r="I326" s="225">
        <f t="shared" si="43"/>
        <v>8.5070369073638866E-2</v>
      </c>
      <c r="J326" s="226">
        <f>H326/SUM('Tamil Nadu'!$Q$6:$V$6)*100000</f>
        <v>1309.8770818216262</v>
      </c>
      <c r="AU326" s="124"/>
      <c r="AV326" s="124"/>
      <c r="AW326" s="124"/>
      <c r="AX326" s="124"/>
      <c r="AY326" s="124"/>
      <c r="AZ326" s="124"/>
    </row>
    <row r="327" spans="1:52">
      <c r="A327" s="217">
        <v>5</v>
      </c>
      <c r="B327" s="218" t="s">
        <v>212</v>
      </c>
      <c r="C327" s="219">
        <v>480.97784374999998</v>
      </c>
      <c r="D327" s="220">
        <f t="shared" si="42"/>
        <v>5.4007774794287783E-2</v>
      </c>
      <c r="E327" s="241">
        <f>C327/SUM('Tamil Nadu'!$I$6:$N$6)*100000</f>
        <v>1241.3564799341355</v>
      </c>
      <c r="F327" s="222">
        <v>5</v>
      </c>
      <c r="G327" s="223" t="s">
        <v>217</v>
      </c>
      <c r="H327" s="224">
        <v>265.35201953124999</v>
      </c>
      <c r="I327" s="225">
        <f t="shared" si="43"/>
        <v>4.5681542606362827E-2</v>
      </c>
      <c r="J327" s="226">
        <f>H327/SUM('Tamil Nadu'!$Q$6:$V$6)*100000</f>
        <v>703.38481393605309</v>
      </c>
      <c r="AU327" s="124"/>
      <c r="AV327" s="124"/>
      <c r="AW327" s="124"/>
      <c r="AX327" s="124"/>
      <c r="AY327" s="124"/>
      <c r="AZ327" s="124"/>
    </row>
    <row r="328" spans="1:52">
      <c r="A328" s="217">
        <v>6</v>
      </c>
      <c r="B328" s="218" t="s">
        <v>205</v>
      </c>
      <c r="C328" s="219">
        <v>421.7302819824219</v>
      </c>
      <c r="D328" s="220">
        <f t="shared" si="42"/>
        <v>4.7355017261620225E-2</v>
      </c>
      <c r="E328" s="241">
        <f>C328/SUM('Tamil Nadu'!$I$6:$N$6)*100000</f>
        <v>1088.4443537807549</v>
      </c>
      <c r="F328" s="222">
        <v>6</v>
      </c>
      <c r="G328" s="223" t="s">
        <v>79</v>
      </c>
      <c r="H328" s="224">
        <v>244.75499218749999</v>
      </c>
      <c r="I328" s="225">
        <f t="shared" si="43"/>
        <v>4.2135671789814824E-2</v>
      </c>
      <c r="J328" s="226">
        <f>H328/SUM('Tamil Nadu'!$Q$6:$V$6)*100000</f>
        <v>648.78701486366572</v>
      </c>
      <c r="AU328" s="124"/>
      <c r="AV328" s="124"/>
      <c r="AW328" s="124"/>
      <c r="AX328" s="124"/>
      <c r="AY328" s="124"/>
      <c r="AZ328" s="124"/>
    </row>
    <row r="329" spans="1:52">
      <c r="A329" s="217">
        <v>7</v>
      </c>
      <c r="B329" s="218" t="s">
        <v>220</v>
      </c>
      <c r="C329" s="219">
        <v>374.07533789062501</v>
      </c>
      <c r="D329" s="220">
        <f t="shared" si="42"/>
        <v>4.20039651876251E-2</v>
      </c>
      <c r="E329" s="241">
        <f>C329/SUM('Tamil Nadu'!$I$6:$N$6)*100000</f>
        <v>965.45163297676038</v>
      </c>
      <c r="F329" s="222">
        <v>7</v>
      </c>
      <c r="G329" s="223" t="s">
        <v>203</v>
      </c>
      <c r="H329" s="224">
        <v>227.81198620605468</v>
      </c>
      <c r="I329" s="225">
        <f t="shared" si="43"/>
        <v>3.9218857171299727E-2</v>
      </c>
      <c r="J329" s="226">
        <f>H329/SUM('Tamil Nadu'!$Q$6:$V$6)*100000</f>
        <v>603.87515351499849</v>
      </c>
      <c r="AU329" s="124"/>
      <c r="AV329" s="124"/>
      <c r="AW329" s="124"/>
      <c r="AX329" s="124"/>
      <c r="AY329" s="124"/>
      <c r="AZ329" s="124"/>
    </row>
    <row r="330" spans="1:52">
      <c r="A330" s="217">
        <v>8</v>
      </c>
      <c r="B330" s="218" t="s">
        <v>4</v>
      </c>
      <c r="C330" s="219">
        <v>314.15303857421873</v>
      </c>
      <c r="D330" s="220">
        <f t="shared" si="42"/>
        <v>3.5275443097284268E-2</v>
      </c>
      <c r="E330" s="241">
        <f>C330/SUM('Tamil Nadu'!$I$6:$N$6)*100000</f>
        <v>810.79807561323844</v>
      </c>
      <c r="F330" s="222">
        <v>8</v>
      </c>
      <c r="G330" s="223" t="s">
        <v>220</v>
      </c>
      <c r="H330" s="224">
        <v>226.31491455078125</v>
      </c>
      <c r="I330" s="225">
        <f t="shared" si="43"/>
        <v>3.8961129558274729E-2</v>
      </c>
      <c r="J330" s="226">
        <f>H330/SUM('Tamil Nadu'!$Q$6:$V$6)*100000</f>
        <v>599.90677419173721</v>
      </c>
      <c r="AU330" s="124"/>
      <c r="AV330" s="124"/>
      <c r="AW330" s="124"/>
      <c r="AX330" s="124"/>
      <c r="AY330" s="124"/>
      <c r="AZ330" s="124"/>
    </row>
    <row r="331" spans="1:52">
      <c r="A331" s="217">
        <v>9</v>
      </c>
      <c r="B331" s="218" t="s">
        <v>217</v>
      </c>
      <c r="C331" s="219">
        <v>280.84809680175783</v>
      </c>
      <c r="D331" s="220">
        <f t="shared" si="42"/>
        <v>3.1535716167744317E-2</v>
      </c>
      <c r="E331" s="241">
        <f>C331/SUM('Tamil Nadu'!$I$6:$N$6)*100000</f>
        <v>724.84129855936101</v>
      </c>
      <c r="F331" s="222">
        <v>9</v>
      </c>
      <c r="G331" s="223" t="s">
        <v>55</v>
      </c>
      <c r="H331" s="224">
        <v>213.062240234375</v>
      </c>
      <c r="I331" s="225">
        <f t="shared" si="43"/>
        <v>3.6679622119580202E-2</v>
      </c>
      <c r="J331" s="226">
        <f>H331/SUM('Tamil Nadu'!$Q$6:$V$6)*100000</f>
        <v>564.77710050518465</v>
      </c>
      <c r="AU331" s="124"/>
      <c r="AV331" s="124"/>
      <c r="AW331" s="124"/>
      <c r="AX331" s="124"/>
      <c r="AY331" s="124"/>
      <c r="AZ331" s="124"/>
    </row>
    <row r="332" spans="1:52" ht="15" thickBot="1">
      <c r="A332" s="227">
        <v>10</v>
      </c>
      <c r="B332" s="228" t="s">
        <v>203</v>
      </c>
      <c r="C332" s="229">
        <v>259.19127026367187</v>
      </c>
      <c r="D332" s="230">
        <f t="shared" si="42"/>
        <v>2.9103926376121709E-2</v>
      </c>
      <c r="E332" s="231">
        <f>C332/SUM('Tamil Nadu'!$I$6:$N$6)*100000</f>
        <v>668.94716059188306</v>
      </c>
      <c r="F332" s="232">
        <v>10</v>
      </c>
      <c r="G332" s="233" t="s">
        <v>215</v>
      </c>
      <c r="H332" s="234">
        <v>185.77156738281249</v>
      </c>
      <c r="I332" s="235">
        <f t="shared" si="43"/>
        <v>3.1981410148828104E-2</v>
      </c>
      <c r="J332" s="236">
        <f>H332/SUM('Tamil Nadu'!$Q$6:$V$6)*100000</f>
        <v>492.43604623397221</v>
      </c>
      <c r="AU332" s="124"/>
      <c r="AV332" s="124"/>
      <c r="AW332" s="124"/>
      <c r="AX332" s="124"/>
      <c r="AY332" s="124"/>
      <c r="AZ332" s="124"/>
    </row>
    <row r="334" spans="1:52" ht="16.2" thickBot="1">
      <c r="A334" s="140" t="s">
        <v>179</v>
      </c>
      <c r="B334" s="141"/>
      <c r="C334" s="142"/>
      <c r="D334" s="143"/>
      <c r="E334" s="144"/>
      <c r="AU334" s="124"/>
      <c r="AV334" s="124"/>
      <c r="AW334" s="124"/>
      <c r="AX334" s="124"/>
      <c r="AY334" s="124"/>
      <c r="AZ334" s="124"/>
    </row>
    <row r="335" spans="1:52" ht="16.2" thickBot="1">
      <c r="A335" s="271" t="s">
        <v>173</v>
      </c>
      <c r="B335" s="272"/>
      <c r="C335" s="272"/>
      <c r="D335" s="272"/>
      <c r="E335" s="273"/>
      <c r="F335" s="274" t="s">
        <v>174</v>
      </c>
      <c r="G335" s="275"/>
      <c r="H335" s="275"/>
      <c r="I335" s="275"/>
      <c r="J335" s="276"/>
      <c r="AU335" s="124"/>
      <c r="AV335" s="124"/>
      <c r="AW335" s="124"/>
      <c r="AX335" s="124"/>
      <c r="AY335" s="124"/>
      <c r="AZ335" s="124"/>
    </row>
    <row r="336" spans="1:52" ht="29.4" customHeight="1" thickBot="1">
      <c r="A336" s="198" t="s">
        <v>175</v>
      </c>
      <c r="B336" s="199" t="s">
        <v>176</v>
      </c>
      <c r="C336" s="200" t="s">
        <v>197</v>
      </c>
      <c r="D336" s="201" t="s">
        <v>198</v>
      </c>
      <c r="E336" s="202" t="s">
        <v>199</v>
      </c>
      <c r="F336" s="203" t="s">
        <v>175</v>
      </c>
      <c r="G336" s="204" t="s">
        <v>176</v>
      </c>
      <c r="H336" s="205" t="s">
        <v>197</v>
      </c>
      <c r="I336" s="206" t="s">
        <v>198</v>
      </c>
      <c r="J336" s="207" t="s">
        <v>199</v>
      </c>
      <c r="AU336" s="124"/>
      <c r="AV336" s="124"/>
      <c r="AW336" s="124"/>
      <c r="AX336" s="124"/>
      <c r="AY336" s="124"/>
      <c r="AZ336" s="124"/>
    </row>
    <row r="337" spans="1:52">
      <c r="A337" s="208">
        <v>0</v>
      </c>
      <c r="B337" s="209" t="s">
        <v>2</v>
      </c>
      <c r="C337" s="210">
        <v>2004.5307486495974</v>
      </c>
      <c r="D337" s="211">
        <f t="shared" ref="D337:D347" si="44">C337/C$337</f>
        <v>1</v>
      </c>
      <c r="E337" s="212">
        <f>C337/SUM('NE cluster states'!$I$6:$N$6)*100000</f>
        <v>25385.709307877991</v>
      </c>
      <c r="F337" s="237">
        <v>0</v>
      </c>
      <c r="G337" s="238" t="s">
        <v>2</v>
      </c>
      <c r="H337" s="239">
        <v>1624.8105377502438</v>
      </c>
      <c r="I337" s="240">
        <f>H337/H$337</f>
        <v>1</v>
      </c>
      <c r="J337" s="216">
        <f>H337/SUM('NE cluster states'!$Q$6:$V$6)*100000</f>
        <v>21648.504510145718</v>
      </c>
      <c r="AU337" s="124"/>
      <c r="AV337" s="124"/>
      <c r="AW337" s="124"/>
      <c r="AX337" s="124"/>
      <c r="AY337" s="124"/>
      <c r="AZ337" s="124"/>
    </row>
    <row r="338" spans="1:52">
      <c r="A338" s="217">
        <v>1</v>
      </c>
      <c r="B338" s="218" t="s">
        <v>212</v>
      </c>
      <c r="C338" s="219">
        <v>201.492875</v>
      </c>
      <c r="D338" s="220">
        <f t="shared" si="44"/>
        <v>0.10051872496131115</v>
      </c>
      <c r="E338" s="241">
        <f>C338/SUM('NE cluster states'!$I$6:$N$6)*100000</f>
        <v>2551.739131866384</v>
      </c>
      <c r="F338" s="222">
        <v>1</v>
      </c>
      <c r="G338" s="223" t="s">
        <v>212</v>
      </c>
      <c r="H338" s="224">
        <v>192.270796875</v>
      </c>
      <c r="I338" s="225">
        <f t="shared" ref="I338:I347" si="45">H338/H$337</f>
        <v>0.11833428723402009</v>
      </c>
      <c r="J338" s="226">
        <f>H338/SUM('NE cluster states'!$Q$6:$V$6)*100000</f>
        <v>2561.7603508905627</v>
      </c>
      <c r="AU338" s="124"/>
      <c r="AV338" s="124"/>
      <c r="AW338" s="124"/>
      <c r="AX338" s="124"/>
      <c r="AY338" s="124"/>
      <c r="AZ338" s="124"/>
    </row>
    <row r="339" spans="1:52">
      <c r="A339" s="217">
        <v>2</v>
      </c>
      <c r="B339" s="218" t="s">
        <v>205</v>
      </c>
      <c r="C339" s="219">
        <v>192.41779162597658</v>
      </c>
      <c r="D339" s="220">
        <f t="shared" si="44"/>
        <v>9.5991439271063142E-2</v>
      </c>
      <c r="E339" s="241">
        <f>C339/SUM('NE cluster states'!$I$6:$N$6)*100000</f>
        <v>2436.8107733800325</v>
      </c>
      <c r="F339" s="222">
        <v>2</v>
      </c>
      <c r="G339" s="223" t="s">
        <v>54</v>
      </c>
      <c r="H339" s="224">
        <v>189.99274951171876</v>
      </c>
      <c r="I339" s="225">
        <f t="shared" si="45"/>
        <v>0.11693224846681989</v>
      </c>
      <c r="J339" s="226">
        <f>H339/SUM('NE cluster states'!$Q$6:$V$6)*100000</f>
        <v>2531.4083083154305</v>
      </c>
      <c r="AU339" s="124"/>
      <c r="AV339" s="124"/>
      <c r="AW339" s="124"/>
      <c r="AX339" s="124"/>
      <c r="AY339" s="124"/>
      <c r="AZ339" s="124"/>
    </row>
    <row r="340" spans="1:52">
      <c r="A340" s="217">
        <v>3</v>
      </c>
      <c r="B340" s="218" t="s">
        <v>54</v>
      </c>
      <c r="C340" s="219">
        <v>163.44437731933593</v>
      </c>
      <c r="D340" s="220">
        <f t="shared" si="44"/>
        <v>8.1537475755582373E-2</v>
      </c>
      <c r="E340" s="241">
        <f>C340/SUM('NE cluster states'!$I$6:$N$6)*100000</f>
        <v>2069.8866572293637</v>
      </c>
      <c r="F340" s="222">
        <v>3</v>
      </c>
      <c r="G340" s="223" t="s">
        <v>14</v>
      </c>
      <c r="H340" s="224">
        <v>167.98871875</v>
      </c>
      <c r="I340" s="225">
        <f t="shared" si="45"/>
        <v>0.10338972750792329</v>
      </c>
      <c r="J340" s="226">
        <f>H340/SUM('NE cluster states'!$Q$6:$V$6)*100000</f>
        <v>2238.2329822580141</v>
      </c>
      <c r="AU340" s="124"/>
      <c r="AV340" s="124"/>
      <c r="AW340" s="124"/>
      <c r="AX340" s="124"/>
      <c r="AY340" s="124"/>
      <c r="AZ340" s="124"/>
    </row>
    <row r="341" spans="1:52">
      <c r="A341" s="217">
        <v>4</v>
      </c>
      <c r="B341" s="218" t="s">
        <v>14</v>
      </c>
      <c r="C341" s="219">
        <v>151.50586035156249</v>
      </c>
      <c r="D341" s="220">
        <f t="shared" si="44"/>
        <v>7.5581709312081261E-2</v>
      </c>
      <c r="E341" s="241">
        <f>C341/SUM('NE cluster states'!$I$6:$N$6)*100000</f>
        <v>1918.6953015890299</v>
      </c>
      <c r="F341" s="222">
        <v>4</v>
      </c>
      <c r="G341" s="223" t="s">
        <v>188</v>
      </c>
      <c r="H341" s="224">
        <v>116.18849993896485</v>
      </c>
      <c r="I341" s="225">
        <f t="shared" si="45"/>
        <v>7.1508952729862615E-2</v>
      </c>
      <c r="J341" s="226">
        <f>H341/SUM('NE cluster states'!$Q$6:$V$6)*100000</f>
        <v>1548.0618856882281</v>
      </c>
      <c r="AU341" s="124"/>
      <c r="AV341" s="124"/>
      <c r="AW341" s="124"/>
      <c r="AX341" s="124"/>
      <c r="AY341" s="124"/>
      <c r="AZ341" s="124"/>
    </row>
    <row r="342" spans="1:52">
      <c r="A342" s="217">
        <v>5</v>
      </c>
      <c r="B342" s="218" t="s">
        <v>188</v>
      </c>
      <c r="C342" s="219">
        <v>146.72895770263671</v>
      </c>
      <c r="D342" s="220">
        <f t="shared" si="44"/>
        <v>7.3198656494286432E-2</v>
      </c>
      <c r="E342" s="241">
        <f>C342/SUM('NE cluster states'!$I$6:$N$6)*100000</f>
        <v>1858.1998154911712</v>
      </c>
      <c r="F342" s="222">
        <v>5</v>
      </c>
      <c r="G342" s="223" t="s">
        <v>215</v>
      </c>
      <c r="H342" s="224">
        <v>115.32772753906249</v>
      </c>
      <c r="I342" s="225">
        <f t="shared" si="45"/>
        <v>7.0979184870839374E-2</v>
      </c>
      <c r="J342" s="226">
        <f>H342/SUM('NE cluster states'!$Q$6:$V$6)*100000</f>
        <v>1536.5932038028329</v>
      </c>
      <c r="AU342" s="124"/>
      <c r="AV342" s="124"/>
      <c r="AW342" s="124"/>
      <c r="AX342" s="124"/>
      <c r="AY342" s="124"/>
      <c r="AZ342" s="124"/>
    </row>
    <row r="343" spans="1:52">
      <c r="A343" s="217">
        <v>6</v>
      </c>
      <c r="B343" s="218" t="s">
        <v>219</v>
      </c>
      <c r="C343" s="219">
        <v>140.71960009765624</v>
      </c>
      <c r="D343" s="220">
        <f t="shared" si="44"/>
        <v>7.0200769029088506E-2</v>
      </c>
      <c r="E343" s="241">
        <f>C343/SUM('NE cluster states'!$I$6:$N$6)*100000</f>
        <v>1782.0963157619249</v>
      </c>
      <c r="F343" s="222">
        <v>6</v>
      </c>
      <c r="G343" s="223" t="s">
        <v>219</v>
      </c>
      <c r="H343" s="224">
        <v>89.230408447265631</v>
      </c>
      <c r="I343" s="225">
        <f t="shared" si="45"/>
        <v>5.4917423523616754E-2</v>
      </c>
      <c r="J343" s="226">
        <f>H343/SUM('NE cluster states'!$Q$6:$V$6)*100000</f>
        <v>1188.8800908365999</v>
      </c>
      <c r="AU343" s="124"/>
      <c r="AV343" s="124"/>
      <c r="AW343" s="124"/>
      <c r="AX343" s="124"/>
      <c r="AY343" s="124"/>
      <c r="AZ343" s="124"/>
    </row>
    <row r="344" spans="1:52">
      <c r="A344" s="217">
        <v>7</v>
      </c>
      <c r="B344" s="218" t="s">
        <v>223</v>
      </c>
      <c r="C344" s="219">
        <v>107.00223266601563</v>
      </c>
      <c r="D344" s="220">
        <f t="shared" si="44"/>
        <v>5.3380190220629134E-2</v>
      </c>
      <c r="E344" s="241">
        <f>C344/SUM('NE cluster states'!$I$6:$N$6)*100000</f>
        <v>1355.0939917401226</v>
      </c>
      <c r="F344" s="222">
        <v>7</v>
      </c>
      <c r="G344" s="223" t="s">
        <v>208</v>
      </c>
      <c r="H344" s="224">
        <v>71.10458602905274</v>
      </c>
      <c r="I344" s="225">
        <f t="shared" si="45"/>
        <v>4.3761770604655269E-2</v>
      </c>
      <c r="J344" s="226">
        <f>H344/SUM('NE cluster states'!$Q$6:$V$6)*100000</f>
        <v>947.37688830684192</v>
      </c>
      <c r="AU344" s="124"/>
      <c r="AV344" s="124"/>
      <c r="AW344" s="124"/>
      <c r="AX344" s="124"/>
      <c r="AY344" s="124"/>
      <c r="AZ344" s="124"/>
    </row>
    <row r="345" spans="1:52">
      <c r="A345" s="217">
        <v>8</v>
      </c>
      <c r="B345" s="218" t="s">
        <v>215</v>
      </c>
      <c r="C345" s="219">
        <v>105.67085034179688</v>
      </c>
      <c r="D345" s="220">
        <f t="shared" si="44"/>
        <v>5.2716003689633952E-2</v>
      </c>
      <c r="E345" s="241">
        <f>C345/SUM('NE cluster states'!$I$6:$N$6)*100000</f>
        <v>1338.2331455380711</v>
      </c>
      <c r="F345" s="222">
        <v>8</v>
      </c>
      <c r="G345" s="223" t="s">
        <v>202</v>
      </c>
      <c r="H345" s="224">
        <v>59.567519531249999</v>
      </c>
      <c r="I345" s="225">
        <f t="shared" si="45"/>
        <v>3.6661209505527197E-2</v>
      </c>
      <c r="J345" s="226">
        <f>H345/SUM('NE cluster states'!$Q$6:$V$6)*100000</f>
        <v>793.66035932780278</v>
      </c>
      <c r="AU345" s="124"/>
      <c r="AV345" s="124"/>
      <c r="AW345" s="124"/>
      <c r="AX345" s="124"/>
      <c r="AY345" s="124"/>
      <c r="AZ345" s="124"/>
    </row>
    <row r="346" spans="1:52">
      <c r="A346" s="217">
        <v>9</v>
      </c>
      <c r="B346" s="218" t="s">
        <v>202</v>
      </c>
      <c r="C346" s="219">
        <v>99.490679931640628</v>
      </c>
      <c r="D346" s="220">
        <f t="shared" si="44"/>
        <v>4.9632902862011483E-2</v>
      </c>
      <c r="E346" s="241">
        <f>C346/SUM('NE cluster states'!$I$6:$N$6)*100000</f>
        <v>1259.9664441611692</v>
      </c>
      <c r="F346" s="222">
        <v>9</v>
      </c>
      <c r="G346" s="223" t="s">
        <v>55</v>
      </c>
      <c r="H346" s="224">
        <v>51.674698974609377</v>
      </c>
      <c r="I346" s="225">
        <f t="shared" si="45"/>
        <v>3.1803522794823541E-2</v>
      </c>
      <c r="J346" s="226">
        <f>H346/SUM('NE cluster states'!$Q$6:$V$6)*100000</f>
        <v>688.49870666225968</v>
      </c>
      <c r="AU346" s="124"/>
      <c r="AV346" s="124"/>
      <c r="AW346" s="124"/>
      <c r="AX346" s="124"/>
      <c r="AY346" s="124"/>
      <c r="AZ346" s="124"/>
    </row>
    <row r="347" spans="1:52" ht="15" thickBot="1">
      <c r="A347" s="227">
        <v>10</v>
      </c>
      <c r="B347" s="228" t="s">
        <v>221</v>
      </c>
      <c r="C347" s="229">
        <v>77.272589599609375</v>
      </c>
      <c r="D347" s="230">
        <f t="shared" si="44"/>
        <v>3.8548966959806426E-2</v>
      </c>
      <c r="E347" s="242">
        <f>C347/SUM('NE cluster states'!$I$6:$N$6)*100000</f>
        <v>978.59286936063916</v>
      </c>
      <c r="F347" s="232">
        <v>10</v>
      </c>
      <c r="G347" s="233" t="s">
        <v>221</v>
      </c>
      <c r="H347" s="234">
        <v>50.216480712890622</v>
      </c>
      <c r="I347" s="235">
        <f t="shared" si="45"/>
        <v>3.0906053072761151E-2</v>
      </c>
      <c r="J347" s="236">
        <f>H347/SUM('NE cluster states'!$Q$6:$V$6)*100000</f>
        <v>669.06982933647271</v>
      </c>
      <c r="AU347" s="124"/>
      <c r="AV347" s="124"/>
      <c r="AW347" s="124"/>
      <c r="AX347" s="124"/>
      <c r="AY347" s="124"/>
      <c r="AZ347" s="124"/>
    </row>
  </sheetData>
  <mergeCells count="46">
    <mergeCell ref="A275:E275"/>
    <mergeCell ref="F275:J275"/>
    <mergeCell ref="A290:E290"/>
    <mergeCell ref="F290:J290"/>
    <mergeCell ref="A305:E305"/>
    <mergeCell ref="F305:J305"/>
    <mergeCell ref="A230:E230"/>
    <mergeCell ref="F230:J230"/>
    <mergeCell ref="A245:E245"/>
    <mergeCell ref="F245:J245"/>
    <mergeCell ref="A260:E260"/>
    <mergeCell ref="F260:J260"/>
    <mergeCell ref="A185:E185"/>
    <mergeCell ref="F185:J185"/>
    <mergeCell ref="A200:E200"/>
    <mergeCell ref="F200:J200"/>
    <mergeCell ref="A215:E215"/>
    <mergeCell ref="F215:J215"/>
    <mergeCell ref="A140:E140"/>
    <mergeCell ref="F140:J140"/>
    <mergeCell ref="A155:E155"/>
    <mergeCell ref="F155:J155"/>
    <mergeCell ref="A170:E170"/>
    <mergeCell ref="F170:J170"/>
    <mergeCell ref="A95:E95"/>
    <mergeCell ref="F95:J95"/>
    <mergeCell ref="A110:E110"/>
    <mergeCell ref="F110:J110"/>
    <mergeCell ref="A125:E125"/>
    <mergeCell ref="F125:J125"/>
    <mergeCell ref="A320:E320"/>
    <mergeCell ref="F320:J320"/>
    <mergeCell ref="A335:E335"/>
    <mergeCell ref="F335:J335"/>
    <mergeCell ref="A5:E5"/>
    <mergeCell ref="F5:J5"/>
    <mergeCell ref="A35:E35"/>
    <mergeCell ref="F35:J35"/>
    <mergeCell ref="A20:E20"/>
    <mergeCell ref="F20:J20"/>
    <mergeCell ref="A50:E50"/>
    <mergeCell ref="F50:J50"/>
    <mergeCell ref="A65:E65"/>
    <mergeCell ref="F65:J65"/>
    <mergeCell ref="A80:E80"/>
    <mergeCell ref="F80:J8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62"/>
  <sheetViews>
    <sheetView zoomScale="90" zoomScaleNormal="90" workbookViewId="0">
      <pane xSplit="5" ySplit="8" topLeftCell="F9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9.109375" defaultRowHeight="13.2"/>
  <cols>
    <col min="1" max="1" width="7.6640625" style="73" customWidth="1"/>
    <col min="2" max="3" width="3" style="40" customWidth="1"/>
    <col min="4" max="4" width="4.77734375" style="40" customWidth="1"/>
    <col min="5" max="5" width="33.77734375" style="6" customWidth="1"/>
    <col min="6" max="24" width="10.88671875" style="6" customWidth="1"/>
    <col min="25" max="16384" width="9.109375" style="6"/>
  </cols>
  <sheetData>
    <row r="1" spans="1:24" ht="15.6">
      <c r="A1" s="65" t="s">
        <v>200</v>
      </c>
    </row>
    <row r="2" spans="1:24" ht="15.6">
      <c r="A2" s="112" t="s">
        <v>132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34" t="s">
        <v>32</v>
      </c>
      <c r="I4" s="289" t="s">
        <v>31</v>
      </c>
      <c r="J4" s="290"/>
      <c r="K4" s="290"/>
      <c r="L4" s="290"/>
      <c r="M4" s="290"/>
      <c r="N4" s="290"/>
      <c r="O4" s="290"/>
      <c r="P4" s="291"/>
      <c r="Q4" s="290" t="s">
        <v>32</v>
      </c>
      <c r="R4" s="290"/>
      <c r="S4" s="290"/>
      <c r="T4" s="290"/>
      <c r="U4" s="290"/>
      <c r="V4" s="290"/>
      <c r="W4" s="290"/>
      <c r="X4" s="290"/>
    </row>
    <row r="5" spans="1:24" s="8" customFormat="1" ht="13.8" thickBot="1">
      <c r="A5" s="68"/>
      <c r="B5" s="43"/>
      <c r="C5" s="43"/>
      <c r="D5" s="43"/>
      <c r="E5" s="21" t="s">
        <v>34</v>
      </c>
      <c r="F5" s="286" t="s">
        <v>52</v>
      </c>
      <c r="G5" s="287" t="s">
        <v>1</v>
      </c>
      <c r="H5" s="288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56" t="s">
        <v>128</v>
      </c>
      <c r="Q5" s="10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10" t="s">
        <v>128</v>
      </c>
    </row>
    <row r="6" spans="1:24" s="11" customFormat="1" ht="14.4" thickTop="1" thickBot="1">
      <c r="A6" s="74" t="s">
        <v>0</v>
      </c>
      <c r="B6" s="57"/>
      <c r="C6" s="57"/>
      <c r="D6" s="57"/>
      <c r="E6" s="58"/>
      <c r="F6" s="59">
        <f>SUM(G6:H6)</f>
        <v>1339180.1310000001</v>
      </c>
      <c r="G6" s="60">
        <f>SUM(I6:P6)</f>
        <v>693958.76299999992</v>
      </c>
      <c r="H6" s="60">
        <f>SUM(Q6:X6)</f>
        <v>645221.36800000013</v>
      </c>
      <c r="I6" s="61">
        <v>63007.273000000001</v>
      </c>
      <c r="J6" s="62">
        <v>133054.777</v>
      </c>
      <c r="K6" s="62">
        <v>188619.03200000001</v>
      </c>
      <c r="L6" s="62">
        <v>186910.405</v>
      </c>
      <c r="M6" s="62">
        <v>61142.73</v>
      </c>
      <c r="N6" s="62">
        <v>38924.345000000001</v>
      </c>
      <c r="O6" s="62">
        <v>16584.467000000001</v>
      </c>
      <c r="P6" s="257">
        <v>5715.7340000000004</v>
      </c>
      <c r="Q6" s="62">
        <v>56749.542000000001</v>
      </c>
      <c r="R6" s="62">
        <v>119249.399</v>
      </c>
      <c r="S6" s="62">
        <v>170571.72899999999</v>
      </c>
      <c r="T6" s="62">
        <v>175253.75200000001</v>
      </c>
      <c r="U6" s="62">
        <v>58928.239000000001</v>
      </c>
      <c r="V6" s="62">
        <v>38972.989000000001</v>
      </c>
      <c r="W6" s="62">
        <v>18513.555</v>
      </c>
      <c r="X6" s="62">
        <v>6982.1629999999996</v>
      </c>
    </row>
    <row r="7" spans="1:24" s="11" customFormat="1" ht="14.4" thickTop="1" thickBot="1">
      <c r="A7" s="69"/>
      <c r="B7" s="44"/>
      <c r="C7" s="44"/>
      <c r="D7" s="44"/>
      <c r="E7" s="26"/>
      <c r="F7" s="36"/>
      <c r="G7" s="35"/>
      <c r="H7" s="258"/>
      <c r="I7" s="36"/>
      <c r="J7" s="35"/>
      <c r="K7" s="35"/>
      <c r="L7" s="35"/>
      <c r="M7" s="35"/>
      <c r="N7" s="35"/>
      <c r="O7" s="35"/>
      <c r="P7" s="258"/>
      <c r="Q7" s="35"/>
      <c r="R7" s="35"/>
      <c r="S7" s="35"/>
      <c r="T7" s="35"/>
      <c r="U7" s="35"/>
      <c r="V7" s="35"/>
      <c r="W7" s="35"/>
      <c r="X7" s="35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6"/>
      <c r="G8" s="35"/>
      <c r="H8" s="258"/>
      <c r="I8" s="12"/>
      <c r="J8" s="13"/>
      <c r="K8" s="13"/>
      <c r="L8" s="13"/>
      <c r="M8" s="13"/>
      <c r="N8" s="13"/>
      <c r="O8" s="13"/>
      <c r="P8" s="259"/>
      <c r="Q8" s="13"/>
      <c r="R8" s="13"/>
      <c r="S8" s="13"/>
      <c r="T8" s="13"/>
      <c r="U8" s="13"/>
      <c r="V8" s="13"/>
      <c r="W8" s="13"/>
      <c r="X8" s="13"/>
    </row>
    <row r="9" spans="1:24" s="15" customFormat="1" ht="14.4" thickTop="1">
      <c r="A9" s="71"/>
      <c r="B9" s="47" t="s">
        <v>2</v>
      </c>
      <c r="C9" s="47"/>
      <c r="D9" s="47"/>
      <c r="E9" s="48"/>
      <c r="F9" s="49">
        <f>SUM(G9:H9)</f>
        <v>345736297.52078247</v>
      </c>
      <c r="G9" s="50">
        <f>SUM(I9:P9)</f>
        <v>195111368.20391846</v>
      </c>
      <c r="H9" s="50">
        <f>SUM(Q9:X9)</f>
        <v>150624929.31686401</v>
      </c>
      <c r="I9" s="51">
        <f t="shared" ref="I9:X9" si="0">I10+I24+I54+I62</f>
        <v>46628291.262207031</v>
      </c>
      <c r="J9" s="52">
        <f t="shared" si="0"/>
        <v>7637537.2072753906</v>
      </c>
      <c r="K9" s="52">
        <f t="shared" si="0"/>
        <v>19896259.298828125</v>
      </c>
      <c r="L9" s="52">
        <f t="shared" si="0"/>
        <v>40519628.920898437</v>
      </c>
      <c r="M9" s="52">
        <f t="shared" si="0"/>
        <v>27360595.558349609</v>
      </c>
      <c r="N9" s="52">
        <f t="shared" si="0"/>
        <v>29022081.068969727</v>
      </c>
      <c r="O9" s="52">
        <f t="shared" si="0"/>
        <v>18714805.568664551</v>
      </c>
      <c r="P9" s="260">
        <f t="shared" si="0"/>
        <v>5332169.3187255859</v>
      </c>
      <c r="Q9" s="250">
        <f t="shared" si="0"/>
        <v>44134929.010742187</v>
      </c>
      <c r="R9" s="250">
        <f t="shared" si="0"/>
        <v>7289872.2126464844</v>
      </c>
      <c r="S9" s="250">
        <f t="shared" si="0"/>
        <v>16186408.149902344</v>
      </c>
      <c r="T9" s="250">
        <f t="shared" si="0"/>
        <v>21351917.67578125</v>
      </c>
      <c r="U9" s="250">
        <f t="shared" si="0"/>
        <v>15968203.644042969</v>
      </c>
      <c r="V9" s="250">
        <f t="shared" si="0"/>
        <v>22299084.330322266</v>
      </c>
      <c r="W9" s="250">
        <f t="shared" si="0"/>
        <v>17559806.244171143</v>
      </c>
      <c r="X9" s="251">
        <f t="shared" si="0"/>
        <v>5834708.0492553711</v>
      </c>
    </row>
    <row r="10" spans="1:24" s="16" customFormat="1" ht="15" customHeight="1">
      <c r="A10" s="248"/>
      <c r="B10" s="63" t="s">
        <v>214</v>
      </c>
      <c r="C10" s="63"/>
      <c r="D10" s="63"/>
      <c r="E10" s="64"/>
      <c r="F10" s="53">
        <f>SUM(G10:H10)</f>
        <v>136506131.00299072</v>
      </c>
      <c r="G10" s="54">
        <f>SUM(I10:P10)</f>
        <v>70086122.628540039</v>
      </c>
      <c r="H10" s="54">
        <f>SUM(Q10:X10)</f>
        <v>66420008.374450684</v>
      </c>
      <c r="I10" s="55">
        <f>SUM(I11:I23)</f>
        <v>40369526.188964844</v>
      </c>
      <c r="J10" s="56">
        <f>SUM(J11:J23)</f>
        <v>3387867.40625</v>
      </c>
      <c r="K10" s="56">
        <f>SUM(K11:K23)</f>
        <v>4117252.77734375</v>
      </c>
      <c r="L10" s="56">
        <f t="shared" ref="L10:X10" si="1">SUM(L11:L23)</f>
        <v>8131591.32421875</v>
      </c>
      <c r="M10" s="56">
        <f t="shared" si="1"/>
        <v>4698212.03515625</v>
      </c>
      <c r="N10" s="56">
        <f t="shared" si="1"/>
        <v>5171120.5458984375</v>
      </c>
      <c r="O10" s="56">
        <f t="shared" si="1"/>
        <v>3276657.3692626953</v>
      </c>
      <c r="P10" s="252">
        <f t="shared" si="1"/>
        <v>933894.9814453125</v>
      </c>
      <c r="Q10" s="56">
        <f t="shared" si="1"/>
        <v>38432258.510253906</v>
      </c>
      <c r="R10" s="56">
        <f t="shared" si="1"/>
        <v>3738187.6494140625</v>
      </c>
      <c r="S10" s="56">
        <f t="shared" si="1"/>
        <v>5845450.109375</v>
      </c>
      <c r="T10" s="56">
        <f t="shared" si="1"/>
        <v>5927508.21875</v>
      </c>
      <c r="U10" s="56">
        <f t="shared" si="1"/>
        <v>3236302.91796875</v>
      </c>
      <c r="V10" s="56">
        <f t="shared" si="1"/>
        <v>4601114.5</v>
      </c>
      <c r="W10" s="56">
        <f t="shared" si="1"/>
        <v>3621960.3486328125</v>
      </c>
      <c r="X10" s="252">
        <f t="shared" si="1"/>
        <v>1017226.1200561523</v>
      </c>
    </row>
    <row r="11" spans="1:24" s="11" customFormat="1">
      <c r="A11" s="72" t="s">
        <v>81</v>
      </c>
      <c r="B11" s="14"/>
      <c r="C11" s="38" t="s">
        <v>3</v>
      </c>
      <c r="D11" s="88" t="s">
        <v>4</v>
      </c>
      <c r="E11" s="29"/>
      <c r="F11" s="17">
        <f>SUM(G11:H11)</f>
        <v>14397187.93359375</v>
      </c>
      <c r="G11" s="19">
        <f>SUM(I11:P11)</f>
        <v>9447720.3203125</v>
      </c>
      <c r="H11" s="19">
        <f t="shared" ref="H11:H61" si="2">SUM(Q11:X11)</f>
        <v>4949467.61328125</v>
      </c>
      <c r="I11" s="18">
        <v>70959.0703125</v>
      </c>
      <c r="J11" s="31">
        <v>157209.578125</v>
      </c>
      <c r="K11" s="31">
        <v>1089991.5</v>
      </c>
      <c r="L11" s="31">
        <v>3773945</v>
      </c>
      <c r="M11" s="31">
        <v>2036013.75</v>
      </c>
      <c r="N11" s="31">
        <v>1630641.375</v>
      </c>
      <c r="O11" s="31">
        <v>596756.5625</v>
      </c>
      <c r="P11" s="87">
        <v>92203.484375</v>
      </c>
      <c r="Q11" s="31">
        <v>62651.69921875</v>
      </c>
      <c r="R11" s="31">
        <v>122211.1796875</v>
      </c>
      <c r="S11" s="31">
        <v>894399.375</v>
      </c>
      <c r="T11" s="31">
        <v>1900528.25</v>
      </c>
      <c r="U11" s="31">
        <v>859988.1875</v>
      </c>
      <c r="V11" s="31">
        <v>739940.6875</v>
      </c>
      <c r="W11" s="31">
        <v>318261.59375</v>
      </c>
      <c r="X11" s="87">
        <v>51486.640625</v>
      </c>
    </row>
    <row r="12" spans="1:24" s="11" customFormat="1">
      <c r="A12" s="72" t="s">
        <v>82</v>
      </c>
      <c r="B12" s="14"/>
      <c r="C12" s="38" t="s">
        <v>5</v>
      </c>
      <c r="D12" s="88" t="s">
        <v>209</v>
      </c>
      <c r="E12" s="29"/>
      <c r="F12" s="17">
        <f t="shared" ref="F12:F62" si="3">SUM(G12:H12)</f>
        <v>1116313.3313598633</v>
      </c>
      <c r="G12" s="19">
        <f t="shared" ref="G12:G62" si="4">SUM(I12:P12)</f>
        <v>728099.87756347656</v>
      </c>
      <c r="H12" s="19">
        <f t="shared" si="2"/>
        <v>388213.45379638672</v>
      </c>
      <c r="I12" s="18">
        <v>7589.39990234375</v>
      </c>
      <c r="J12" s="31">
        <v>6531</v>
      </c>
      <c r="K12" s="31">
        <v>140125.703125</v>
      </c>
      <c r="L12" s="31">
        <v>500628.15625</v>
      </c>
      <c r="M12" s="31">
        <v>54930.328125</v>
      </c>
      <c r="N12" s="31">
        <v>16428.16015625</v>
      </c>
      <c r="O12" s="31">
        <v>1867.1300048828125</v>
      </c>
      <c r="P12" s="87">
        <v>0</v>
      </c>
      <c r="Q12" s="31">
        <v>5424.87353515625</v>
      </c>
      <c r="R12" s="31">
        <v>8287.1103515625</v>
      </c>
      <c r="S12" s="31">
        <v>75064.1171875</v>
      </c>
      <c r="T12" s="31">
        <v>252068.84375</v>
      </c>
      <c r="U12" s="31">
        <v>23998.939453125</v>
      </c>
      <c r="V12" s="31">
        <v>16525.599609375</v>
      </c>
      <c r="W12" s="31">
        <v>6032.8798828125</v>
      </c>
      <c r="X12" s="87">
        <v>811.09002685546875</v>
      </c>
    </row>
    <row r="13" spans="1:24" s="11" customFormat="1">
      <c r="A13" s="72" t="s">
        <v>83</v>
      </c>
      <c r="B13" s="14"/>
      <c r="C13" s="37" t="s">
        <v>6</v>
      </c>
      <c r="D13" s="246" t="s">
        <v>215</v>
      </c>
      <c r="E13" s="29"/>
      <c r="F13" s="17">
        <f t="shared" si="3"/>
        <v>20273521.875</v>
      </c>
      <c r="G13" s="19">
        <f t="shared" si="4"/>
        <v>9572914.46875</v>
      </c>
      <c r="H13" s="19">
        <f t="shared" si="2"/>
        <v>10700607.40625</v>
      </c>
      <c r="I13" s="18">
        <v>4100730.75</v>
      </c>
      <c r="J13" s="31">
        <v>870581.1875</v>
      </c>
      <c r="K13" s="31">
        <v>656117.6875</v>
      </c>
      <c r="L13" s="31">
        <v>933911</v>
      </c>
      <c r="M13" s="31">
        <v>681453.1875</v>
      </c>
      <c r="N13" s="31">
        <v>1119058</v>
      </c>
      <c r="O13" s="31">
        <v>906248.5625</v>
      </c>
      <c r="P13" s="87">
        <v>304814.09375</v>
      </c>
      <c r="Q13" s="31">
        <v>4575048</v>
      </c>
      <c r="R13" s="31">
        <v>944494.3125</v>
      </c>
      <c r="S13" s="31">
        <v>820370.1875</v>
      </c>
      <c r="T13" s="31">
        <v>762396.5</v>
      </c>
      <c r="U13" s="31">
        <v>717199.9375</v>
      </c>
      <c r="V13" s="31">
        <v>1288862.875</v>
      </c>
      <c r="W13" s="31">
        <v>1231944.125</v>
      </c>
      <c r="X13" s="87">
        <v>360291.46875</v>
      </c>
    </row>
    <row r="14" spans="1:24" s="11" customFormat="1">
      <c r="A14" s="72" t="s">
        <v>84</v>
      </c>
      <c r="B14" s="14"/>
      <c r="C14" s="37" t="s">
        <v>7</v>
      </c>
      <c r="D14" s="246" t="s">
        <v>201</v>
      </c>
      <c r="E14" s="29"/>
      <c r="F14" s="17">
        <f t="shared" si="3"/>
        <v>1639960.4134521484</v>
      </c>
      <c r="G14" s="19">
        <f t="shared" si="4"/>
        <v>820428.66149902344</v>
      </c>
      <c r="H14" s="19">
        <f t="shared" si="2"/>
        <v>819531.751953125</v>
      </c>
      <c r="I14" s="18">
        <v>517982.96875</v>
      </c>
      <c r="J14" s="31">
        <v>131352.203125</v>
      </c>
      <c r="K14" s="31">
        <v>61101.359375</v>
      </c>
      <c r="L14" s="31">
        <v>63013.6796875</v>
      </c>
      <c r="M14" s="31">
        <v>26472.390625</v>
      </c>
      <c r="N14" s="31">
        <v>14085.2998046875</v>
      </c>
      <c r="O14" s="31">
        <v>5196.16015625</v>
      </c>
      <c r="P14" s="87">
        <v>1224.5999755859375</v>
      </c>
      <c r="Q14" s="31">
        <v>568201.25</v>
      </c>
      <c r="R14" s="31">
        <v>114969.109375</v>
      </c>
      <c r="S14" s="31">
        <v>72632.8828125</v>
      </c>
      <c r="T14" s="31">
        <v>30547.609375</v>
      </c>
      <c r="U14" s="31">
        <v>8330.009765625</v>
      </c>
      <c r="V14" s="31">
        <v>14522.490234375</v>
      </c>
      <c r="W14" s="31">
        <v>10328.400390625</v>
      </c>
      <c r="X14" s="87">
        <v>0</v>
      </c>
    </row>
    <row r="15" spans="1:24" s="11" customFormat="1">
      <c r="A15" s="72" t="s">
        <v>85</v>
      </c>
      <c r="B15" s="14"/>
      <c r="C15" s="37" t="s">
        <v>8</v>
      </c>
      <c r="D15" s="246" t="s">
        <v>53</v>
      </c>
      <c r="E15" s="29"/>
      <c r="F15" s="17">
        <f t="shared" si="3"/>
        <v>3305776.1029052734</v>
      </c>
      <c r="G15" s="17">
        <f t="shared" si="4"/>
        <v>1703948.1705322266</v>
      </c>
      <c r="H15" s="17">
        <f t="shared" si="2"/>
        <v>1601827.9323730469</v>
      </c>
      <c r="I15" s="18">
        <v>700363.3125</v>
      </c>
      <c r="J15" s="31">
        <v>424981.1875</v>
      </c>
      <c r="K15" s="31">
        <v>263014.5625</v>
      </c>
      <c r="L15" s="31">
        <v>178483.546875</v>
      </c>
      <c r="M15" s="31">
        <v>65005.83984375</v>
      </c>
      <c r="N15" s="31">
        <v>55031.6015625</v>
      </c>
      <c r="O15" s="31">
        <v>15090.2197265625</v>
      </c>
      <c r="P15" s="87">
        <v>1977.9000244140625</v>
      </c>
      <c r="Q15" s="31">
        <v>660276.875</v>
      </c>
      <c r="R15" s="31">
        <v>352836.96875</v>
      </c>
      <c r="S15" s="31">
        <v>287609.75</v>
      </c>
      <c r="T15" s="31">
        <v>139344.0625</v>
      </c>
      <c r="U15" s="31">
        <v>78452.140625</v>
      </c>
      <c r="V15" s="31">
        <v>52907.66015625</v>
      </c>
      <c r="W15" s="31">
        <v>27410.525390625</v>
      </c>
      <c r="X15" s="87">
        <v>2989.949951171875</v>
      </c>
    </row>
    <row r="16" spans="1:24" s="11" customFormat="1">
      <c r="A16" s="72" t="s">
        <v>86</v>
      </c>
      <c r="B16" s="14"/>
      <c r="C16" s="39" t="s">
        <v>9</v>
      </c>
      <c r="D16" s="246" t="s">
        <v>43</v>
      </c>
      <c r="E16" s="29"/>
      <c r="F16" s="17">
        <f t="shared" si="3"/>
        <v>4135417.8505859375</v>
      </c>
      <c r="G16" s="17">
        <f>SUM(I16:P16)</f>
        <v>2109161.5966796875</v>
      </c>
      <c r="H16" s="17">
        <f t="shared" si="2"/>
        <v>2026256.25390625</v>
      </c>
      <c r="I16" s="18">
        <v>493638.0625</v>
      </c>
      <c r="J16" s="31">
        <v>222771.859375</v>
      </c>
      <c r="K16" s="31">
        <v>401821.6875</v>
      </c>
      <c r="L16" s="31">
        <v>589799.875</v>
      </c>
      <c r="M16" s="31">
        <v>222566.625</v>
      </c>
      <c r="N16" s="31">
        <v>125193.328125</v>
      </c>
      <c r="O16" s="31">
        <v>43917.359375</v>
      </c>
      <c r="P16" s="87">
        <v>9452.7998046875</v>
      </c>
      <c r="Q16" s="31">
        <v>559713.6875</v>
      </c>
      <c r="R16" s="31">
        <v>379762.34375</v>
      </c>
      <c r="S16" s="31">
        <v>398305.75</v>
      </c>
      <c r="T16" s="31">
        <v>372148.5</v>
      </c>
      <c r="U16" s="31">
        <v>135816.484375</v>
      </c>
      <c r="V16" s="31">
        <v>123455.796875</v>
      </c>
      <c r="W16" s="31">
        <v>46179.69140625</v>
      </c>
      <c r="X16" s="87">
        <v>10874</v>
      </c>
    </row>
    <row r="17" spans="1:24" s="11" customFormat="1">
      <c r="A17" s="72" t="s">
        <v>87</v>
      </c>
      <c r="B17" s="14"/>
      <c r="C17" s="39" t="s">
        <v>10</v>
      </c>
      <c r="D17" s="246" t="s">
        <v>14</v>
      </c>
      <c r="E17" s="29"/>
      <c r="F17" s="17">
        <f t="shared" si="3"/>
        <v>7638283.484375</v>
      </c>
      <c r="G17" s="17">
        <f t="shared" si="4"/>
        <v>3781421.1484375</v>
      </c>
      <c r="H17" s="17">
        <f t="shared" si="2"/>
        <v>3856862.3359375</v>
      </c>
      <c r="I17" s="18">
        <v>753460.875</v>
      </c>
      <c r="J17" s="31">
        <v>487044</v>
      </c>
      <c r="K17" s="31">
        <v>580172.9375</v>
      </c>
      <c r="L17" s="31">
        <v>764094.25</v>
      </c>
      <c r="M17" s="31">
        <v>448889.5625</v>
      </c>
      <c r="N17" s="31">
        <v>433418.59375</v>
      </c>
      <c r="O17" s="31">
        <v>243386.453125</v>
      </c>
      <c r="P17" s="87">
        <v>70954.4765625</v>
      </c>
      <c r="Q17" s="31">
        <v>791843.75</v>
      </c>
      <c r="R17" s="31">
        <v>534743.1875</v>
      </c>
      <c r="S17" s="31">
        <v>619132.75</v>
      </c>
      <c r="T17" s="31">
        <v>605854.625</v>
      </c>
      <c r="U17" s="31">
        <v>364755.59375</v>
      </c>
      <c r="V17" s="31">
        <v>490412.25</v>
      </c>
      <c r="W17" s="31">
        <v>368067.15625</v>
      </c>
      <c r="X17" s="87">
        <v>82053.0234375</v>
      </c>
    </row>
    <row r="18" spans="1:24" s="11" customFormat="1">
      <c r="A18" s="72" t="s">
        <v>88</v>
      </c>
      <c r="B18" s="14"/>
      <c r="C18" s="37" t="s">
        <v>11</v>
      </c>
      <c r="D18" s="246" t="s">
        <v>54</v>
      </c>
      <c r="E18" s="29"/>
      <c r="F18" s="17">
        <f>SUM(G18:H18)</f>
        <v>20036620.15625</v>
      </c>
      <c r="G18" s="17">
        <f>SUM(I18:P18)</f>
        <v>10228413.984375</v>
      </c>
      <c r="H18" s="17">
        <f t="shared" si="2"/>
        <v>9808206.171875</v>
      </c>
      <c r="I18" s="18">
        <v>7950436.5</v>
      </c>
      <c r="J18" s="31">
        <v>446709</v>
      </c>
      <c r="K18" s="31">
        <v>154502.734375</v>
      </c>
      <c r="L18" s="31">
        <v>226208.984375</v>
      </c>
      <c r="M18" s="31">
        <v>317658.3125</v>
      </c>
      <c r="N18" s="31">
        <v>439184.96875</v>
      </c>
      <c r="O18" s="31">
        <v>520507.25</v>
      </c>
      <c r="P18" s="87">
        <v>173206.234375</v>
      </c>
      <c r="Q18" s="31">
        <v>7591636</v>
      </c>
      <c r="R18" s="31">
        <v>530802.75</v>
      </c>
      <c r="S18" s="31">
        <v>180006.390625</v>
      </c>
      <c r="T18" s="31">
        <v>204744.28125</v>
      </c>
      <c r="U18" s="31">
        <v>209040.84375</v>
      </c>
      <c r="V18" s="31">
        <v>454834.90625</v>
      </c>
      <c r="W18" s="31">
        <v>481820.9375</v>
      </c>
      <c r="X18" s="87">
        <v>155320.0625</v>
      </c>
    </row>
    <row r="19" spans="1:24" s="11" customFormat="1">
      <c r="A19" s="72" t="s">
        <v>89</v>
      </c>
      <c r="B19" s="14"/>
      <c r="C19" s="38" t="s">
        <v>12</v>
      </c>
      <c r="D19" s="88" t="s">
        <v>208</v>
      </c>
      <c r="E19" s="29"/>
      <c r="F19" s="17">
        <f t="shared" si="3"/>
        <v>6568750.41015625</v>
      </c>
      <c r="G19" s="17">
        <f t="shared" si="4"/>
        <v>3398123.875</v>
      </c>
      <c r="H19" s="17">
        <f t="shared" si="2"/>
        <v>3170626.53515625</v>
      </c>
      <c r="I19" s="18">
        <v>1940828.875</v>
      </c>
      <c r="J19" s="31">
        <v>148660.46875</v>
      </c>
      <c r="K19" s="31">
        <v>244319.15625</v>
      </c>
      <c r="L19" s="31">
        <v>398915.40625</v>
      </c>
      <c r="M19" s="31">
        <v>215676.703125</v>
      </c>
      <c r="N19" s="31">
        <v>264426.375</v>
      </c>
      <c r="O19" s="31">
        <v>147747</v>
      </c>
      <c r="P19" s="87">
        <v>37549.890625</v>
      </c>
      <c r="Q19" s="31">
        <v>1909947.25</v>
      </c>
      <c r="R19" s="31">
        <v>194706.375</v>
      </c>
      <c r="S19" s="31">
        <v>192521.46875</v>
      </c>
      <c r="T19" s="31">
        <v>244064.59375</v>
      </c>
      <c r="U19" s="31">
        <v>210728.875</v>
      </c>
      <c r="V19" s="31">
        <v>219544.296875</v>
      </c>
      <c r="W19" s="31">
        <v>145597.515625</v>
      </c>
      <c r="X19" s="87">
        <v>53516.16015625</v>
      </c>
    </row>
    <row r="20" spans="1:24" s="11" customFormat="1">
      <c r="A20" s="72" t="s">
        <v>90</v>
      </c>
      <c r="B20" s="14"/>
      <c r="C20" s="38" t="s">
        <v>13</v>
      </c>
      <c r="D20" s="88" t="s">
        <v>211</v>
      </c>
      <c r="E20" s="29"/>
      <c r="F20" s="17">
        <f t="shared" si="3"/>
        <v>2012656.9375</v>
      </c>
      <c r="G20" s="17">
        <f t="shared" si="4"/>
        <v>0</v>
      </c>
      <c r="H20" s="17">
        <f t="shared" si="2"/>
        <v>2012656.9375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7">
        <v>0</v>
      </c>
      <c r="Q20" s="31">
        <v>0</v>
      </c>
      <c r="R20" s="31">
        <v>0</v>
      </c>
      <c r="S20" s="31">
        <v>1483694.625</v>
      </c>
      <c r="T20" s="31">
        <v>528962.3125</v>
      </c>
      <c r="U20" s="31">
        <v>0</v>
      </c>
      <c r="V20" s="31">
        <v>0</v>
      </c>
      <c r="W20" s="31">
        <v>0</v>
      </c>
      <c r="X20" s="87">
        <v>0</v>
      </c>
    </row>
    <row r="21" spans="1:24" s="11" customFormat="1">
      <c r="A21" s="72" t="s">
        <v>91</v>
      </c>
      <c r="B21" s="14"/>
      <c r="C21" s="38" t="s">
        <v>15</v>
      </c>
      <c r="D21" s="88" t="s">
        <v>212</v>
      </c>
      <c r="E21" s="29"/>
      <c r="F21" s="17">
        <f t="shared" si="3"/>
        <v>40981500</v>
      </c>
      <c r="G21" s="17">
        <f t="shared" si="4"/>
        <v>21773802</v>
      </c>
      <c r="H21" s="17">
        <f t="shared" si="2"/>
        <v>19207698</v>
      </c>
      <c r="I21" s="18">
        <v>21773802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7">
        <v>0</v>
      </c>
      <c r="Q21" s="31">
        <v>19207698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7">
        <v>0</v>
      </c>
    </row>
    <row r="22" spans="1:24" s="11" customFormat="1">
      <c r="A22" s="72" t="s">
        <v>92</v>
      </c>
      <c r="B22" s="14"/>
      <c r="C22" s="37" t="s">
        <v>16</v>
      </c>
      <c r="D22" s="246" t="s">
        <v>224</v>
      </c>
      <c r="E22" s="29"/>
      <c r="F22" s="17">
        <f t="shared" si="3"/>
        <v>3862596.9140625</v>
      </c>
      <c r="G22" s="17">
        <f t="shared" si="4"/>
        <v>1553281.650390625</v>
      </c>
      <c r="H22" s="17">
        <f t="shared" si="2"/>
        <v>2309315.263671875</v>
      </c>
      <c r="I22" s="18">
        <v>933143.75</v>
      </c>
      <c r="J22" s="31">
        <v>133970.203125</v>
      </c>
      <c r="K22" s="31">
        <v>65183.76171875</v>
      </c>
      <c r="L22" s="31">
        <v>64732.92578125</v>
      </c>
      <c r="M22" s="31">
        <v>76817.5234375</v>
      </c>
      <c r="N22" s="31">
        <v>177926.21875</v>
      </c>
      <c r="O22" s="31">
        <v>78654.921875</v>
      </c>
      <c r="P22" s="87">
        <v>22852.345703125</v>
      </c>
      <c r="Q22" s="31">
        <v>1276943.875</v>
      </c>
      <c r="R22" s="31">
        <v>121371.5</v>
      </c>
      <c r="S22" s="31">
        <v>196841.8125</v>
      </c>
      <c r="T22" s="31">
        <v>232781.828125</v>
      </c>
      <c r="U22" s="31">
        <v>139302</v>
      </c>
      <c r="V22" s="31">
        <v>211147.5</v>
      </c>
      <c r="W22" s="31">
        <v>114822.8984375</v>
      </c>
      <c r="X22" s="87">
        <v>16103.849609375</v>
      </c>
    </row>
    <row r="23" spans="1:24" s="11" customFormat="1">
      <c r="A23" s="72" t="s">
        <v>93</v>
      </c>
      <c r="B23" s="14"/>
      <c r="C23" s="37" t="s">
        <v>20</v>
      </c>
      <c r="D23" s="246" t="s">
        <v>55</v>
      </c>
      <c r="E23" s="29"/>
      <c r="F23" s="17">
        <f t="shared" si="3"/>
        <v>10537545.59375</v>
      </c>
      <c r="G23" s="17">
        <f>SUM(I23:P23)</f>
        <v>4968806.875</v>
      </c>
      <c r="H23" s="17">
        <f t="shared" si="2"/>
        <v>5568738.71875</v>
      </c>
      <c r="I23" s="18">
        <v>1126590.625</v>
      </c>
      <c r="J23" s="31">
        <v>358056.71875</v>
      </c>
      <c r="K23" s="31">
        <v>460901.6875</v>
      </c>
      <c r="L23" s="31">
        <v>637858.5</v>
      </c>
      <c r="M23" s="31">
        <v>552727.8125</v>
      </c>
      <c r="N23" s="31">
        <v>895726.625</v>
      </c>
      <c r="O23" s="31">
        <v>717285.75</v>
      </c>
      <c r="P23" s="87">
        <v>219659.15625</v>
      </c>
      <c r="Q23" s="31">
        <v>1222873.25</v>
      </c>
      <c r="R23" s="31">
        <v>434002.8125</v>
      </c>
      <c r="S23" s="31">
        <v>624871</v>
      </c>
      <c r="T23" s="31">
        <v>654066.8125</v>
      </c>
      <c r="U23" s="31">
        <v>488689.90625</v>
      </c>
      <c r="V23" s="31">
        <v>988960.4375</v>
      </c>
      <c r="W23" s="31">
        <v>871494.625</v>
      </c>
      <c r="X23" s="87">
        <v>283779.875</v>
      </c>
    </row>
    <row r="24" spans="1:24" s="16" customFormat="1" ht="15" customHeight="1">
      <c r="A24" s="248"/>
      <c r="B24" s="63" t="s">
        <v>222</v>
      </c>
      <c r="C24" s="63"/>
      <c r="D24" s="63"/>
      <c r="E24" s="64"/>
      <c r="F24" s="53">
        <f>SUM(G24:H24)</f>
        <v>141268687.94393921</v>
      </c>
      <c r="G24" s="54">
        <f>SUM(I24:P24)</f>
        <v>84465634.221740723</v>
      </c>
      <c r="H24" s="54">
        <f>SUM(Q24:X24)</f>
        <v>56803053.722198486</v>
      </c>
      <c r="I24" s="55">
        <f>SUM(I25:I53)</f>
        <v>3803351.8427734375</v>
      </c>
      <c r="J24" s="56">
        <f t="shared" ref="J24:X24" si="5">SUM(J25:J53)</f>
        <v>1371322.6838378906</v>
      </c>
      <c r="K24" s="56">
        <f t="shared" si="5"/>
        <v>5123565.146484375</v>
      </c>
      <c r="L24" s="56">
        <f t="shared" si="5"/>
        <v>21336507.940429687</v>
      </c>
      <c r="M24" s="56">
        <f t="shared" si="5"/>
        <v>19366079.335693359</v>
      </c>
      <c r="N24" s="56">
        <f t="shared" si="5"/>
        <v>20375809.788696289</v>
      </c>
      <c r="O24" s="56">
        <f t="shared" si="5"/>
        <v>10720547.729675293</v>
      </c>
      <c r="P24" s="252">
        <f t="shared" si="5"/>
        <v>2368449.7541503906</v>
      </c>
      <c r="Q24" s="56">
        <f t="shared" si="5"/>
        <v>3209402.4731445312</v>
      </c>
      <c r="R24" s="56">
        <f t="shared" si="5"/>
        <v>1553356.2272949219</v>
      </c>
      <c r="S24" s="56">
        <f>SUM(S25:S53)</f>
        <v>4412963.2280273438</v>
      </c>
      <c r="T24" s="56">
        <f t="shared" si="5"/>
        <v>11533952.75390625</v>
      </c>
      <c r="U24" s="56">
        <f t="shared" si="5"/>
        <v>11123087.167480469</v>
      </c>
      <c r="V24" s="56">
        <f t="shared" si="5"/>
        <v>14075682.532958984</v>
      </c>
      <c r="W24" s="56">
        <f t="shared" si="5"/>
        <v>8702363.7070617676</v>
      </c>
      <c r="X24" s="252">
        <f t="shared" si="5"/>
        <v>2192245.6323242188</v>
      </c>
    </row>
    <row r="25" spans="1:24" s="79" customFormat="1">
      <c r="A25" s="102"/>
      <c r="B25" s="262"/>
      <c r="C25" s="262"/>
      <c r="D25" s="104" t="s">
        <v>188</v>
      </c>
      <c r="E25" s="263"/>
      <c r="F25" s="80"/>
      <c r="G25" s="80"/>
      <c r="H25" s="80"/>
      <c r="I25" s="261"/>
      <c r="J25" s="262"/>
      <c r="K25" s="262"/>
      <c r="L25" s="262"/>
      <c r="M25" s="262"/>
      <c r="N25" s="262"/>
      <c r="O25" s="262"/>
      <c r="P25" s="263"/>
      <c r="Q25" s="105"/>
      <c r="R25" s="105"/>
      <c r="S25" s="105"/>
      <c r="T25" s="105"/>
      <c r="U25" s="105"/>
      <c r="V25" s="105"/>
      <c r="W25" s="105"/>
      <c r="X25" s="253"/>
    </row>
    <row r="26" spans="1:24" s="11" customFormat="1">
      <c r="A26" s="72" t="s">
        <v>94</v>
      </c>
      <c r="B26" s="14"/>
      <c r="C26" s="38" t="s">
        <v>21</v>
      </c>
      <c r="D26" s="38"/>
      <c r="E26" s="29" t="s">
        <v>189</v>
      </c>
      <c r="F26" s="17">
        <f>SUM(G26:H26)</f>
        <v>4245003.533203125</v>
      </c>
      <c r="G26" s="17">
        <f>SUM(I26:P26)</f>
        <v>2871056.451171875</v>
      </c>
      <c r="H26" s="17">
        <f t="shared" si="2"/>
        <v>1373947.08203125</v>
      </c>
      <c r="I26" s="32">
        <v>0</v>
      </c>
      <c r="J26" s="31">
        <v>9624.259765625</v>
      </c>
      <c r="K26" s="31">
        <v>152859.234375</v>
      </c>
      <c r="L26" s="31">
        <v>888860</v>
      </c>
      <c r="M26" s="31">
        <v>773406.5625</v>
      </c>
      <c r="N26" s="31">
        <v>703645.0625</v>
      </c>
      <c r="O26" s="31">
        <v>292460.53125</v>
      </c>
      <c r="P26" s="87">
        <v>50200.80078125</v>
      </c>
      <c r="Q26" s="31">
        <v>0</v>
      </c>
      <c r="R26" s="31">
        <v>33620.80078125</v>
      </c>
      <c r="S26" s="31">
        <v>59003.6015625</v>
      </c>
      <c r="T26" s="31">
        <v>396273.59375</v>
      </c>
      <c r="U26" s="31">
        <v>375984</v>
      </c>
      <c r="V26" s="31">
        <v>342922.6875</v>
      </c>
      <c r="W26" s="31">
        <v>145738.078125</v>
      </c>
      <c r="X26" s="87">
        <v>20404.3203125</v>
      </c>
    </row>
    <row r="27" spans="1:24" s="11" customFormat="1">
      <c r="A27" s="72" t="s">
        <v>95</v>
      </c>
      <c r="B27" s="14"/>
      <c r="C27" s="38" t="s">
        <v>22</v>
      </c>
      <c r="D27" s="38"/>
      <c r="E27" s="29" t="s">
        <v>191</v>
      </c>
      <c r="F27" s="17">
        <f t="shared" si="3"/>
        <v>1196152.978515625</v>
      </c>
      <c r="G27" s="17">
        <f t="shared" ref="G27:G43" si="6">SUM(I27:P27)</f>
        <v>874688.81982421875</v>
      </c>
      <c r="H27" s="17">
        <f t="shared" si="2"/>
        <v>321464.15869140625</v>
      </c>
      <c r="I27" s="32">
        <v>2414.47509765625</v>
      </c>
      <c r="J27" s="31">
        <v>11124.3603515625</v>
      </c>
      <c r="K27" s="31">
        <v>42798.80078125</v>
      </c>
      <c r="L27" s="31">
        <v>209748</v>
      </c>
      <c r="M27" s="31">
        <v>276918</v>
      </c>
      <c r="N27" s="31">
        <v>223581.875</v>
      </c>
      <c r="O27" s="31">
        <v>88678.5078125</v>
      </c>
      <c r="P27" s="87">
        <v>19424.80078125</v>
      </c>
      <c r="Q27" s="31">
        <v>0</v>
      </c>
      <c r="R27" s="31">
        <v>11067.83984375</v>
      </c>
      <c r="S27" s="31">
        <v>7972.31982421875</v>
      </c>
      <c r="T27" s="31">
        <v>103430.3984375</v>
      </c>
      <c r="U27" s="31">
        <v>81748.5390625</v>
      </c>
      <c r="V27" s="31">
        <v>80210.3515625</v>
      </c>
      <c r="W27" s="31">
        <v>32267.509765625</v>
      </c>
      <c r="X27" s="87">
        <v>4767.2001953125</v>
      </c>
    </row>
    <row r="28" spans="1:24" s="11" customFormat="1">
      <c r="A28" s="72" t="s">
        <v>96</v>
      </c>
      <c r="B28" s="14"/>
      <c r="C28" s="37" t="s">
        <v>23</v>
      </c>
      <c r="D28" s="37"/>
      <c r="E28" s="29" t="s">
        <v>17</v>
      </c>
      <c r="F28" s="17">
        <f t="shared" si="3"/>
        <v>1928530.6455078125</v>
      </c>
      <c r="G28" s="17">
        <f t="shared" si="6"/>
        <v>916426.4970703125</v>
      </c>
      <c r="H28" s="17">
        <f t="shared" si="2"/>
        <v>1012104.1484375</v>
      </c>
      <c r="I28" s="32">
        <v>0</v>
      </c>
      <c r="J28" s="31">
        <v>10638.1103515625</v>
      </c>
      <c r="K28" s="31">
        <v>74564.0390625</v>
      </c>
      <c r="L28" s="31">
        <v>269157</v>
      </c>
      <c r="M28" s="31">
        <v>230259.484375</v>
      </c>
      <c r="N28" s="31">
        <v>239662.796875</v>
      </c>
      <c r="O28" s="31">
        <v>82364.046875</v>
      </c>
      <c r="P28" s="87">
        <v>9781.01953125</v>
      </c>
      <c r="Q28" s="31">
        <v>0</v>
      </c>
      <c r="R28" s="31">
        <v>0</v>
      </c>
      <c r="S28" s="31">
        <v>89545.8828125</v>
      </c>
      <c r="T28" s="31">
        <v>314032.1875</v>
      </c>
      <c r="U28" s="31">
        <v>268049.53125</v>
      </c>
      <c r="V28" s="31">
        <v>222902.8125</v>
      </c>
      <c r="W28" s="31">
        <v>100559.59375</v>
      </c>
      <c r="X28" s="87">
        <v>17014.140625</v>
      </c>
    </row>
    <row r="29" spans="1:24" s="11" customFormat="1">
      <c r="A29" s="72" t="s">
        <v>97</v>
      </c>
      <c r="B29" s="14"/>
      <c r="C29" s="37" t="s">
        <v>44</v>
      </c>
      <c r="D29" s="37"/>
      <c r="E29" s="29" t="s">
        <v>18</v>
      </c>
      <c r="F29" s="17">
        <f t="shared" si="3"/>
        <v>1170424.25390625</v>
      </c>
      <c r="G29" s="17">
        <f t="shared" si="6"/>
        <v>676564.3359375</v>
      </c>
      <c r="H29" s="17">
        <f t="shared" si="2"/>
        <v>493859.91796875</v>
      </c>
      <c r="I29" s="32">
        <v>1998</v>
      </c>
      <c r="J29" s="31">
        <v>0</v>
      </c>
      <c r="K29" s="31">
        <v>30127.6796875</v>
      </c>
      <c r="L29" s="31">
        <v>231384</v>
      </c>
      <c r="M29" s="31">
        <v>194384.03125</v>
      </c>
      <c r="N29" s="31">
        <v>136492.5625</v>
      </c>
      <c r="O29" s="31">
        <v>74532.0625</v>
      </c>
      <c r="P29" s="87">
        <v>7646</v>
      </c>
      <c r="Q29" s="31">
        <v>1500.5400390625</v>
      </c>
      <c r="R29" s="31">
        <v>0</v>
      </c>
      <c r="S29" s="31">
        <v>41315.8203125</v>
      </c>
      <c r="T29" s="31">
        <v>182407.5</v>
      </c>
      <c r="U29" s="31">
        <v>120793.3203125</v>
      </c>
      <c r="V29" s="31">
        <v>108861.4765625</v>
      </c>
      <c r="W29" s="31">
        <v>34826.05078125</v>
      </c>
      <c r="X29" s="87">
        <v>4155.2099609375</v>
      </c>
    </row>
    <row r="30" spans="1:24" s="11" customFormat="1">
      <c r="A30" s="72" t="s">
        <v>98</v>
      </c>
      <c r="B30" s="14"/>
      <c r="C30" s="37" t="s">
        <v>45</v>
      </c>
      <c r="D30" s="37"/>
      <c r="E30" s="29" t="s">
        <v>57</v>
      </c>
      <c r="F30" s="17">
        <f t="shared" si="3"/>
        <v>2189053.3603515625</v>
      </c>
      <c r="G30" s="17">
        <f t="shared" si="6"/>
        <v>1071865.6865234375</v>
      </c>
      <c r="H30" s="17">
        <f t="shared" si="2"/>
        <v>1117187.673828125</v>
      </c>
      <c r="I30" s="32">
        <v>6937.4267578125</v>
      </c>
      <c r="J30" s="31">
        <v>31335.359375</v>
      </c>
      <c r="K30" s="31">
        <v>108653.796875</v>
      </c>
      <c r="L30" s="31">
        <v>315118.09375</v>
      </c>
      <c r="M30" s="31">
        <v>256750.5625</v>
      </c>
      <c r="N30" s="31">
        <v>240914.25</v>
      </c>
      <c r="O30" s="31">
        <v>96337.6171875</v>
      </c>
      <c r="P30" s="87">
        <v>15818.580078125</v>
      </c>
      <c r="Q30" s="31">
        <v>17905.16015625</v>
      </c>
      <c r="R30" s="31">
        <v>26089.515625</v>
      </c>
      <c r="S30" s="31">
        <v>64800.3984375</v>
      </c>
      <c r="T30" s="31">
        <v>391325.75</v>
      </c>
      <c r="U30" s="31">
        <v>272575.8125</v>
      </c>
      <c r="V30" s="31">
        <v>221227.734375</v>
      </c>
      <c r="W30" s="31">
        <v>104961.0625</v>
      </c>
      <c r="X30" s="87">
        <v>18302.240234375</v>
      </c>
    </row>
    <row r="31" spans="1:24" s="11" customFormat="1">
      <c r="A31" s="72" t="s">
        <v>99</v>
      </c>
      <c r="B31" s="14"/>
      <c r="C31" s="39" t="s">
        <v>46</v>
      </c>
      <c r="D31" s="39"/>
      <c r="E31" s="29" t="s">
        <v>19</v>
      </c>
      <c r="F31" s="17">
        <f t="shared" si="3"/>
        <v>1008101.432434082</v>
      </c>
      <c r="G31" s="17">
        <f t="shared" si="6"/>
        <v>17418.780090332031</v>
      </c>
      <c r="H31" s="17">
        <f t="shared" si="2"/>
        <v>990682.65234375</v>
      </c>
      <c r="I31" s="32">
        <v>0</v>
      </c>
      <c r="J31" s="31">
        <v>0</v>
      </c>
      <c r="K31" s="31">
        <v>0</v>
      </c>
      <c r="L31" s="31">
        <v>10777.1298828125</v>
      </c>
      <c r="M31" s="31">
        <v>5208.4501953125</v>
      </c>
      <c r="N31" s="31">
        <v>866.4000244140625</v>
      </c>
      <c r="O31" s="31">
        <v>566.79998779296875</v>
      </c>
      <c r="P31" s="87">
        <v>0</v>
      </c>
      <c r="Q31" s="31">
        <v>0</v>
      </c>
      <c r="R31" s="31">
        <v>0</v>
      </c>
      <c r="S31" s="31">
        <v>73632.7890625</v>
      </c>
      <c r="T31" s="31">
        <v>399528</v>
      </c>
      <c r="U31" s="31">
        <v>325300.90625</v>
      </c>
      <c r="V31" s="31">
        <v>141301.71875</v>
      </c>
      <c r="W31" s="31">
        <v>38840.21875</v>
      </c>
      <c r="X31" s="87">
        <v>12079.01953125</v>
      </c>
    </row>
    <row r="32" spans="1:24" s="11" customFormat="1">
      <c r="A32" s="72" t="s">
        <v>100</v>
      </c>
      <c r="B32" s="14"/>
      <c r="C32" s="39" t="s">
        <v>47</v>
      </c>
      <c r="D32" s="39"/>
      <c r="E32" s="29" t="s">
        <v>193</v>
      </c>
      <c r="F32" s="17">
        <f t="shared" si="3"/>
        <v>1235891.4135742187</v>
      </c>
      <c r="G32" s="17">
        <f t="shared" si="6"/>
        <v>0</v>
      </c>
      <c r="H32" s="17">
        <f t="shared" si="2"/>
        <v>1235891.4135742187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7">
        <v>0</v>
      </c>
      <c r="Q32" s="31">
        <v>0</v>
      </c>
      <c r="R32" s="31">
        <v>2460.89990234375</v>
      </c>
      <c r="S32" s="31">
        <v>63373.2890625</v>
      </c>
      <c r="T32" s="31">
        <v>543392.375</v>
      </c>
      <c r="U32" s="31">
        <v>314891.625</v>
      </c>
      <c r="V32" s="31">
        <v>208258.125</v>
      </c>
      <c r="W32" s="31">
        <v>86706.5</v>
      </c>
      <c r="X32" s="87">
        <v>16808.599609375</v>
      </c>
    </row>
    <row r="33" spans="1:24" s="11" customFormat="1">
      <c r="A33" s="72" t="s">
        <v>101</v>
      </c>
      <c r="B33" s="14"/>
      <c r="C33" s="37" t="s">
        <v>48</v>
      </c>
      <c r="D33" s="37"/>
      <c r="E33" s="29" t="s">
        <v>216</v>
      </c>
      <c r="F33" s="17">
        <f t="shared" si="3"/>
        <v>1722854.62890625</v>
      </c>
      <c r="G33" s="17">
        <f t="shared" si="6"/>
        <v>943048.0537109375</v>
      </c>
      <c r="H33" s="17">
        <f>SUM(Q33:X33)</f>
        <v>779806.5751953125</v>
      </c>
      <c r="I33" s="32">
        <v>35715.6796875</v>
      </c>
      <c r="J33" s="31">
        <v>128940.84375</v>
      </c>
      <c r="K33" s="31">
        <v>143025.125</v>
      </c>
      <c r="L33" s="31">
        <v>268381.375</v>
      </c>
      <c r="M33" s="31">
        <v>202565.84375</v>
      </c>
      <c r="N33" s="31">
        <v>118472.4765625</v>
      </c>
      <c r="O33" s="31">
        <v>37530.1796875</v>
      </c>
      <c r="P33" s="87">
        <v>8416.5302734375</v>
      </c>
      <c r="Q33" s="31">
        <v>16011.099609375</v>
      </c>
      <c r="R33" s="31">
        <v>56757.94140625</v>
      </c>
      <c r="S33" s="31">
        <v>120308.296875</v>
      </c>
      <c r="T33" s="31">
        <v>328956.15625</v>
      </c>
      <c r="U33" s="31">
        <v>132999.09375</v>
      </c>
      <c r="V33" s="31">
        <v>89727.6875</v>
      </c>
      <c r="W33" s="31">
        <v>31789.08984375</v>
      </c>
      <c r="X33" s="87">
        <v>3257.2099609375</v>
      </c>
    </row>
    <row r="34" spans="1:24" s="11" customFormat="1">
      <c r="A34" s="72" t="s">
        <v>102</v>
      </c>
      <c r="B34" s="14"/>
      <c r="C34" s="38" t="s">
        <v>49</v>
      </c>
      <c r="D34" s="88" t="s">
        <v>58</v>
      </c>
      <c r="E34" s="264"/>
      <c r="F34" s="17">
        <f t="shared" si="3"/>
        <v>4382333.3359375</v>
      </c>
      <c r="G34" s="17">
        <f t="shared" si="6"/>
        <v>2355871.734375</v>
      </c>
      <c r="H34" s="17">
        <f t="shared" si="2"/>
        <v>2026461.6015625</v>
      </c>
      <c r="I34" s="32">
        <v>117752.1796875</v>
      </c>
      <c r="J34" s="31">
        <v>97244.28125</v>
      </c>
      <c r="K34" s="31">
        <v>257731.5625</v>
      </c>
      <c r="L34" s="31">
        <v>701702.5</v>
      </c>
      <c r="M34" s="31">
        <v>507131.25</v>
      </c>
      <c r="N34" s="31">
        <v>463330.28125</v>
      </c>
      <c r="O34" s="31">
        <v>188963.359375</v>
      </c>
      <c r="P34" s="87">
        <v>22016.3203125</v>
      </c>
      <c r="Q34" s="31">
        <v>95021.2890625</v>
      </c>
      <c r="R34" s="31">
        <v>98492.421875</v>
      </c>
      <c r="S34" s="31">
        <v>230500.203125</v>
      </c>
      <c r="T34" s="31">
        <v>629820</v>
      </c>
      <c r="U34" s="31">
        <v>431969.03125</v>
      </c>
      <c r="V34" s="31">
        <v>351988.28125</v>
      </c>
      <c r="W34" s="31">
        <v>147156.703125</v>
      </c>
      <c r="X34" s="87">
        <v>41513.671875</v>
      </c>
    </row>
    <row r="35" spans="1:24" s="11" customFormat="1">
      <c r="A35" s="72" t="s">
        <v>103</v>
      </c>
      <c r="B35" s="14"/>
      <c r="C35" s="38" t="s">
        <v>50</v>
      </c>
      <c r="D35" s="88" t="s">
        <v>217</v>
      </c>
      <c r="E35" s="264"/>
      <c r="F35" s="17">
        <f t="shared" si="3"/>
        <v>5951612.31640625</v>
      </c>
      <c r="G35" s="17">
        <f t="shared" si="6"/>
        <v>3206335.58203125</v>
      </c>
      <c r="H35" s="17">
        <f t="shared" si="2"/>
        <v>2745276.734375</v>
      </c>
      <c r="I35" s="32">
        <v>60348.16796875</v>
      </c>
      <c r="J35" s="31">
        <v>48450.0390625</v>
      </c>
      <c r="K35" s="31">
        <v>138777.09375</v>
      </c>
      <c r="L35" s="31">
        <v>497893.4375</v>
      </c>
      <c r="M35" s="31">
        <v>735798.25</v>
      </c>
      <c r="N35" s="31">
        <v>986455</v>
      </c>
      <c r="O35" s="31">
        <v>596685.4375</v>
      </c>
      <c r="P35" s="87">
        <v>141928.15625</v>
      </c>
      <c r="Q35" s="31">
        <v>66542.9609375</v>
      </c>
      <c r="R35" s="31">
        <v>53376.9609375</v>
      </c>
      <c r="S35" s="31">
        <v>124590.8984375</v>
      </c>
      <c r="T35" s="31">
        <v>373632.625</v>
      </c>
      <c r="U35" s="31">
        <v>613722.625</v>
      </c>
      <c r="V35" s="31">
        <v>918616.4375</v>
      </c>
      <c r="W35" s="31">
        <v>481691.9375</v>
      </c>
      <c r="X35" s="87">
        <v>113102.2890625</v>
      </c>
    </row>
    <row r="36" spans="1:24" s="79" customFormat="1">
      <c r="A36" s="102"/>
      <c r="B36" s="262"/>
      <c r="C36" s="104"/>
      <c r="D36" s="104" t="s">
        <v>192</v>
      </c>
      <c r="E36" s="263"/>
      <c r="F36" s="80"/>
      <c r="G36" s="17"/>
      <c r="H36" s="80"/>
      <c r="I36" s="261"/>
      <c r="J36" s="262"/>
      <c r="K36" s="262"/>
      <c r="L36" s="262"/>
      <c r="M36" s="262"/>
      <c r="N36" s="262"/>
      <c r="O36" s="262"/>
      <c r="P36" s="263"/>
      <c r="Q36" s="105"/>
      <c r="R36" s="105"/>
      <c r="S36" s="105"/>
      <c r="T36" s="105"/>
      <c r="U36" s="105"/>
      <c r="V36" s="105"/>
      <c r="W36" s="105"/>
      <c r="X36" s="253"/>
    </row>
    <row r="37" spans="1:24" s="11" customFormat="1">
      <c r="A37" s="72" t="s">
        <v>104</v>
      </c>
      <c r="B37" s="14"/>
      <c r="C37" s="38" t="s">
        <v>51</v>
      </c>
      <c r="D37" s="38"/>
      <c r="E37" s="29" t="s">
        <v>24</v>
      </c>
      <c r="F37" s="17">
        <f t="shared" si="3"/>
        <v>1705789.2478027344</v>
      </c>
      <c r="G37" s="17">
        <f t="shared" si="6"/>
        <v>935054.36083984375</v>
      </c>
      <c r="H37" s="17">
        <f t="shared" si="2"/>
        <v>770734.88696289062</v>
      </c>
      <c r="I37" s="32">
        <v>234141.1875</v>
      </c>
      <c r="J37" s="31">
        <v>155380.15625</v>
      </c>
      <c r="K37" s="31">
        <v>217130.78125</v>
      </c>
      <c r="L37" s="31">
        <v>204397.5625</v>
      </c>
      <c r="M37" s="31">
        <v>69215.8984375</v>
      </c>
      <c r="N37" s="31">
        <v>32120.5</v>
      </c>
      <c r="O37" s="31">
        <v>18704</v>
      </c>
      <c r="P37" s="87">
        <v>3964.27490234375</v>
      </c>
      <c r="Q37" s="31">
        <v>168385.78125</v>
      </c>
      <c r="R37" s="31">
        <v>144303.59375</v>
      </c>
      <c r="S37" s="31">
        <v>239138.640625</v>
      </c>
      <c r="T37" s="31">
        <v>108902.4453125</v>
      </c>
      <c r="U37" s="31">
        <v>52631.6015625</v>
      </c>
      <c r="V37" s="31">
        <v>30736.439453125</v>
      </c>
      <c r="W37" s="31">
        <v>22827.169921875</v>
      </c>
      <c r="X37" s="87">
        <v>3809.215087890625</v>
      </c>
    </row>
    <row r="38" spans="1:24" s="11" customFormat="1">
      <c r="A38" s="72" t="s">
        <v>107</v>
      </c>
      <c r="B38" s="14"/>
      <c r="C38" s="37" t="s">
        <v>59</v>
      </c>
      <c r="D38" s="37"/>
      <c r="E38" s="29" t="s">
        <v>213</v>
      </c>
      <c r="F38" s="17">
        <f t="shared" si="3"/>
        <v>2703396.421875</v>
      </c>
      <c r="G38" s="17">
        <f t="shared" si="6"/>
        <v>1394232.576171875</v>
      </c>
      <c r="H38" s="17">
        <f t="shared" si="2"/>
        <v>1309163.845703125</v>
      </c>
      <c r="I38" s="32">
        <v>170936.21875</v>
      </c>
      <c r="J38" s="31">
        <v>134565.40625</v>
      </c>
      <c r="K38" s="31">
        <v>258385.40625</v>
      </c>
      <c r="L38" s="31">
        <v>355331.34375</v>
      </c>
      <c r="M38" s="31">
        <v>178970.84375</v>
      </c>
      <c r="N38" s="31">
        <v>169751.125</v>
      </c>
      <c r="O38" s="31">
        <v>93963.421875</v>
      </c>
      <c r="P38" s="87">
        <v>32328.810546875</v>
      </c>
      <c r="Q38" s="31">
        <v>103067.5078125</v>
      </c>
      <c r="R38" s="31">
        <v>122411.5234375</v>
      </c>
      <c r="S38" s="31">
        <v>277227.3125</v>
      </c>
      <c r="T38" s="31">
        <v>312357.65625</v>
      </c>
      <c r="U38" s="31">
        <v>201924.359375</v>
      </c>
      <c r="V38" s="31">
        <v>167787.203125</v>
      </c>
      <c r="W38" s="31">
        <v>106180.0234375</v>
      </c>
      <c r="X38" s="87">
        <v>18208.259765625</v>
      </c>
    </row>
    <row r="39" spans="1:24" s="11" customFormat="1">
      <c r="A39" s="72" t="s">
        <v>105</v>
      </c>
      <c r="B39" s="14"/>
      <c r="C39" s="37" t="s">
        <v>60</v>
      </c>
      <c r="D39" s="88" t="s">
        <v>190</v>
      </c>
      <c r="E39" s="265"/>
      <c r="F39" s="17">
        <f t="shared" si="3"/>
        <v>323123.49438476562</v>
      </c>
      <c r="G39" s="17">
        <f t="shared" si="6"/>
        <v>157038.34545898437</v>
      </c>
      <c r="H39" s="17">
        <f t="shared" si="2"/>
        <v>166085.14892578125</v>
      </c>
      <c r="I39" s="32">
        <v>36077.796875</v>
      </c>
      <c r="J39" s="31">
        <v>2509.949951171875</v>
      </c>
      <c r="K39" s="31">
        <v>21274.76953125</v>
      </c>
      <c r="L39" s="31">
        <v>22534.119140625</v>
      </c>
      <c r="M39" s="31">
        <v>26880.75</v>
      </c>
      <c r="N39" s="31">
        <v>21900.66015625</v>
      </c>
      <c r="O39" s="31">
        <v>21022.5</v>
      </c>
      <c r="P39" s="87">
        <v>4837.7998046875</v>
      </c>
      <c r="Q39" s="31">
        <v>40455.70703125</v>
      </c>
      <c r="R39" s="31">
        <v>5645.0400390625</v>
      </c>
      <c r="S39" s="31">
        <v>22666</v>
      </c>
      <c r="T39" s="31">
        <v>30090.30078125</v>
      </c>
      <c r="U39" s="31">
        <v>29354.400390625</v>
      </c>
      <c r="V39" s="31">
        <v>20086.8203125</v>
      </c>
      <c r="W39" s="31">
        <v>12368.16015625</v>
      </c>
      <c r="X39" s="87">
        <v>5418.72021484375</v>
      </c>
    </row>
    <row r="40" spans="1:24" s="11" customFormat="1">
      <c r="A40" s="72" t="s">
        <v>108</v>
      </c>
      <c r="B40" s="14"/>
      <c r="C40" s="38" t="s">
        <v>61</v>
      </c>
      <c r="D40" s="88" t="s">
        <v>225</v>
      </c>
      <c r="E40" s="265"/>
      <c r="F40" s="17">
        <f t="shared" si="3"/>
        <v>671932.8779296875</v>
      </c>
      <c r="G40" s="17">
        <f t="shared" si="6"/>
        <v>243613.6201171875</v>
      </c>
      <c r="H40" s="17">
        <f t="shared" si="2"/>
        <v>428319.2578125</v>
      </c>
      <c r="I40" s="32">
        <v>6829.85986328125</v>
      </c>
      <c r="J40" s="31">
        <v>4267.85009765625</v>
      </c>
      <c r="K40" s="31">
        <v>9601.900390625</v>
      </c>
      <c r="L40" s="31">
        <v>32501.7890625</v>
      </c>
      <c r="M40" s="31">
        <v>26715.240234375</v>
      </c>
      <c r="N40" s="31">
        <v>98235.28125</v>
      </c>
      <c r="O40" s="31">
        <v>54443.69921875</v>
      </c>
      <c r="P40" s="87">
        <v>11018</v>
      </c>
      <c r="Q40" s="31">
        <v>5392.029296875</v>
      </c>
      <c r="R40" s="31">
        <v>0</v>
      </c>
      <c r="S40" s="31">
        <v>31699.560546875</v>
      </c>
      <c r="T40" s="31">
        <v>45633.69921875</v>
      </c>
      <c r="U40" s="31">
        <v>116519.0390625</v>
      </c>
      <c r="V40" s="31">
        <v>106287.390625</v>
      </c>
      <c r="W40" s="31">
        <v>93987.8984375</v>
      </c>
      <c r="X40" s="87">
        <v>28799.640625</v>
      </c>
    </row>
    <row r="41" spans="1:24" s="79" customFormat="1">
      <c r="A41" s="102"/>
      <c r="B41" s="262"/>
      <c r="C41" s="262"/>
      <c r="D41" s="111" t="s">
        <v>218</v>
      </c>
      <c r="E41" s="263"/>
      <c r="F41" s="80"/>
      <c r="G41" s="17"/>
      <c r="H41" s="80"/>
      <c r="I41" s="261"/>
      <c r="J41" s="262"/>
      <c r="K41" s="262"/>
      <c r="L41" s="262"/>
      <c r="M41" s="262"/>
      <c r="N41" s="262"/>
      <c r="O41" s="262"/>
      <c r="P41" s="263"/>
      <c r="Q41" s="105"/>
      <c r="R41" s="105"/>
      <c r="S41" s="105"/>
      <c r="T41" s="105"/>
      <c r="U41" s="105"/>
      <c r="V41" s="105"/>
      <c r="W41" s="105"/>
      <c r="X41" s="253"/>
    </row>
    <row r="42" spans="1:24" s="11" customFormat="1">
      <c r="A42" s="72" t="s">
        <v>106</v>
      </c>
      <c r="B42" s="14"/>
      <c r="C42" s="38" t="s">
        <v>62</v>
      </c>
      <c r="D42" s="14"/>
      <c r="E42" s="29" t="s">
        <v>210</v>
      </c>
      <c r="F42" s="17">
        <f t="shared" si="3"/>
        <v>301199.87145996094</v>
      </c>
      <c r="G42" s="17">
        <f t="shared" si="6"/>
        <v>124057.80285644531</v>
      </c>
      <c r="H42" s="17">
        <f t="shared" si="2"/>
        <v>177142.06860351563</v>
      </c>
      <c r="I42" s="32">
        <v>8410.5</v>
      </c>
      <c r="J42" s="31">
        <v>13539.5947265625</v>
      </c>
      <c r="K42" s="31">
        <v>34684.55859375</v>
      </c>
      <c r="L42" s="31">
        <v>27766.529296875</v>
      </c>
      <c r="M42" s="31">
        <v>13022.51953125</v>
      </c>
      <c r="N42" s="31">
        <v>18305.560546875</v>
      </c>
      <c r="O42" s="31">
        <v>7031.16015625</v>
      </c>
      <c r="P42" s="87">
        <v>1297.3800048828125</v>
      </c>
      <c r="Q42" s="31">
        <v>10629.13671875</v>
      </c>
      <c r="R42" s="31">
        <v>9091.2001953125</v>
      </c>
      <c r="S42" s="31">
        <v>41446.9609375</v>
      </c>
      <c r="T42" s="31">
        <v>69982.5</v>
      </c>
      <c r="U42" s="31">
        <v>25885.0703125</v>
      </c>
      <c r="V42" s="31">
        <v>13467.4404296875</v>
      </c>
      <c r="W42" s="31">
        <v>2866.5400390625</v>
      </c>
      <c r="X42" s="87">
        <v>3773.219970703125</v>
      </c>
    </row>
    <row r="43" spans="1:24" s="11" customFormat="1">
      <c r="A43" s="72" t="s">
        <v>109</v>
      </c>
      <c r="B43" s="14"/>
      <c r="C43" s="38" t="s">
        <v>63</v>
      </c>
      <c r="D43" s="14"/>
      <c r="E43" s="29" t="s">
        <v>219</v>
      </c>
      <c r="F43" s="17">
        <f t="shared" si="3"/>
        <v>16529766.331054687</v>
      </c>
      <c r="G43" s="17">
        <f t="shared" si="6"/>
        <v>9289503.8095703125</v>
      </c>
      <c r="H43" s="17">
        <f t="shared" si="2"/>
        <v>7240262.521484375</v>
      </c>
      <c r="I43" s="32">
        <v>14435.7041015625</v>
      </c>
      <c r="J43" s="31">
        <v>30790.19921875</v>
      </c>
      <c r="K43" s="31">
        <v>272021.46875</v>
      </c>
      <c r="L43" s="31">
        <v>1647709</v>
      </c>
      <c r="M43" s="31">
        <v>2347628.5</v>
      </c>
      <c r="N43" s="31">
        <v>2836886</v>
      </c>
      <c r="O43" s="31">
        <v>1754761.5</v>
      </c>
      <c r="P43" s="87">
        <v>385271.4375</v>
      </c>
      <c r="Q43" s="31">
        <v>28773.328125</v>
      </c>
      <c r="R43" s="31">
        <v>31842.240234375</v>
      </c>
      <c r="S43" s="31">
        <v>235467.328125</v>
      </c>
      <c r="T43" s="31">
        <v>1002101.25</v>
      </c>
      <c r="U43" s="31">
        <v>1430171.625</v>
      </c>
      <c r="V43" s="31">
        <v>2340740.25</v>
      </c>
      <c r="W43" s="31">
        <v>1719286.75</v>
      </c>
      <c r="X43" s="87">
        <v>451879.75</v>
      </c>
    </row>
    <row r="44" spans="1:24" s="11" customFormat="1">
      <c r="A44" s="72" t="s">
        <v>110</v>
      </c>
      <c r="B44" s="14"/>
      <c r="C44" s="38" t="s">
        <v>64</v>
      </c>
      <c r="D44" s="14"/>
      <c r="E44" s="29" t="s">
        <v>202</v>
      </c>
      <c r="F44" s="17">
        <f t="shared" si="3"/>
        <v>44868457.5546875</v>
      </c>
      <c r="G44" s="17">
        <f t="shared" si="4"/>
        <v>29325917.7578125</v>
      </c>
      <c r="H44" s="17">
        <f t="shared" si="2"/>
        <v>15542539.796875</v>
      </c>
      <c r="I44" s="32">
        <v>35915.95703125</v>
      </c>
      <c r="J44" s="31">
        <v>41720.80078125</v>
      </c>
      <c r="K44" s="31">
        <v>1220850.5</v>
      </c>
      <c r="L44" s="31">
        <v>8089770</v>
      </c>
      <c r="M44" s="31">
        <v>8104281</v>
      </c>
      <c r="N44" s="31">
        <v>7551845</v>
      </c>
      <c r="O44" s="31">
        <v>3503641.25</v>
      </c>
      <c r="P44" s="87">
        <v>777893.25</v>
      </c>
      <c r="Q44" s="31">
        <v>34727.421875</v>
      </c>
      <c r="R44" s="31">
        <v>80760</v>
      </c>
      <c r="S44" s="31">
        <v>812478.4375</v>
      </c>
      <c r="T44" s="31">
        <v>3237671.5</v>
      </c>
      <c r="U44" s="31">
        <v>3494906.25</v>
      </c>
      <c r="V44" s="31">
        <v>4497755</v>
      </c>
      <c r="W44" s="31">
        <v>2686272</v>
      </c>
      <c r="X44" s="87">
        <v>697969.1875</v>
      </c>
    </row>
    <row r="45" spans="1:24" s="11" customFormat="1">
      <c r="A45" s="72" t="s">
        <v>111</v>
      </c>
      <c r="B45" s="14"/>
      <c r="C45" s="38" t="s">
        <v>65</v>
      </c>
      <c r="D45" s="88" t="s">
        <v>203</v>
      </c>
      <c r="E45" s="264"/>
      <c r="F45" s="17">
        <f t="shared" si="3"/>
        <v>18976107.35546875</v>
      </c>
      <c r="G45" s="17">
        <f t="shared" si="4"/>
        <v>11133227.87890625</v>
      </c>
      <c r="H45" s="17">
        <f t="shared" si="2"/>
        <v>7842879.4765625</v>
      </c>
      <c r="I45" s="32">
        <v>242778.828125</v>
      </c>
      <c r="J45" s="31">
        <v>38137.80078125</v>
      </c>
      <c r="K45" s="31">
        <v>152211.875</v>
      </c>
      <c r="L45" s="31">
        <v>1166807.5</v>
      </c>
      <c r="M45" s="31">
        <v>2260804.25</v>
      </c>
      <c r="N45" s="31">
        <v>3913401</v>
      </c>
      <c r="O45" s="31">
        <v>2694354</v>
      </c>
      <c r="P45" s="87">
        <v>664732.625</v>
      </c>
      <c r="Q45" s="31">
        <v>159270.4375</v>
      </c>
      <c r="R45" s="31">
        <v>39086.3984375</v>
      </c>
      <c r="S45" s="31">
        <v>152006.515625</v>
      </c>
      <c r="T45" s="31">
        <v>750967.1875</v>
      </c>
      <c r="U45" s="31">
        <v>1356866.75</v>
      </c>
      <c r="V45" s="31">
        <v>2677357.5</v>
      </c>
      <c r="W45" s="31">
        <v>2126888.25</v>
      </c>
      <c r="X45" s="87">
        <v>580436.4375</v>
      </c>
    </row>
    <row r="46" spans="1:24" s="79" customFormat="1">
      <c r="A46" s="102"/>
      <c r="B46" s="262"/>
      <c r="C46" s="111"/>
      <c r="D46" s="111" t="s">
        <v>25</v>
      </c>
      <c r="E46" s="263"/>
      <c r="F46" s="80"/>
      <c r="G46" s="80"/>
      <c r="H46" s="80"/>
      <c r="I46" s="261"/>
      <c r="J46" s="262"/>
      <c r="K46" s="262"/>
      <c r="L46" s="262"/>
      <c r="M46" s="262"/>
      <c r="N46" s="262"/>
      <c r="O46" s="262"/>
      <c r="P46" s="263"/>
      <c r="Q46" s="105"/>
      <c r="R46" s="105"/>
      <c r="S46" s="105"/>
      <c r="T46" s="105"/>
      <c r="U46" s="105"/>
      <c r="V46" s="105"/>
      <c r="W46" s="105"/>
      <c r="X46" s="253"/>
    </row>
    <row r="47" spans="1:24" s="11" customFormat="1">
      <c r="A47" s="72" t="s">
        <v>112</v>
      </c>
      <c r="B47" s="14"/>
      <c r="C47" s="38" t="s">
        <v>66</v>
      </c>
      <c r="D47" s="46"/>
      <c r="E47" s="29" t="s">
        <v>204</v>
      </c>
      <c r="F47" s="17">
        <f t="shared" si="3"/>
        <v>1446933.5668945312</v>
      </c>
      <c r="G47" s="17">
        <f t="shared" si="4"/>
        <v>817543.34375</v>
      </c>
      <c r="H47" s="17">
        <f t="shared" si="2"/>
        <v>629390.22314453125</v>
      </c>
      <c r="I47" s="32">
        <v>19985.361328125</v>
      </c>
      <c r="J47" s="31">
        <v>0</v>
      </c>
      <c r="K47" s="31">
        <v>76954.1875</v>
      </c>
      <c r="L47" s="31">
        <v>269163</v>
      </c>
      <c r="M47" s="31">
        <v>153910.375</v>
      </c>
      <c r="N47" s="31">
        <v>188294.21875</v>
      </c>
      <c r="O47" s="31">
        <v>89638.921875</v>
      </c>
      <c r="P47" s="87">
        <v>19597.279296875</v>
      </c>
      <c r="Q47" s="31">
        <v>8138.89306640625</v>
      </c>
      <c r="R47" s="31">
        <v>17939.9609375</v>
      </c>
      <c r="S47" s="31">
        <v>62985.51953125</v>
      </c>
      <c r="T47" s="31">
        <v>181678</v>
      </c>
      <c r="U47" s="31">
        <v>122033.796875</v>
      </c>
      <c r="V47" s="31">
        <v>136777.15625</v>
      </c>
      <c r="W47" s="31">
        <v>82936.9765625</v>
      </c>
      <c r="X47" s="87">
        <v>16899.919921875</v>
      </c>
    </row>
    <row r="48" spans="1:24" s="11" customFormat="1">
      <c r="A48" s="72" t="s">
        <v>113</v>
      </c>
      <c r="B48" s="14"/>
      <c r="C48" s="38" t="s">
        <v>67</v>
      </c>
      <c r="D48" s="46"/>
      <c r="E48" s="29" t="s">
        <v>205</v>
      </c>
      <c r="F48" s="17">
        <f t="shared" si="3"/>
        <v>12104654.109375</v>
      </c>
      <c r="G48" s="17">
        <f t="shared" si="4"/>
        <v>8873957.37890625</v>
      </c>
      <c r="H48" s="17">
        <f t="shared" si="2"/>
        <v>3230696.73046875</v>
      </c>
      <c r="I48" s="32">
        <v>574251.25</v>
      </c>
      <c r="J48" s="31">
        <v>228875.9375</v>
      </c>
      <c r="K48" s="31">
        <v>978624.125</v>
      </c>
      <c r="L48" s="31">
        <v>4077247.5</v>
      </c>
      <c r="M48" s="31">
        <v>1598868.625</v>
      </c>
      <c r="N48" s="31">
        <v>1048432</v>
      </c>
      <c r="O48" s="31">
        <v>327465.5625</v>
      </c>
      <c r="P48" s="87">
        <v>40192.37890625</v>
      </c>
      <c r="Q48" s="31">
        <v>579288.3125</v>
      </c>
      <c r="R48" s="31">
        <v>379296.21875</v>
      </c>
      <c r="S48" s="31">
        <v>639027.875</v>
      </c>
      <c r="T48" s="31">
        <v>748561.6875</v>
      </c>
      <c r="U48" s="31">
        <v>367812.71875</v>
      </c>
      <c r="V48" s="31">
        <v>370573.125</v>
      </c>
      <c r="W48" s="31">
        <v>125414.6328125</v>
      </c>
      <c r="X48" s="87">
        <v>20722.16015625</v>
      </c>
    </row>
    <row r="49" spans="1:24" s="11" customFormat="1">
      <c r="A49" s="72" t="s">
        <v>114</v>
      </c>
      <c r="B49" s="14"/>
      <c r="C49" s="38" t="s">
        <v>68</v>
      </c>
      <c r="D49" s="46"/>
      <c r="E49" s="29" t="s">
        <v>206</v>
      </c>
      <c r="F49" s="17">
        <f t="shared" si="3"/>
        <v>5476893.85546875</v>
      </c>
      <c r="G49" s="17">
        <f t="shared" si="4"/>
        <v>2725760.234375</v>
      </c>
      <c r="H49" s="17">
        <f t="shared" si="2"/>
        <v>2751133.62109375</v>
      </c>
      <c r="I49" s="32">
        <v>296033.90625</v>
      </c>
      <c r="J49" s="31">
        <v>180461.921875</v>
      </c>
      <c r="K49" s="31">
        <v>435234.8125</v>
      </c>
      <c r="L49" s="31">
        <v>724303.5</v>
      </c>
      <c r="M49" s="31">
        <v>358151.125</v>
      </c>
      <c r="N49" s="31">
        <v>470057.03125</v>
      </c>
      <c r="O49" s="31">
        <v>217080.1875</v>
      </c>
      <c r="P49" s="87">
        <v>44437.75</v>
      </c>
      <c r="Q49" s="31">
        <v>246100.53125</v>
      </c>
      <c r="R49" s="31">
        <v>223804.234375</v>
      </c>
      <c r="S49" s="31">
        <v>568064</v>
      </c>
      <c r="T49" s="31">
        <v>587789.8125</v>
      </c>
      <c r="U49" s="31">
        <v>391941.375</v>
      </c>
      <c r="V49" s="31">
        <v>432880.25</v>
      </c>
      <c r="W49" s="31">
        <v>237831.65625</v>
      </c>
      <c r="X49" s="87">
        <v>62721.76171875</v>
      </c>
    </row>
    <row r="50" spans="1:24" s="79" customFormat="1">
      <c r="A50" s="102"/>
      <c r="B50" s="262"/>
      <c r="C50" s="111"/>
      <c r="D50" s="111" t="s">
        <v>26</v>
      </c>
      <c r="E50" s="263"/>
      <c r="F50" s="80"/>
      <c r="G50" s="80"/>
      <c r="H50" s="80"/>
      <c r="I50" s="261"/>
      <c r="J50" s="262"/>
      <c r="K50" s="262"/>
      <c r="L50" s="262"/>
      <c r="M50" s="262"/>
      <c r="N50" s="262"/>
      <c r="O50" s="262"/>
      <c r="P50" s="263"/>
      <c r="Q50" s="105"/>
      <c r="R50" s="105"/>
      <c r="S50" s="105"/>
      <c r="T50" s="105"/>
      <c r="U50" s="105"/>
      <c r="V50" s="105"/>
      <c r="W50" s="105"/>
      <c r="X50" s="253"/>
    </row>
    <row r="51" spans="1:24" s="11" customFormat="1">
      <c r="A51" s="72" t="s">
        <v>115</v>
      </c>
      <c r="B51" s="14"/>
      <c r="C51" s="38" t="s">
        <v>69</v>
      </c>
      <c r="D51" s="46"/>
      <c r="E51" s="29" t="s">
        <v>220</v>
      </c>
      <c r="F51" s="17">
        <f t="shared" si="3"/>
        <v>6294095.40625</v>
      </c>
      <c r="G51" s="17">
        <f t="shared" si="4"/>
        <v>3923601.9609375</v>
      </c>
      <c r="H51" s="17">
        <f t="shared" si="2"/>
        <v>2370493.4453125</v>
      </c>
      <c r="I51" s="32">
        <v>53857.57421875</v>
      </c>
      <c r="J51" s="31">
        <v>50535.08984375</v>
      </c>
      <c r="K51" s="31">
        <v>364820.6875</v>
      </c>
      <c r="L51" s="31">
        <v>1190719.5</v>
      </c>
      <c r="M51" s="31">
        <v>978875.3125</v>
      </c>
      <c r="N51" s="31">
        <v>807088.3125</v>
      </c>
      <c r="O51" s="31">
        <v>391740.125</v>
      </c>
      <c r="P51" s="87">
        <v>85965.359375</v>
      </c>
      <c r="Q51" s="31">
        <v>54928.51171875</v>
      </c>
      <c r="R51" s="31">
        <v>93670.078125</v>
      </c>
      <c r="S51" s="31">
        <v>252358.875</v>
      </c>
      <c r="T51" s="31">
        <v>630150.3125</v>
      </c>
      <c r="U51" s="31">
        <v>519402.65625</v>
      </c>
      <c r="V51" s="31">
        <v>523191.96875</v>
      </c>
      <c r="W51" s="31">
        <v>254292.484375</v>
      </c>
      <c r="X51" s="87">
        <v>42498.55859375</v>
      </c>
    </row>
    <row r="52" spans="1:24" s="11" customFormat="1">
      <c r="A52" s="72" t="s">
        <v>116</v>
      </c>
      <c r="B52" s="14"/>
      <c r="C52" s="37" t="s">
        <v>70</v>
      </c>
      <c r="D52" s="46"/>
      <c r="E52" s="28" t="s">
        <v>207</v>
      </c>
      <c r="F52" s="17">
        <f t="shared" si="3"/>
        <v>941979.01342773437</v>
      </c>
      <c r="G52" s="17">
        <f t="shared" si="4"/>
        <v>496848.4609375</v>
      </c>
      <c r="H52" s="17">
        <f>SUM(Q52:X52)</f>
        <v>445130.55249023437</v>
      </c>
      <c r="I52" s="32">
        <v>39402.01953125</v>
      </c>
      <c r="J52" s="31">
        <v>24842.16015625</v>
      </c>
      <c r="K52" s="31">
        <v>42168.1640625</v>
      </c>
      <c r="L52" s="31">
        <v>120044.8203125</v>
      </c>
      <c r="M52" s="31">
        <v>63368.76171875</v>
      </c>
      <c r="N52" s="31">
        <v>97312.875</v>
      </c>
      <c r="O52" s="31">
        <v>88582.859375</v>
      </c>
      <c r="P52" s="87">
        <v>21126.80078125</v>
      </c>
      <c r="Q52" s="31">
        <v>14425.7001953125</v>
      </c>
      <c r="R52" s="31">
        <v>2856.639892578125</v>
      </c>
      <c r="S52" s="31">
        <v>130074.703125</v>
      </c>
      <c r="T52" s="31">
        <v>122127.65625</v>
      </c>
      <c r="U52" s="31">
        <v>73277.640625</v>
      </c>
      <c r="V52" s="31">
        <v>68459.8515625</v>
      </c>
      <c r="W52" s="31">
        <v>26203.4609375</v>
      </c>
      <c r="X52" s="87">
        <v>7704.89990234375</v>
      </c>
    </row>
    <row r="53" spans="1:24" s="11" customFormat="1">
      <c r="A53" s="72" t="s">
        <v>184</v>
      </c>
      <c r="B53" s="14"/>
      <c r="C53" s="37" t="s">
        <v>71</v>
      </c>
      <c r="D53" s="88" t="s">
        <v>182</v>
      </c>
      <c r="E53" s="265"/>
      <c r="F53" s="17">
        <f>SUM(G53:H53)</f>
        <v>3894400.9391174316</v>
      </c>
      <c r="G53" s="17">
        <f>SUM(I53:P53)</f>
        <v>2092000.7503662109</v>
      </c>
      <c r="H53" s="17">
        <f>SUM(Q53:X53)</f>
        <v>1802400.1887512207</v>
      </c>
      <c r="I53" s="32">
        <v>1845129.75</v>
      </c>
      <c r="J53" s="31">
        <v>128338.5625</v>
      </c>
      <c r="K53" s="31">
        <v>91064.578125</v>
      </c>
      <c r="L53" s="31">
        <v>15190.240234375</v>
      </c>
      <c r="M53" s="31">
        <v>2963.699951171875</v>
      </c>
      <c r="N53" s="31">
        <v>8759.51953125</v>
      </c>
      <c r="O53" s="31">
        <v>0</v>
      </c>
      <c r="P53" s="87">
        <v>554.4000244140625</v>
      </c>
      <c r="Q53" s="31">
        <v>1558838.125</v>
      </c>
      <c r="R53" s="31">
        <v>120782.71875</v>
      </c>
      <c r="S53" s="31">
        <v>73278</v>
      </c>
      <c r="T53" s="31">
        <v>43140.16015625</v>
      </c>
      <c r="U53" s="31">
        <v>2325.39990234375</v>
      </c>
      <c r="V53" s="31">
        <v>3564.824951171875</v>
      </c>
      <c r="W53" s="31">
        <v>470.95999145507812</v>
      </c>
      <c r="X53" s="87">
        <v>0</v>
      </c>
    </row>
    <row r="54" spans="1:24" s="16" customFormat="1" ht="15" customHeight="1">
      <c r="A54" s="248"/>
      <c r="B54" s="63" t="s">
        <v>56</v>
      </c>
      <c r="C54" s="63"/>
      <c r="D54" s="63"/>
      <c r="E54" s="64"/>
      <c r="F54" s="53">
        <f t="shared" si="3"/>
        <v>47234623.198852539</v>
      </c>
      <c r="G54" s="54">
        <f>SUM(G55:G61)</f>
        <v>30972243.431762695</v>
      </c>
      <c r="H54" s="54">
        <f>SUM(H55:H61)</f>
        <v>16262379.767089844</v>
      </c>
      <c r="I54" s="55">
        <f>SUM(I55:I61)</f>
        <v>2151807.41796875</v>
      </c>
      <c r="J54" s="56">
        <f t="shared" ref="J54:X54" si="7">SUM(J55:J61)</f>
        <v>2684373.8515625</v>
      </c>
      <c r="K54" s="56">
        <f t="shared" si="7"/>
        <v>10261287.40625</v>
      </c>
      <c r="L54" s="56">
        <f t="shared" si="7"/>
        <v>10486494.65625</v>
      </c>
      <c r="M54" s="56">
        <f>SUM(M55:M61)</f>
        <v>2655878.9375</v>
      </c>
      <c r="N54" s="56">
        <f t="shared" si="7"/>
        <v>1615212.859375</v>
      </c>
      <c r="O54" s="56">
        <f t="shared" si="7"/>
        <v>902511.2197265625</v>
      </c>
      <c r="P54" s="252">
        <f>SUM(P55:P61)</f>
        <v>214677.08312988281</v>
      </c>
      <c r="Q54" s="56">
        <f t="shared" si="7"/>
        <v>2063544.05859375</v>
      </c>
      <c r="R54" s="56">
        <f t="shared" si="7"/>
        <v>1821624.0703125</v>
      </c>
      <c r="S54" s="56">
        <f t="shared" si="7"/>
        <v>5520674.90625</v>
      </c>
      <c r="T54" s="56">
        <f t="shared" si="7"/>
        <v>3512467.203125</v>
      </c>
      <c r="U54" s="56">
        <f t="shared" si="7"/>
        <v>1148830.24609375</v>
      </c>
      <c r="V54" s="56">
        <f t="shared" si="7"/>
        <v>1205883.7973632813</v>
      </c>
      <c r="W54" s="56">
        <f t="shared" si="7"/>
        <v>767529.1884765625</v>
      </c>
      <c r="X54" s="252">
        <f t="shared" si="7"/>
        <v>221826.296875</v>
      </c>
    </row>
    <row r="55" spans="1:24">
      <c r="A55" s="72" t="s">
        <v>119</v>
      </c>
      <c r="B55" s="81"/>
      <c r="C55" s="38" t="s">
        <v>72</v>
      </c>
      <c r="D55" s="88" t="s">
        <v>223</v>
      </c>
      <c r="E55" s="266"/>
      <c r="F55" s="17">
        <f>SUM(G55:H55)</f>
        <v>14414655.66015625</v>
      </c>
      <c r="G55" s="17">
        <f t="shared" si="4"/>
        <v>12101569.421875</v>
      </c>
      <c r="H55" s="17">
        <f t="shared" si="2"/>
        <v>2313086.23828125</v>
      </c>
      <c r="I55" s="254">
        <v>236161.796875</v>
      </c>
      <c r="J55" s="33">
        <v>652218.5</v>
      </c>
      <c r="K55" s="33">
        <v>4514577.5</v>
      </c>
      <c r="L55" s="33">
        <v>4737710.5</v>
      </c>
      <c r="M55" s="33">
        <v>1180631.5</v>
      </c>
      <c r="N55" s="33">
        <v>577548.75</v>
      </c>
      <c r="O55" s="33">
        <v>171156.234375</v>
      </c>
      <c r="P55" s="87">
        <v>31564.640625</v>
      </c>
      <c r="Q55" s="33">
        <v>203554.796875</v>
      </c>
      <c r="R55" s="33">
        <v>296102.53125</v>
      </c>
      <c r="S55" s="33">
        <v>560003.5</v>
      </c>
      <c r="T55" s="33">
        <v>685448.375</v>
      </c>
      <c r="U55" s="33">
        <v>297299.46875</v>
      </c>
      <c r="V55" s="33">
        <v>195245.953125</v>
      </c>
      <c r="W55" s="33">
        <v>67673.5234375</v>
      </c>
      <c r="X55" s="255">
        <v>7758.08984375</v>
      </c>
    </row>
    <row r="56" spans="1:24">
      <c r="A56" s="72" t="s">
        <v>120</v>
      </c>
      <c r="B56" s="81"/>
      <c r="C56" s="38" t="s">
        <v>73</v>
      </c>
      <c r="D56" s="88" t="s">
        <v>27</v>
      </c>
      <c r="E56" s="266"/>
      <c r="F56" s="17">
        <f t="shared" si="3"/>
        <v>5844031.5703125</v>
      </c>
      <c r="G56" s="17">
        <f t="shared" si="4"/>
        <v>3277427.6328125</v>
      </c>
      <c r="H56" s="17">
        <f t="shared" si="2"/>
        <v>2566603.9375</v>
      </c>
      <c r="I56" s="254">
        <v>549137.1875</v>
      </c>
      <c r="J56" s="33">
        <v>299452.53125</v>
      </c>
      <c r="K56" s="33">
        <v>376505.5</v>
      </c>
      <c r="L56" s="33">
        <v>690031.5</v>
      </c>
      <c r="M56" s="33">
        <v>380839.875</v>
      </c>
      <c r="N56" s="33">
        <v>397191.09375</v>
      </c>
      <c r="O56" s="33">
        <v>458429.40625</v>
      </c>
      <c r="P56" s="87">
        <v>125840.5390625</v>
      </c>
      <c r="Q56" s="33">
        <v>564986.875</v>
      </c>
      <c r="R56" s="33">
        <v>141020.3125</v>
      </c>
      <c r="S56" s="33">
        <v>214180.40625</v>
      </c>
      <c r="T56" s="33">
        <v>215380.140625</v>
      </c>
      <c r="U56" s="33">
        <v>264311.625</v>
      </c>
      <c r="V56" s="33">
        <v>545812.5625</v>
      </c>
      <c r="W56" s="33">
        <v>462278.4375</v>
      </c>
      <c r="X56" s="255">
        <v>158633.578125</v>
      </c>
    </row>
    <row r="57" spans="1:24">
      <c r="A57" s="72" t="s">
        <v>121</v>
      </c>
      <c r="B57" s="81"/>
      <c r="C57" s="38" t="s">
        <v>74</v>
      </c>
      <c r="D57" s="88" t="s">
        <v>28</v>
      </c>
      <c r="E57" s="266"/>
      <c r="F57" s="17">
        <f t="shared" si="3"/>
        <v>4103714.6171875</v>
      </c>
      <c r="G57" s="17">
        <f t="shared" si="4"/>
        <v>2816861.2880859375</v>
      </c>
      <c r="H57" s="17">
        <f t="shared" si="2"/>
        <v>1286853.3291015625</v>
      </c>
      <c r="I57" s="254">
        <v>595286.125</v>
      </c>
      <c r="J57" s="33">
        <v>846485.625</v>
      </c>
      <c r="K57" s="33">
        <v>703067.0625</v>
      </c>
      <c r="L57" s="33">
        <v>444810.4375</v>
      </c>
      <c r="M57" s="33">
        <v>124241.5234375</v>
      </c>
      <c r="N57" s="33">
        <v>73387.890625</v>
      </c>
      <c r="O57" s="33">
        <v>23353.19921875</v>
      </c>
      <c r="P57" s="87">
        <v>6229.4248046875</v>
      </c>
      <c r="Q57" s="33">
        <v>369804.59375</v>
      </c>
      <c r="R57" s="33">
        <v>442057.5625</v>
      </c>
      <c r="S57" s="33">
        <v>245485.4375</v>
      </c>
      <c r="T57" s="33">
        <v>115043.0390625</v>
      </c>
      <c r="U57" s="33">
        <v>50092.125</v>
      </c>
      <c r="V57" s="33">
        <v>31042.470703125</v>
      </c>
      <c r="W57" s="33">
        <v>26210.400390625</v>
      </c>
      <c r="X57" s="255">
        <v>7117.7001953125</v>
      </c>
    </row>
    <row r="58" spans="1:24">
      <c r="A58" s="72" t="s">
        <v>122</v>
      </c>
      <c r="B58" s="81"/>
      <c r="C58" s="38" t="s">
        <v>75</v>
      </c>
      <c r="D58" s="88" t="s">
        <v>117</v>
      </c>
      <c r="E58" s="266"/>
      <c r="F58" s="17">
        <f t="shared" si="3"/>
        <v>2682638.267578125</v>
      </c>
      <c r="G58" s="17">
        <f t="shared" si="4"/>
        <v>1312065.7026367188</v>
      </c>
      <c r="H58" s="17">
        <f t="shared" si="2"/>
        <v>1370572.5649414063</v>
      </c>
      <c r="I58" s="254">
        <v>216442.59375</v>
      </c>
      <c r="J58" s="33">
        <v>262062.546875</v>
      </c>
      <c r="K58" s="33">
        <v>326997.3125</v>
      </c>
      <c r="L58" s="33">
        <v>317759</v>
      </c>
      <c r="M58" s="33">
        <v>102598.0390625</v>
      </c>
      <c r="N58" s="33">
        <v>54174.9609375</v>
      </c>
      <c r="O58" s="33">
        <v>26684.9296875</v>
      </c>
      <c r="P58" s="87">
        <v>5346.31982421875</v>
      </c>
      <c r="Q58" s="33">
        <v>303033.59375</v>
      </c>
      <c r="R58" s="33">
        <v>371109.59375</v>
      </c>
      <c r="S58" s="33">
        <v>259182</v>
      </c>
      <c r="T58" s="33">
        <v>271307.875</v>
      </c>
      <c r="U58" s="33">
        <v>80851.3203125</v>
      </c>
      <c r="V58" s="33">
        <v>65658.6015625</v>
      </c>
      <c r="W58" s="33">
        <v>17114.060546875</v>
      </c>
      <c r="X58" s="255">
        <v>2315.52001953125</v>
      </c>
    </row>
    <row r="59" spans="1:24">
      <c r="A59" s="72" t="s">
        <v>123</v>
      </c>
      <c r="B59" s="81"/>
      <c r="C59" s="38" t="s">
        <v>76</v>
      </c>
      <c r="D59" s="88" t="s">
        <v>221</v>
      </c>
      <c r="E59" s="266"/>
      <c r="F59" s="17">
        <f t="shared" si="3"/>
        <v>11360604.104980469</v>
      </c>
      <c r="G59" s="17">
        <f t="shared" si="4"/>
        <v>6224337.1416015625</v>
      </c>
      <c r="H59" s="17">
        <f t="shared" si="2"/>
        <v>5136266.9633789062</v>
      </c>
      <c r="I59" s="254">
        <v>0</v>
      </c>
      <c r="J59" s="33">
        <v>122341.7734375</v>
      </c>
      <c r="K59" s="33">
        <v>2771062.75</v>
      </c>
      <c r="L59" s="33">
        <v>2592980.75</v>
      </c>
      <c r="M59" s="33">
        <v>478304.46875</v>
      </c>
      <c r="N59" s="33">
        <v>192570.28125</v>
      </c>
      <c r="O59" s="33">
        <v>55636.55859375</v>
      </c>
      <c r="P59" s="87">
        <v>11440.5595703125</v>
      </c>
      <c r="Q59" s="33">
        <v>0</v>
      </c>
      <c r="R59" s="33">
        <v>180033.09375</v>
      </c>
      <c r="S59" s="33">
        <v>3208729.25</v>
      </c>
      <c r="T59" s="33">
        <v>1383633.375</v>
      </c>
      <c r="U59" s="33">
        <v>209676.40625</v>
      </c>
      <c r="V59" s="33">
        <v>102801.71875</v>
      </c>
      <c r="W59" s="33">
        <v>45637.01953125</v>
      </c>
      <c r="X59" s="255">
        <v>5756.10009765625</v>
      </c>
    </row>
    <row r="60" spans="1:24">
      <c r="A60" s="72" t="s">
        <v>124</v>
      </c>
      <c r="B60" s="81"/>
      <c r="C60" s="38" t="s">
        <v>77</v>
      </c>
      <c r="D60" s="88" t="s">
        <v>29</v>
      </c>
      <c r="E60" s="266"/>
      <c r="F60" s="17">
        <f t="shared" si="3"/>
        <v>1455532.9552001953</v>
      </c>
      <c r="G60" s="17">
        <f t="shared" si="4"/>
        <v>1169816.5924072266</v>
      </c>
      <c r="H60" s="17">
        <f t="shared" si="2"/>
        <v>285716.36279296875</v>
      </c>
      <c r="I60" s="254">
        <v>20383.08984375</v>
      </c>
      <c r="J60" s="33">
        <v>48023.25</v>
      </c>
      <c r="K60" s="33">
        <v>459603.15625</v>
      </c>
      <c r="L60" s="33">
        <v>512991.59375</v>
      </c>
      <c r="M60" s="33">
        <v>72810.65625</v>
      </c>
      <c r="N60" s="33">
        <v>40471.4765625</v>
      </c>
      <c r="O60" s="33">
        <v>14584.9697265625</v>
      </c>
      <c r="P60" s="87">
        <v>948.4000244140625</v>
      </c>
      <c r="Q60" s="33">
        <v>19577.69921875</v>
      </c>
      <c r="R60" s="33">
        <v>53611.3203125</v>
      </c>
      <c r="S60" s="33">
        <v>81609.5</v>
      </c>
      <c r="T60" s="33">
        <v>91711.7734375</v>
      </c>
      <c r="U60" s="33">
        <v>27333.01953125</v>
      </c>
      <c r="V60" s="33">
        <v>4338.60009765625</v>
      </c>
      <c r="W60" s="33">
        <v>7534.4501953125</v>
      </c>
      <c r="X60" s="255">
        <v>0</v>
      </c>
    </row>
    <row r="61" spans="1:24">
      <c r="A61" s="72" t="s">
        <v>125</v>
      </c>
      <c r="B61" s="81"/>
      <c r="C61" s="38" t="s">
        <v>78</v>
      </c>
      <c r="D61" s="88" t="s">
        <v>118</v>
      </c>
      <c r="E61" s="266"/>
      <c r="F61" s="17">
        <f t="shared" si="3"/>
        <v>7373446.0234375</v>
      </c>
      <c r="G61" s="17">
        <f t="shared" si="4"/>
        <v>4070165.65234375</v>
      </c>
      <c r="H61" s="17">
        <f t="shared" si="2"/>
        <v>3303280.37109375</v>
      </c>
      <c r="I61" s="254">
        <v>534396.625</v>
      </c>
      <c r="J61" s="33">
        <v>453789.625</v>
      </c>
      <c r="K61" s="33">
        <v>1109474.125</v>
      </c>
      <c r="L61" s="33">
        <v>1190210.875</v>
      </c>
      <c r="M61" s="33">
        <v>316452.875</v>
      </c>
      <c r="N61" s="33">
        <v>279868.40625</v>
      </c>
      <c r="O61" s="33">
        <v>152665.921875</v>
      </c>
      <c r="P61" s="87">
        <v>33307.19921875</v>
      </c>
      <c r="Q61" s="33">
        <v>602586.5</v>
      </c>
      <c r="R61" s="33">
        <v>337689.65625</v>
      </c>
      <c r="S61" s="33">
        <v>951484.8125</v>
      </c>
      <c r="T61" s="33">
        <v>749942.625</v>
      </c>
      <c r="U61" s="33">
        <v>219266.28125</v>
      </c>
      <c r="V61" s="33">
        <v>260983.890625</v>
      </c>
      <c r="W61" s="33">
        <v>141081.296875</v>
      </c>
      <c r="X61" s="255">
        <v>40245.30859375</v>
      </c>
    </row>
    <row r="62" spans="1:24" s="101" customFormat="1" ht="15" customHeight="1" thickBot="1">
      <c r="A62" s="249" t="s">
        <v>80</v>
      </c>
      <c r="B62" s="95" t="s">
        <v>183</v>
      </c>
      <c r="C62" s="97" t="s">
        <v>79</v>
      </c>
      <c r="D62" s="100"/>
      <c r="E62" s="97"/>
      <c r="F62" s="98">
        <f t="shared" si="3"/>
        <v>20726855.375</v>
      </c>
      <c r="G62" s="99">
        <f t="shared" si="4"/>
        <v>9587367.921875</v>
      </c>
      <c r="H62" s="99">
        <f>SUM(Q62:X62)</f>
        <v>11139487.453125</v>
      </c>
      <c r="I62" s="100">
        <v>303605.8125</v>
      </c>
      <c r="J62" s="96">
        <v>193973.265625</v>
      </c>
      <c r="K62" s="96">
        <v>394153.96875</v>
      </c>
      <c r="L62" s="96">
        <v>565035</v>
      </c>
      <c r="M62" s="96">
        <v>640425.25</v>
      </c>
      <c r="N62" s="96">
        <v>1859937.875</v>
      </c>
      <c r="O62" s="96">
        <v>3815089.25</v>
      </c>
      <c r="P62" s="97">
        <v>1815147.5</v>
      </c>
      <c r="Q62" s="96">
        <v>429723.96875</v>
      </c>
      <c r="R62" s="96">
        <v>176704.265625</v>
      </c>
      <c r="S62" s="96">
        <v>407319.90625</v>
      </c>
      <c r="T62" s="96">
        <v>377989.5</v>
      </c>
      <c r="U62" s="96">
        <v>459983.3125</v>
      </c>
      <c r="V62" s="96">
        <v>2416403.5</v>
      </c>
      <c r="W62" s="96">
        <v>4467953</v>
      </c>
      <c r="X62" s="97">
        <v>2403410</v>
      </c>
    </row>
  </sheetData>
  <mergeCells count="3">
    <mergeCell ref="F5:H5"/>
    <mergeCell ref="I4:P4"/>
    <mergeCell ref="Q4:X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90" zoomScaleNormal="90" workbookViewId="0">
      <pane xSplit="5" ySplit="8" topLeftCell="F9" activePane="bottomRight" state="frozen"/>
      <selection activeCell="I8" sqref="I8"/>
      <selection pane="topRight" activeCell="I8" sqref="I8"/>
      <selection pane="bottomLeft" activeCell="I8" sqref="I8"/>
      <selection pane="bottomRight" activeCell="I18" sqref="I18"/>
    </sheetView>
  </sheetViews>
  <sheetFormatPr defaultColWidth="9.109375" defaultRowHeight="13.2"/>
  <cols>
    <col min="1" max="1" width="7.6640625" style="73" customWidth="1"/>
    <col min="2" max="3" width="3" style="40" customWidth="1"/>
    <col min="4" max="4" width="3.88671875" style="40" customWidth="1"/>
    <col min="5" max="5" width="34.6640625" style="6" customWidth="1"/>
    <col min="6" max="24" width="10.88671875" style="6" customWidth="1"/>
    <col min="25" max="16384" width="9.109375" style="6"/>
  </cols>
  <sheetData>
    <row r="1" spans="1:24" ht="15.6">
      <c r="A1" s="65" t="s">
        <v>200</v>
      </c>
    </row>
    <row r="2" spans="1:24" ht="15.6">
      <c r="A2" s="112" t="s">
        <v>131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34" t="s">
        <v>32</v>
      </c>
      <c r="I4" s="289" t="s">
        <v>31</v>
      </c>
      <c r="J4" s="290"/>
      <c r="K4" s="290"/>
      <c r="L4" s="290"/>
      <c r="M4" s="290"/>
      <c r="N4" s="290"/>
      <c r="O4" s="290"/>
      <c r="P4" s="291"/>
      <c r="Q4" s="290" t="s">
        <v>32</v>
      </c>
      <c r="R4" s="290"/>
      <c r="S4" s="290"/>
      <c r="T4" s="290"/>
      <c r="U4" s="290"/>
      <c r="V4" s="290"/>
      <c r="W4" s="290"/>
      <c r="X4" s="291"/>
    </row>
    <row r="5" spans="1:24" s="8" customFormat="1" ht="13.8" thickBot="1">
      <c r="A5" s="68"/>
      <c r="B5" s="43"/>
      <c r="C5" s="43"/>
      <c r="D5" s="43"/>
      <c r="E5" s="21" t="s">
        <v>34</v>
      </c>
      <c r="F5" s="286" t="s">
        <v>52</v>
      </c>
      <c r="G5" s="287" t="s">
        <v>1</v>
      </c>
      <c r="H5" s="288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56" t="s">
        <v>128</v>
      </c>
      <c r="Q5" s="10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256" t="s">
        <v>128</v>
      </c>
    </row>
    <row r="6" spans="1:24" s="11" customFormat="1" ht="14.4" thickTop="1" thickBot="1">
      <c r="A6" s="74" t="s">
        <v>0</v>
      </c>
      <c r="B6" s="57"/>
      <c r="C6" s="57"/>
      <c r="D6" s="57"/>
      <c r="E6" s="58"/>
      <c r="F6" s="59">
        <f>SUM(G6:H6)</f>
        <v>920984.571</v>
      </c>
      <c r="G6" s="60">
        <f>SUM(I6:P6)</f>
        <v>475585.451</v>
      </c>
      <c r="H6" s="60">
        <f>SUM(Q6:X6)</f>
        <v>445399.12000000005</v>
      </c>
      <c r="I6" s="61">
        <v>46413.446000000004</v>
      </c>
      <c r="J6" s="62">
        <v>97807.335000000006</v>
      </c>
      <c r="K6" s="62">
        <v>127036.15300000001</v>
      </c>
      <c r="L6" s="62">
        <v>121884.43</v>
      </c>
      <c r="M6" s="62">
        <v>39387.790999999997</v>
      </c>
      <c r="N6" s="62">
        <v>27210.078000000001</v>
      </c>
      <c r="O6" s="62">
        <v>11783.499</v>
      </c>
      <c r="P6" s="257">
        <v>4062.7190000000005</v>
      </c>
      <c r="Q6" s="62">
        <v>41966.995000000003</v>
      </c>
      <c r="R6" s="62">
        <v>88397.721999999994</v>
      </c>
      <c r="S6" s="62">
        <v>114910.00900000001</v>
      </c>
      <c r="T6" s="62">
        <v>115541.121</v>
      </c>
      <c r="U6" s="62">
        <v>39073.838000000003</v>
      </c>
      <c r="V6" s="62">
        <v>27696.738000000001</v>
      </c>
      <c r="W6" s="62">
        <v>13017.384</v>
      </c>
      <c r="X6" s="257">
        <v>4795.3130000000001</v>
      </c>
    </row>
    <row r="7" spans="1:24" s="11" customFormat="1" ht="14.4" thickTop="1" thickBot="1">
      <c r="A7" s="69"/>
      <c r="B7" s="44"/>
      <c r="C7" s="44"/>
      <c r="D7" s="44"/>
      <c r="E7" s="26"/>
      <c r="F7" s="36"/>
      <c r="G7" s="35"/>
      <c r="H7" s="258"/>
      <c r="I7" s="36"/>
      <c r="J7" s="35"/>
      <c r="K7" s="35"/>
      <c r="L7" s="35"/>
      <c r="M7" s="35"/>
      <c r="N7" s="35"/>
      <c r="O7" s="35"/>
      <c r="P7" s="258"/>
      <c r="Q7" s="35"/>
      <c r="R7" s="35"/>
      <c r="S7" s="35"/>
      <c r="T7" s="35"/>
      <c r="U7" s="35"/>
      <c r="V7" s="35"/>
      <c r="W7" s="35"/>
      <c r="X7" s="258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6"/>
      <c r="G8" s="35"/>
      <c r="H8" s="258"/>
      <c r="I8" s="12"/>
      <c r="J8" s="13"/>
      <c r="K8" s="13"/>
      <c r="L8" s="13"/>
      <c r="M8" s="13"/>
      <c r="N8" s="13"/>
      <c r="O8" s="13"/>
      <c r="P8" s="259"/>
      <c r="Q8" s="13"/>
      <c r="R8" s="13"/>
      <c r="S8" s="13"/>
      <c r="T8" s="13"/>
      <c r="U8" s="13"/>
      <c r="V8" s="13"/>
      <c r="W8" s="13"/>
      <c r="X8" s="259"/>
    </row>
    <row r="9" spans="1:24" s="15" customFormat="1" ht="14.4" thickTop="1">
      <c r="A9" s="71"/>
      <c r="B9" s="47" t="s">
        <v>2</v>
      </c>
      <c r="C9" s="47"/>
      <c r="D9" s="47"/>
      <c r="E9" s="48"/>
      <c r="F9" s="49">
        <f>SUM(G9:H9)</f>
        <v>264105754.16088867</v>
      </c>
      <c r="G9" s="50">
        <f>SUM(I9:P9)</f>
        <v>147837321.98608398</v>
      </c>
      <c r="H9" s="50">
        <f>SUM(Q9:X9)</f>
        <v>116268432.17480469</v>
      </c>
      <c r="I9" s="51">
        <f t="shared" ref="I9:X9" si="0">I10+I24+I54+I62</f>
        <v>38374140.157958984</v>
      </c>
      <c r="J9" s="52">
        <f t="shared" si="0"/>
        <v>6180476.328125</v>
      </c>
      <c r="K9" s="52">
        <f t="shared" si="0"/>
        <v>14305158.5</v>
      </c>
      <c r="L9" s="52">
        <f t="shared" si="0"/>
        <v>29030502</v>
      </c>
      <c r="M9" s="52">
        <f t="shared" si="0"/>
        <v>19736357.5</v>
      </c>
      <c r="N9" s="52">
        <f t="shared" si="0"/>
        <v>22205670</v>
      </c>
      <c r="O9" s="52">
        <f t="shared" si="0"/>
        <v>14025386</v>
      </c>
      <c r="P9" s="260">
        <f t="shared" si="0"/>
        <v>3979631.5</v>
      </c>
      <c r="Q9" s="250">
        <f t="shared" si="0"/>
        <v>36174905.174804687</v>
      </c>
      <c r="R9" s="250">
        <f t="shared" si="0"/>
        <v>5792691.5</v>
      </c>
      <c r="S9" s="250">
        <f t="shared" si="0"/>
        <v>11806046.5</v>
      </c>
      <c r="T9" s="250">
        <f t="shared" si="0"/>
        <v>16246154.5</v>
      </c>
      <c r="U9" s="250">
        <f t="shared" si="0"/>
        <v>12060559</v>
      </c>
      <c r="V9" s="250">
        <f t="shared" si="0"/>
        <v>17152904</v>
      </c>
      <c r="W9" s="250">
        <f t="shared" si="0"/>
        <v>12851171</v>
      </c>
      <c r="X9" s="251">
        <f t="shared" si="0"/>
        <v>4184000.5</v>
      </c>
    </row>
    <row r="10" spans="1:24" s="16" customFormat="1" ht="15" customHeight="1">
      <c r="A10" s="248"/>
      <c r="B10" s="63" t="s">
        <v>214</v>
      </c>
      <c r="C10" s="63"/>
      <c r="D10" s="63"/>
      <c r="E10" s="64"/>
      <c r="F10" s="53">
        <f>SUM(G10:H10)</f>
        <v>111671837.52246094</v>
      </c>
      <c r="G10" s="54">
        <f>SUM(I10:P10)</f>
        <v>57560967.0625</v>
      </c>
      <c r="H10" s="54">
        <f>SUM(Q10:X10)</f>
        <v>54110870.459960937</v>
      </c>
      <c r="I10" s="55">
        <f>SUM(I11:I23)</f>
        <v>33598510.5625</v>
      </c>
      <c r="J10" s="56">
        <f>SUM(J11:J23)</f>
        <v>2861847</v>
      </c>
      <c r="K10" s="56">
        <f>SUM(K11:K23)</f>
        <v>3084967</v>
      </c>
      <c r="L10" s="56">
        <f t="shared" ref="L10:X10" si="1">SUM(L11:L23)</f>
        <v>6158478.5</v>
      </c>
      <c r="M10" s="56">
        <f t="shared" si="1"/>
        <v>3990234.5</v>
      </c>
      <c r="N10" s="56">
        <f t="shared" si="1"/>
        <v>4402977</v>
      </c>
      <c r="O10" s="56">
        <f t="shared" si="1"/>
        <v>2704523</v>
      </c>
      <c r="P10" s="252">
        <f t="shared" si="1"/>
        <v>759429.5</v>
      </c>
      <c r="Q10" s="56">
        <f t="shared" si="1"/>
        <v>31816292.459960937</v>
      </c>
      <c r="R10" s="56">
        <f t="shared" si="1"/>
        <v>3026491</v>
      </c>
      <c r="S10" s="56">
        <f t="shared" si="1"/>
        <v>4327525</v>
      </c>
      <c r="T10" s="56">
        <f t="shared" si="1"/>
        <v>4713684</v>
      </c>
      <c r="U10" s="56">
        <f t="shared" si="1"/>
        <v>2722455</v>
      </c>
      <c r="V10" s="56">
        <f t="shared" si="1"/>
        <v>3833121</v>
      </c>
      <c r="W10" s="56">
        <f t="shared" si="1"/>
        <v>2886110</v>
      </c>
      <c r="X10" s="252">
        <f t="shared" si="1"/>
        <v>785192</v>
      </c>
    </row>
    <row r="11" spans="1:24" s="11" customFormat="1">
      <c r="A11" s="72" t="s">
        <v>81</v>
      </c>
      <c r="B11" s="14"/>
      <c r="C11" s="38" t="s">
        <v>3</v>
      </c>
      <c r="D11" s="88" t="s">
        <v>4</v>
      </c>
      <c r="E11" s="29"/>
      <c r="F11" s="17">
        <f>SUM(G11:H11)</f>
        <v>11513539</v>
      </c>
      <c r="G11" s="19">
        <f>SUM(I11:P11)</f>
        <v>7614916</v>
      </c>
      <c r="H11" s="19">
        <f t="shared" ref="H11:H61" si="2">SUM(Q11:X11)</f>
        <v>3898623</v>
      </c>
      <c r="I11" s="18">
        <v>49959</v>
      </c>
      <c r="J11" s="31">
        <v>128740</v>
      </c>
      <c r="K11" s="31">
        <v>798305</v>
      </c>
      <c r="L11" s="31">
        <v>2910650</v>
      </c>
      <c r="M11" s="31">
        <v>1753396</v>
      </c>
      <c r="N11" s="31">
        <v>1394176</v>
      </c>
      <c r="O11" s="31">
        <v>493088</v>
      </c>
      <c r="P11" s="87">
        <v>86602</v>
      </c>
      <c r="Q11" s="31">
        <v>58500</v>
      </c>
      <c r="R11" s="31">
        <v>97686</v>
      </c>
      <c r="S11" s="31">
        <v>593055</v>
      </c>
      <c r="T11" s="31">
        <v>1474460</v>
      </c>
      <c r="U11" s="31">
        <v>734832</v>
      </c>
      <c r="V11" s="31">
        <v>646002</v>
      </c>
      <c r="W11" s="31">
        <v>257184</v>
      </c>
      <c r="X11" s="87">
        <v>36904</v>
      </c>
    </row>
    <row r="12" spans="1:24" s="11" customFormat="1">
      <c r="A12" s="72" t="s">
        <v>82</v>
      </c>
      <c r="B12" s="14"/>
      <c r="C12" s="38" t="s">
        <v>5</v>
      </c>
      <c r="D12" s="88" t="s">
        <v>209</v>
      </c>
      <c r="E12" s="29"/>
      <c r="F12" s="17">
        <f t="shared" ref="F12:F62" si="3">SUM(G12:H12)</f>
        <v>908306.9599609375</v>
      </c>
      <c r="G12" s="19">
        <f t="shared" ref="G12:G62" si="4">SUM(I12:P12)</f>
        <v>586368</v>
      </c>
      <c r="H12" s="19">
        <f t="shared" si="2"/>
        <v>321938.9599609375</v>
      </c>
      <c r="I12" s="18">
        <v>7462</v>
      </c>
      <c r="J12" s="31">
        <v>6804</v>
      </c>
      <c r="K12" s="31">
        <v>122720</v>
      </c>
      <c r="L12" s="31">
        <v>386100</v>
      </c>
      <c r="M12" s="31">
        <v>49959</v>
      </c>
      <c r="N12" s="31">
        <v>11480</v>
      </c>
      <c r="O12" s="31">
        <v>1843</v>
      </c>
      <c r="P12" s="87">
        <v>0</v>
      </c>
      <c r="Q12" s="31">
        <v>5664.9599609375</v>
      </c>
      <c r="R12" s="31">
        <v>5994</v>
      </c>
      <c r="S12" s="31">
        <v>72896</v>
      </c>
      <c r="T12" s="31">
        <v>199320</v>
      </c>
      <c r="U12" s="31">
        <v>16539</v>
      </c>
      <c r="V12" s="31">
        <v>14690</v>
      </c>
      <c r="W12" s="31">
        <v>6023</v>
      </c>
      <c r="X12" s="87">
        <v>812</v>
      </c>
    </row>
    <row r="13" spans="1:24" s="11" customFormat="1">
      <c r="A13" s="72" t="s">
        <v>83</v>
      </c>
      <c r="B13" s="14"/>
      <c r="C13" s="37" t="s">
        <v>6</v>
      </c>
      <c r="D13" s="246" t="s">
        <v>215</v>
      </c>
      <c r="E13" s="29"/>
      <c r="F13" s="17">
        <f t="shared" si="3"/>
        <v>17140719.25</v>
      </c>
      <c r="G13" s="19">
        <f t="shared" si="4"/>
        <v>8087308.75</v>
      </c>
      <c r="H13" s="19">
        <f t="shared" si="2"/>
        <v>9053410.5</v>
      </c>
      <c r="I13" s="18">
        <v>3488923.25</v>
      </c>
      <c r="J13" s="31">
        <v>752229</v>
      </c>
      <c r="K13" s="31">
        <v>500990</v>
      </c>
      <c r="L13" s="31">
        <v>745750</v>
      </c>
      <c r="M13" s="31">
        <v>601629.5</v>
      </c>
      <c r="N13" s="31">
        <v>971906</v>
      </c>
      <c r="O13" s="31">
        <v>775897</v>
      </c>
      <c r="P13" s="87">
        <v>249984</v>
      </c>
      <c r="Q13" s="31">
        <v>3957754.5</v>
      </c>
      <c r="R13" s="31">
        <v>781788</v>
      </c>
      <c r="S13" s="31">
        <v>616706</v>
      </c>
      <c r="T13" s="31">
        <v>626990</v>
      </c>
      <c r="U13" s="31">
        <v>662544</v>
      </c>
      <c r="V13" s="31">
        <v>1076894</v>
      </c>
      <c r="W13" s="31">
        <v>1048158</v>
      </c>
      <c r="X13" s="87">
        <v>282576</v>
      </c>
    </row>
    <row r="14" spans="1:24" s="11" customFormat="1">
      <c r="A14" s="72" t="s">
        <v>84</v>
      </c>
      <c r="B14" s="14"/>
      <c r="C14" s="37" t="s">
        <v>7</v>
      </c>
      <c r="D14" s="246" t="s">
        <v>201</v>
      </c>
      <c r="E14" s="29"/>
      <c r="F14" s="17">
        <f t="shared" si="3"/>
        <v>1351571.46875</v>
      </c>
      <c r="G14" s="19">
        <f t="shared" si="4"/>
        <v>685596.46875</v>
      </c>
      <c r="H14" s="19">
        <f t="shared" si="2"/>
        <v>665975</v>
      </c>
      <c r="I14" s="18">
        <v>424578.46875</v>
      </c>
      <c r="J14" s="31">
        <v>117130</v>
      </c>
      <c r="K14" s="31">
        <v>48168</v>
      </c>
      <c r="L14" s="31">
        <v>51948</v>
      </c>
      <c r="M14" s="31">
        <v>29119</v>
      </c>
      <c r="N14" s="31">
        <v>8613</v>
      </c>
      <c r="O14" s="31">
        <v>5280</v>
      </c>
      <c r="P14" s="87">
        <v>760</v>
      </c>
      <c r="Q14" s="31">
        <v>461734</v>
      </c>
      <c r="R14" s="31">
        <v>89723</v>
      </c>
      <c r="S14" s="31">
        <v>58896</v>
      </c>
      <c r="T14" s="31">
        <v>24327</v>
      </c>
      <c r="U14" s="31">
        <v>9126</v>
      </c>
      <c r="V14" s="31">
        <v>11529</v>
      </c>
      <c r="W14" s="31">
        <v>10640</v>
      </c>
      <c r="X14" s="87">
        <v>0</v>
      </c>
    </row>
    <row r="15" spans="1:24" s="11" customFormat="1">
      <c r="A15" s="72" t="s">
        <v>85</v>
      </c>
      <c r="B15" s="14"/>
      <c r="C15" s="37" t="s">
        <v>8</v>
      </c>
      <c r="D15" s="246" t="s">
        <v>53</v>
      </c>
      <c r="E15" s="29"/>
      <c r="F15" s="17">
        <f t="shared" si="3"/>
        <v>2716988.5</v>
      </c>
      <c r="G15" s="17">
        <f t="shared" si="4"/>
        <v>1427263.5</v>
      </c>
      <c r="H15" s="17">
        <f t="shared" si="2"/>
        <v>1289725</v>
      </c>
      <c r="I15" s="18">
        <v>587466</v>
      </c>
      <c r="J15" s="31">
        <v>393876</v>
      </c>
      <c r="K15" s="31">
        <v>196632</v>
      </c>
      <c r="L15" s="31">
        <v>132252</v>
      </c>
      <c r="M15" s="31">
        <v>58938</v>
      </c>
      <c r="N15" s="31">
        <v>47268</v>
      </c>
      <c r="O15" s="31">
        <v>9639</v>
      </c>
      <c r="P15" s="87">
        <v>1192.5</v>
      </c>
      <c r="Q15" s="31">
        <v>581945</v>
      </c>
      <c r="R15" s="31">
        <v>271992</v>
      </c>
      <c r="S15" s="31">
        <v>212904</v>
      </c>
      <c r="T15" s="31">
        <v>109283</v>
      </c>
      <c r="U15" s="31">
        <v>60762</v>
      </c>
      <c r="V15" s="31">
        <v>34138</v>
      </c>
      <c r="W15" s="31">
        <v>16021</v>
      </c>
      <c r="X15" s="87">
        <v>2680</v>
      </c>
    </row>
    <row r="16" spans="1:24" s="11" customFormat="1">
      <c r="A16" s="72" t="s">
        <v>86</v>
      </c>
      <c r="B16" s="14"/>
      <c r="C16" s="39" t="s">
        <v>9</v>
      </c>
      <c r="D16" s="246" t="s">
        <v>43</v>
      </c>
      <c r="E16" s="29"/>
      <c r="F16" s="17">
        <f t="shared" si="3"/>
        <v>3203086.84375</v>
      </c>
      <c r="G16" s="17">
        <f t="shared" si="4"/>
        <v>1589802.84375</v>
      </c>
      <c r="H16" s="17">
        <f t="shared" si="2"/>
        <v>1613284</v>
      </c>
      <c r="I16" s="18">
        <v>412955.84375</v>
      </c>
      <c r="J16" s="31">
        <v>189092</v>
      </c>
      <c r="K16" s="31">
        <v>316820</v>
      </c>
      <c r="L16" s="31">
        <v>363209</v>
      </c>
      <c r="M16" s="31">
        <v>161925</v>
      </c>
      <c r="N16" s="31">
        <v>103761</v>
      </c>
      <c r="O16" s="31">
        <v>34048</v>
      </c>
      <c r="P16" s="87">
        <v>7992</v>
      </c>
      <c r="Q16" s="31">
        <v>488488</v>
      </c>
      <c r="R16" s="31">
        <v>300709</v>
      </c>
      <c r="S16" s="31">
        <v>287834</v>
      </c>
      <c r="T16" s="31">
        <v>278780</v>
      </c>
      <c r="U16" s="31">
        <v>120492</v>
      </c>
      <c r="V16" s="31">
        <v>93808</v>
      </c>
      <c r="W16" s="31">
        <v>35093</v>
      </c>
      <c r="X16" s="87">
        <v>8080</v>
      </c>
    </row>
    <row r="17" spans="1:24" s="11" customFormat="1">
      <c r="A17" s="72" t="s">
        <v>87</v>
      </c>
      <c r="B17" s="14"/>
      <c r="C17" s="39" t="s">
        <v>10</v>
      </c>
      <c r="D17" s="246" t="s">
        <v>14</v>
      </c>
      <c r="E17" s="29"/>
      <c r="F17" s="17">
        <f t="shared" si="3"/>
        <v>6362628</v>
      </c>
      <c r="G17" s="17">
        <f t="shared" si="4"/>
        <v>3124347</v>
      </c>
      <c r="H17" s="17">
        <f t="shared" si="2"/>
        <v>3238281</v>
      </c>
      <c r="I17" s="18">
        <v>657202</v>
      </c>
      <c r="J17" s="31">
        <v>416826</v>
      </c>
      <c r="K17" s="31">
        <v>427136</v>
      </c>
      <c r="L17" s="31">
        <v>572000</v>
      </c>
      <c r="M17" s="31">
        <v>412587</v>
      </c>
      <c r="N17" s="31">
        <v>387180</v>
      </c>
      <c r="O17" s="31">
        <v>192024</v>
      </c>
      <c r="P17" s="87">
        <v>59392</v>
      </c>
      <c r="Q17" s="31">
        <v>677586</v>
      </c>
      <c r="R17" s="31">
        <v>447384</v>
      </c>
      <c r="S17" s="31">
        <v>483155</v>
      </c>
      <c r="T17" s="31">
        <v>532220</v>
      </c>
      <c r="U17" s="31">
        <v>321012</v>
      </c>
      <c r="V17" s="31">
        <v>415844</v>
      </c>
      <c r="W17" s="31">
        <v>299081</v>
      </c>
      <c r="X17" s="87">
        <v>61999</v>
      </c>
    </row>
    <row r="18" spans="1:24" s="11" customFormat="1">
      <c r="A18" s="72" t="s">
        <v>88</v>
      </c>
      <c r="B18" s="14"/>
      <c r="C18" s="37" t="s">
        <v>11</v>
      </c>
      <c r="D18" s="246" t="s">
        <v>54</v>
      </c>
      <c r="E18" s="29"/>
      <c r="F18" s="17">
        <f>SUM(G18:H18)</f>
        <v>16411963.5</v>
      </c>
      <c r="G18" s="17">
        <f>SUM(I18:P18)</f>
        <v>8476804.5</v>
      </c>
      <c r="H18" s="17">
        <f t="shared" si="2"/>
        <v>7935159</v>
      </c>
      <c r="I18" s="18">
        <v>6737919.5</v>
      </c>
      <c r="J18" s="31">
        <v>373320</v>
      </c>
      <c r="K18" s="31">
        <v>95427</v>
      </c>
      <c r="L18" s="31">
        <v>159446</v>
      </c>
      <c r="M18" s="31">
        <v>210826</v>
      </c>
      <c r="N18" s="31">
        <v>368758</v>
      </c>
      <c r="O18" s="31">
        <v>400572</v>
      </c>
      <c r="P18" s="87">
        <v>130536</v>
      </c>
      <c r="Q18" s="31">
        <v>6320751</v>
      </c>
      <c r="R18" s="31">
        <v>409164</v>
      </c>
      <c r="S18" s="31">
        <v>121625</v>
      </c>
      <c r="T18" s="31">
        <v>116428</v>
      </c>
      <c r="U18" s="31">
        <v>140904</v>
      </c>
      <c r="V18" s="31">
        <v>356642</v>
      </c>
      <c r="W18" s="31">
        <v>352332</v>
      </c>
      <c r="X18" s="87">
        <v>117313</v>
      </c>
    </row>
    <row r="19" spans="1:24" s="11" customFormat="1">
      <c r="A19" s="72" t="s">
        <v>89</v>
      </c>
      <c r="B19" s="14"/>
      <c r="C19" s="38" t="s">
        <v>12</v>
      </c>
      <c r="D19" s="88" t="s">
        <v>208</v>
      </c>
      <c r="E19" s="29"/>
      <c r="F19" s="17">
        <f t="shared" si="3"/>
        <v>5202818.375</v>
      </c>
      <c r="G19" s="17">
        <f t="shared" si="4"/>
        <v>2705038.25</v>
      </c>
      <c r="H19" s="17">
        <f t="shared" si="2"/>
        <v>2497780.125</v>
      </c>
      <c r="I19" s="18">
        <v>1616540.25</v>
      </c>
      <c r="J19" s="31">
        <v>116532</v>
      </c>
      <c r="K19" s="31">
        <v>178365</v>
      </c>
      <c r="L19" s="31">
        <v>258596</v>
      </c>
      <c r="M19" s="31">
        <v>181744</v>
      </c>
      <c r="N19" s="31">
        <v>209034</v>
      </c>
      <c r="O19" s="31">
        <v>112608</v>
      </c>
      <c r="P19" s="87">
        <v>31619</v>
      </c>
      <c r="Q19" s="31">
        <v>1554370.125</v>
      </c>
      <c r="R19" s="31">
        <v>138195</v>
      </c>
      <c r="S19" s="31">
        <v>120629</v>
      </c>
      <c r="T19" s="31">
        <v>187616</v>
      </c>
      <c r="U19" s="31">
        <v>154908</v>
      </c>
      <c r="V19" s="31">
        <v>191916</v>
      </c>
      <c r="W19" s="31">
        <v>109412</v>
      </c>
      <c r="X19" s="87">
        <v>40734</v>
      </c>
    </row>
    <row r="20" spans="1:24" s="11" customFormat="1">
      <c r="A20" s="72" t="s">
        <v>90</v>
      </c>
      <c r="B20" s="14"/>
      <c r="C20" s="38" t="s">
        <v>13</v>
      </c>
      <c r="D20" s="88" t="s">
        <v>211</v>
      </c>
      <c r="E20" s="29"/>
      <c r="F20" s="17">
        <f t="shared" si="3"/>
        <v>1571728</v>
      </c>
      <c r="G20" s="17">
        <f t="shared" si="4"/>
        <v>0</v>
      </c>
      <c r="H20" s="17">
        <f t="shared" si="2"/>
        <v>1571728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7">
        <v>0</v>
      </c>
      <c r="Q20" s="31">
        <v>0</v>
      </c>
      <c r="R20" s="31">
        <v>0</v>
      </c>
      <c r="S20" s="31">
        <v>1136844</v>
      </c>
      <c r="T20" s="31">
        <v>434884</v>
      </c>
      <c r="U20" s="31">
        <v>0</v>
      </c>
      <c r="V20" s="31">
        <v>0</v>
      </c>
      <c r="W20" s="31">
        <v>0</v>
      </c>
      <c r="X20" s="87">
        <v>0</v>
      </c>
    </row>
    <row r="21" spans="1:24" s="11" customFormat="1">
      <c r="A21" s="72" t="s">
        <v>91</v>
      </c>
      <c r="B21" s="14"/>
      <c r="C21" s="38" t="s">
        <v>15</v>
      </c>
      <c r="D21" s="88" t="s">
        <v>212</v>
      </c>
      <c r="E21" s="29"/>
      <c r="F21" s="17">
        <f t="shared" si="3"/>
        <v>33534092</v>
      </c>
      <c r="G21" s="17">
        <f t="shared" si="4"/>
        <v>17852784</v>
      </c>
      <c r="H21" s="17">
        <f t="shared" si="2"/>
        <v>15681308</v>
      </c>
      <c r="I21" s="18">
        <v>17852784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7">
        <v>0</v>
      </c>
      <c r="Q21" s="31">
        <v>15681308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7">
        <v>0</v>
      </c>
    </row>
    <row r="22" spans="1:24" s="11" customFormat="1">
      <c r="A22" s="72" t="s">
        <v>92</v>
      </c>
      <c r="B22" s="14"/>
      <c r="C22" s="37" t="s">
        <v>16</v>
      </c>
      <c r="D22" s="246" t="s">
        <v>224</v>
      </c>
      <c r="E22" s="29"/>
      <c r="F22" s="17">
        <f t="shared" si="3"/>
        <v>3165708.25</v>
      </c>
      <c r="G22" s="17">
        <f t="shared" si="4"/>
        <v>1286066</v>
      </c>
      <c r="H22" s="17">
        <f t="shared" si="2"/>
        <v>1879642.25</v>
      </c>
      <c r="I22" s="18">
        <v>756277.5</v>
      </c>
      <c r="J22" s="31">
        <v>111350</v>
      </c>
      <c r="K22" s="31">
        <v>68184</v>
      </c>
      <c r="L22" s="31">
        <v>45577.5</v>
      </c>
      <c r="M22" s="31">
        <v>74160</v>
      </c>
      <c r="N22" s="31">
        <v>140967</v>
      </c>
      <c r="O22" s="31">
        <v>71196</v>
      </c>
      <c r="P22" s="87">
        <v>18354</v>
      </c>
      <c r="Q22" s="31">
        <v>1043737.25</v>
      </c>
      <c r="R22" s="31">
        <v>101320</v>
      </c>
      <c r="S22" s="31">
        <v>148488</v>
      </c>
      <c r="T22" s="31">
        <v>191224</v>
      </c>
      <c r="U22" s="31">
        <v>109908</v>
      </c>
      <c r="V22" s="31">
        <v>173204</v>
      </c>
      <c r="W22" s="31">
        <v>96102</v>
      </c>
      <c r="X22" s="87">
        <v>15659</v>
      </c>
    </row>
    <row r="23" spans="1:24" s="11" customFormat="1">
      <c r="A23" s="72" t="s">
        <v>93</v>
      </c>
      <c r="B23" s="14"/>
      <c r="C23" s="37" t="s">
        <v>20</v>
      </c>
      <c r="D23" s="246" t="s">
        <v>55</v>
      </c>
      <c r="E23" s="29"/>
      <c r="F23" s="17">
        <f t="shared" si="3"/>
        <v>8588687.375</v>
      </c>
      <c r="G23" s="17">
        <f>SUM(I23:P23)</f>
        <v>4124671.75</v>
      </c>
      <c r="H23" s="17">
        <f t="shared" si="2"/>
        <v>4464015.625</v>
      </c>
      <c r="I23" s="18">
        <v>1006442.75</v>
      </c>
      <c r="J23" s="31">
        <v>255948</v>
      </c>
      <c r="K23" s="31">
        <v>332220</v>
      </c>
      <c r="L23" s="31">
        <v>532950</v>
      </c>
      <c r="M23" s="31">
        <v>455951</v>
      </c>
      <c r="N23" s="31">
        <v>759834</v>
      </c>
      <c r="O23" s="31">
        <v>608328</v>
      </c>
      <c r="P23" s="87">
        <v>172998</v>
      </c>
      <c r="Q23" s="31">
        <v>984453.625</v>
      </c>
      <c r="R23" s="31">
        <v>382536</v>
      </c>
      <c r="S23" s="31">
        <v>474493</v>
      </c>
      <c r="T23" s="31">
        <v>538152</v>
      </c>
      <c r="U23" s="31">
        <v>391428</v>
      </c>
      <c r="V23" s="31">
        <v>818454</v>
      </c>
      <c r="W23" s="31">
        <v>656064</v>
      </c>
      <c r="X23" s="87">
        <v>218435</v>
      </c>
    </row>
    <row r="24" spans="1:24" s="16" customFormat="1" ht="15" customHeight="1">
      <c r="A24" s="248"/>
      <c r="B24" s="63" t="s">
        <v>222</v>
      </c>
      <c r="C24" s="63"/>
      <c r="D24" s="63"/>
      <c r="E24" s="64"/>
      <c r="F24" s="53">
        <f>SUM(G24:H24)</f>
        <v>100019064.99780273</v>
      </c>
      <c r="G24" s="54">
        <f>SUM(I24:P24)</f>
        <v>59162087.626708984</v>
      </c>
      <c r="H24" s="54">
        <f>SUM(Q24:X24)</f>
        <v>40856977.37109375</v>
      </c>
      <c r="I24" s="55">
        <f>SUM(I25:I53)</f>
        <v>2762465.7985839844</v>
      </c>
      <c r="J24" s="56">
        <f t="shared" ref="J24:X24" si="5">SUM(J25:J53)</f>
        <v>1053123.328125</v>
      </c>
      <c r="K24" s="56">
        <f t="shared" si="5"/>
        <v>3498978</v>
      </c>
      <c r="L24" s="56">
        <f t="shared" si="5"/>
        <v>14392330.5</v>
      </c>
      <c r="M24" s="56">
        <f t="shared" si="5"/>
        <v>13249842</v>
      </c>
      <c r="N24" s="56">
        <f t="shared" si="5"/>
        <v>14994950</v>
      </c>
      <c r="O24" s="56">
        <f t="shared" si="5"/>
        <v>7563906</v>
      </c>
      <c r="P24" s="252">
        <f t="shared" si="5"/>
        <v>1646492</v>
      </c>
      <c r="Q24" s="56">
        <f t="shared" si="5"/>
        <v>2366574.37109375</v>
      </c>
      <c r="R24" s="56">
        <f t="shared" si="5"/>
        <v>1185235.5</v>
      </c>
      <c r="S24" s="56">
        <f>SUM(S25:S53)</f>
        <v>3097892.5</v>
      </c>
      <c r="T24" s="56">
        <f t="shared" si="5"/>
        <v>8463547</v>
      </c>
      <c r="U24" s="56">
        <f t="shared" si="5"/>
        <v>7997941.5</v>
      </c>
      <c r="V24" s="56">
        <f t="shared" si="5"/>
        <v>10345083</v>
      </c>
      <c r="W24" s="56">
        <f t="shared" si="5"/>
        <v>5952862</v>
      </c>
      <c r="X24" s="252">
        <f t="shared" si="5"/>
        <v>1447841.5</v>
      </c>
    </row>
    <row r="25" spans="1:24" s="79" customFormat="1">
      <c r="A25" s="102"/>
      <c r="B25" s="262"/>
      <c r="C25" s="262"/>
      <c r="D25" s="104" t="s">
        <v>188</v>
      </c>
      <c r="E25" s="263"/>
      <c r="F25" s="80"/>
      <c r="G25" s="80"/>
      <c r="H25" s="80"/>
      <c r="I25" s="261"/>
      <c r="J25" s="262"/>
      <c r="K25" s="262"/>
      <c r="L25" s="262"/>
      <c r="M25" s="262"/>
      <c r="N25" s="262"/>
      <c r="O25" s="262"/>
      <c r="P25" s="263"/>
      <c r="Q25" s="105"/>
      <c r="R25" s="105"/>
      <c r="S25" s="105"/>
      <c r="T25" s="105"/>
      <c r="U25" s="105"/>
      <c r="V25" s="105"/>
      <c r="W25" s="105"/>
      <c r="X25" s="253"/>
    </row>
    <row r="26" spans="1:24" s="11" customFormat="1">
      <c r="A26" s="72" t="s">
        <v>94</v>
      </c>
      <c r="B26" s="14"/>
      <c r="C26" s="38" t="s">
        <v>21</v>
      </c>
      <c r="D26" s="38"/>
      <c r="E26" s="29" t="s">
        <v>189</v>
      </c>
      <c r="F26" s="17">
        <f>SUM(G26:H26)</f>
        <v>3130027</v>
      </c>
      <c r="G26" s="17">
        <f>SUM(I26:P26)</f>
        <v>2095886</v>
      </c>
      <c r="H26" s="17">
        <f t="shared" si="2"/>
        <v>1034141</v>
      </c>
      <c r="I26" s="32">
        <v>0</v>
      </c>
      <c r="J26" s="31">
        <v>9460</v>
      </c>
      <c r="K26" s="31">
        <v>124236</v>
      </c>
      <c r="L26" s="31">
        <v>611618</v>
      </c>
      <c r="M26" s="31">
        <v>572871</v>
      </c>
      <c r="N26" s="31">
        <v>544348</v>
      </c>
      <c r="O26" s="31">
        <v>196593</v>
      </c>
      <c r="P26" s="87">
        <v>36760</v>
      </c>
      <c r="Q26" s="31">
        <v>0</v>
      </c>
      <c r="R26" s="31">
        <v>10480</v>
      </c>
      <c r="S26" s="31">
        <v>35156</v>
      </c>
      <c r="T26" s="31">
        <v>334512</v>
      </c>
      <c r="U26" s="31">
        <v>279540</v>
      </c>
      <c r="V26" s="31">
        <v>261495</v>
      </c>
      <c r="W26" s="31">
        <v>98406</v>
      </c>
      <c r="X26" s="87">
        <v>14552</v>
      </c>
    </row>
    <row r="27" spans="1:24" s="11" customFormat="1">
      <c r="A27" s="72" t="s">
        <v>95</v>
      </c>
      <c r="B27" s="14"/>
      <c r="C27" s="38" t="s">
        <v>22</v>
      </c>
      <c r="D27" s="38"/>
      <c r="E27" s="29" t="s">
        <v>191</v>
      </c>
      <c r="F27" s="17">
        <f t="shared" si="3"/>
        <v>822244.44018554688</v>
      </c>
      <c r="G27" s="17">
        <f t="shared" ref="G27:G43" si="6">SUM(I27:P27)</f>
        <v>600201.94018554688</v>
      </c>
      <c r="H27" s="17">
        <f t="shared" si="2"/>
        <v>222042.5</v>
      </c>
      <c r="I27" s="32">
        <v>2575.440185546875</v>
      </c>
      <c r="J27" s="31">
        <v>3276</v>
      </c>
      <c r="K27" s="31">
        <v>31852.5</v>
      </c>
      <c r="L27" s="31">
        <v>136752</v>
      </c>
      <c r="M27" s="31">
        <v>186406</v>
      </c>
      <c r="N27" s="31">
        <v>176769</v>
      </c>
      <c r="O27" s="31">
        <v>54701</v>
      </c>
      <c r="P27" s="87">
        <v>7870</v>
      </c>
      <c r="Q27" s="31">
        <v>0</v>
      </c>
      <c r="R27" s="31">
        <v>8424</v>
      </c>
      <c r="S27" s="31">
        <v>4556</v>
      </c>
      <c r="T27" s="31">
        <v>77856</v>
      </c>
      <c r="U27" s="31">
        <v>58423</v>
      </c>
      <c r="V27" s="31">
        <v>47932.5</v>
      </c>
      <c r="W27" s="31">
        <v>21907</v>
      </c>
      <c r="X27" s="87">
        <v>2944</v>
      </c>
    </row>
    <row r="28" spans="1:24" s="11" customFormat="1">
      <c r="A28" s="72" t="s">
        <v>96</v>
      </c>
      <c r="B28" s="14"/>
      <c r="C28" s="37" t="s">
        <v>23</v>
      </c>
      <c r="D28" s="37"/>
      <c r="E28" s="29" t="s">
        <v>17</v>
      </c>
      <c r="F28" s="17">
        <f t="shared" si="3"/>
        <v>1392575.5</v>
      </c>
      <c r="G28" s="17">
        <f t="shared" si="6"/>
        <v>670181</v>
      </c>
      <c r="H28" s="17">
        <f t="shared" si="2"/>
        <v>722394.5</v>
      </c>
      <c r="I28" s="32">
        <v>0</v>
      </c>
      <c r="J28" s="31">
        <v>4980</v>
      </c>
      <c r="K28" s="31">
        <v>53448</v>
      </c>
      <c r="L28" s="31">
        <v>186200</v>
      </c>
      <c r="M28" s="31">
        <v>189202</v>
      </c>
      <c r="N28" s="31">
        <v>166482</v>
      </c>
      <c r="O28" s="31">
        <v>61256</v>
      </c>
      <c r="P28" s="87">
        <v>8613</v>
      </c>
      <c r="Q28" s="31">
        <v>0</v>
      </c>
      <c r="R28" s="31">
        <v>0</v>
      </c>
      <c r="S28" s="31">
        <v>53584.5</v>
      </c>
      <c r="T28" s="31">
        <v>219422</v>
      </c>
      <c r="U28" s="31">
        <v>201348</v>
      </c>
      <c r="V28" s="31">
        <v>175554</v>
      </c>
      <c r="W28" s="31">
        <v>63441</v>
      </c>
      <c r="X28" s="87">
        <v>9045</v>
      </c>
    </row>
    <row r="29" spans="1:24" s="11" customFormat="1">
      <c r="A29" s="72" t="s">
        <v>97</v>
      </c>
      <c r="B29" s="14"/>
      <c r="C29" s="37" t="s">
        <v>44</v>
      </c>
      <c r="D29" s="37"/>
      <c r="E29" s="29" t="s">
        <v>18</v>
      </c>
      <c r="F29" s="17">
        <f t="shared" si="3"/>
        <v>801163.5</v>
      </c>
      <c r="G29" s="17">
        <f t="shared" si="6"/>
        <v>482502</v>
      </c>
      <c r="H29" s="17">
        <f t="shared" si="2"/>
        <v>318661.5</v>
      </c>
      <c r="I29" s="32">
        <v>1980</v>
      </c>
      <c r="J29" s="31">
        <v>0</v>
      </c>
      <c r="K29" s="31">
        <v>17952</v>
      </c>
      <c r="L29" s="31">
        <v>180450</v>
      </c>
      <c r="M29" s="31">
        <v>119866</v>
      </c>
      <c r="N29" s="31">
        <v>110970</v>
      </c>
      <c r="O29" s="31">
        <v>44514</v>
      </c>
      <c r="P29" s="87">
        <v>6770</v>
      </c>
      <c r="Q29" s="31">
        <v>1335</v>
      </c>
      <c r="R29" s="31">
        <v>0</v>
      </c>
      <c r="S29" s="31">
        <v>29539.5</v>
      </c>
      <c r="T29" s="31">
        <v>133950</v>
      </c>
      <c r="U29" s="31">
        <v>60732</v>
      </c>
      <c r="V29" s="31">
        <v>73948</v>
      </c>
      <c r="W29" s="31">
        <v>17537</v>
      </c>
      <c r="X29" s="87">
        <v>1620</v>
      </c>
    </row>
    <row r="30" spans="1:24" s="11" customFormat="1">
      <c r="A30" s="72" t="s">
        <v>98</v>
      </c>
      <c r="B30" s="14"/>
      <c r="C30" s="37" t="s">
        <v>45</v>
      </c>
      <c r="D30" s="37"/>
      <c r="E30" s="29" t="s">
        <v>57</v>
      </c>
      <c r="F30" s="17">
        <f t="shared" si="3"/>
        <v>1614595.75</v>
      </c>
      <c r="G30" s="17">
        <f t="shared" si="6"/>
        <v>771806.75</v>
      </c>
      <c r="H30" s="17">
        <f t="shared" si="2"/>
        <v>842789</v>
      </c>
      <c r="I30" s="32">
        <v>6849.75</v>
      </c>
      <c r="J30" s="31">
        <v>8568</v>
      </c>
      <c r="K30" s="31">
        <v>82688</v>
      </c>
      <c r="L30" s="31">
        <v>227472</v>
      </c>
      <c r="M30" s="31">
        <v>200232</v>
      </c>
      <c r="N30" s="31">
        <v>163269</v>
      </c>
      <c r="O30" s="31">
        <v>70344</v>
      </c>
      <c r="P30" s="87">
        <v>12384</v>
      </c>
      <c r="Q30" s="31">
        <v>13559</v>
      </c>
      <c r="R30" s="31">
        <v>16536</v>
      </c>
      <c r="S30" s="31">
        <v>49700</v>
      </c>
      <c r="T30" s="31">
        <v>308357</v>
      </c>
      <c r="U30" s="31">
        <v>213444</v>
      </c>
      <c r="V30" s="31">
        <v>167589</v>
      </c>
      <c r="W30" s="31">
        <v>62172</v>
      </c>
      <c r="X30" s="87">
        <v>11432</v>
      </c>
    </row>
    <row r="31" spans="1:24" s="11" customFormat="1">
      <c r="A31" s="72" t="s">
        <v>99</v>
      </c>
      <c r="B31" s="14"/>
      <c r="C31" s="39" t="s">
        <v>46</v>
      </c>
      <c r="D31" s="39"/>
      <c r="E31" s="29" t="s">
        <v>19</v>
      </c>
      <c r="F31" s="17">
        <f t="shared" si="3"/>
        <v>706105.5</v>
      </c>
      <c r="G31" s="17">
        <f t="shared" si="6"/>
        <v>16717</v>
      </c>
      <c r="H31" s="17">
        <f t="shared" si="2"/>
        <v>689388.5</v>
      </c>
      <c r="I31" s="32">
        <v>0</v>
      </c>
      <c r="J31" s="31">
        <v>0</v>
      </c>
      <c r="K31" s="31">
        <v>0</v>
      </c>
      <c r="L31" s="31">
        <v>9828</v>
      </c>
      <c r="M31" s="31">
        <v>5499</v>
      </c>
      <c r="N31" s="31">
        <v>810</v>
      </c>
      <c r="O31" s="31">
        <v>580</v>
      </c>
      <c r="P31" s="87">
        <v>0</v>
      </c>
      <c r="Q31" s="31">
        <v>0</v>
      </c>
      <c r="R31" s="31">
        <v>0</v>
      </c>
      <c r="S31" s="31">
        <v>52468.5</v>
      </c>
      <c r="T31" s="31">
        <v>290750</v>
      </c>
      <c r="U31" s="31">
        <v>213028</v>
      </c>
      <c r="V31" s="31">
        <v>103544</v>
      </c>
      <c r="W31" s="31">
        <v>24048</v>
      </c>
      <c r="X31" s="87">
        <v>5550</v>
      </c>
    </row>
    <row r="32" spans="1:24" s="11" customFormat="1">
      <c r="A32" s="72" t="s">
        <v>100</v>
      </c>
      <c r="B32" s="14"/>
      <c r="C32" s="39" t="s">
        <v>47</v>
      </c>
      <c r="D32" s="39"/>
      <c r="E32" s="29" t="s">
        <v>193</v>
      </c>
      <c r="F32" s="17">
        <f t="shared" si="3"/>
        <v>997170</v>
      </c>
      <c r="G32" s="17">
        <f t="shared" si="6"/>
        <v>0</v>
      </c>
      <c r="H32" s="17">
        <f t="shared" si="2"/>
        <v>997170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7">
        <v>0</v>
      </c>
      <c r="Q32" s="31">
        <v>0</v>
      </c>
      <c r="R32" s="31">
        <v>2496</v>
      </c>
      <c r="S32" s="31">
        <v>56347</v>
      </c>
      <c r="T32" s="31">
        <v>458934</v>
      </c>
      <c r="U32" s="31">
        <v>251028</v>
      </c>
      <c r="V32" s="31">
        <v>165424</v>
      </c>
      <c r="W32" s="31">
        <v>56031</v>
      </c>
      <c r="X32" s="87">
        <v>6910</v>
      </c>
    </row>
    <row r="33" spans="1:24" s="11" customFormat="1">
      <c r="A33" s="72" t="s">
        <v>101</v>
      </c>
      <c r="B33" s="14"/>
      <c r="C33" s="37" t="s">
        <v>48</v>
      </c>
      <c r="D33" s="37"/>
      <c r="E33" s="29" t="s">
        <v>216</v>
      </c>
      <c r="F33" s="17">
        <f t="shared" si="3"/>
        <v>1267824.5</v>
      </c>
      <c r="G33" s="17">
        <f t="shared" si="6"/>
        <v>689656.5</v>
      </c>
      <c r="H33" s="17">
        <f>SUM(Q33:X33)</f>
        <v>578168</v>
      </c>
      <c r="I33" s="32">
        <v>12012</v>
      </c>
      <c r="J33" s="31">
        <v>102228</v>
      </c>
      <c r="K33" s="31">
        <v>101808</v>
      </c>
      <c r="L33" s="31">
        <v>199359</v>
      </c>
      <c r="M33" s="31">
        <v>147516</v>
      </c>
      <c r="N33" s="31">
        <v>95032</v>
      </c>
      <c r="O33" s="31">
        <v>25182</v>
      </c>
      <c r="P33" s="87">
        <v>6519.5</v>
      </c>
      <c r="Q33" s="31">
        <v>2403</v>
      </c>
      <c r="R33" s="31">
        <v>40508</v>
      </c>
      <c r="S33" s="31">
        <v>95970</v>
      </c>
      <c r="T33" s="31">
        <v>257764</v>
      </c>
      <c r="U33" s="31">
        <v>109076</v>
      </c>
      <c r="V33" s="31">
        <v>46968</v>
      </c>
      <c r="W33" s="31">
        <v>23598</v>
      </c>
      <c r="X33" s="87">
        <v>1881</v>
      </c>
    </row>
    <row r="34" spans="1:24" s="11" customFormat="1">
      <c r="A34" s="72" t="s">
        <v>102</v>
      </c>
      <c r="B34" s="14"/>
      <c r="C34" s="38" t="s">
        <v>49</v>
      </c>
      <c r="D34" s="88" t="s">
        <v>58</v>
      </c>
      <c r="E34" s="264"/>
      <c r="F34" s="17">
        <f t="shared" si="3"/>
        <v>2893195</v>
      </c>
      <c r="G34" s="17">
        <f t="shared" si="6"/>
        <v>1559626</v>
      </c>
      <c r="H34" s="17">
        <f t="shared" si="2"/>
        <v>1333569</v>
      </c>
      <c r="I34" s="32">
        <v>70616</v>
      </c>
      <c r="J34" s="31">
        <v>52248</v>
      </c>
      <c r="K34" s="31">
        <v>172992</v>
      </c>
      <c r="L34" s="31">
        <v>468500</v>
      </c>
      <c r="M34" s="31">
        <v>351611</v>
      </c>
      <c r="N34" s="31">
        <v>305676</v>
      </c>
      <c r="O34" s="31">
        <v>125343</v>
      </c>
      <c r="P34" s="87">
        <v>12640</v>
      </c>
      <c r="Q34" s="31">
        <v>59605</v>
      </c>
      <c r="R34" s="31">
        <v>67802</v>
      </c>
      <c r="S34" s="31">
        <v>154770</v>
      </c>
      <c r="T34" s="31">
        <v>410669</v>
      </c>
      <c r="U34" s="31">
        <v>275724</v>
      </c>
      <c r="V34" s="31">
        <v>245112</v>
      </c>
      <c r="W34" s="31">
        <v>96064</v>
      </c>
      <c r="X34" s="87">
        <v>23823</v>
      </c>
    </row>
    <row r="35" spans="1:24" s="11" customFormat="1">
      <c r="A35" s="72" t="s">
        <v>103</v>
      </c>
      <c r="B35" s="14"/>
      <c r="C35" s="38" t="s">
        <v>50</v>
      </c>
      <c r="D35" s="88" t="s">
        <v>217</v>
      </c>
      <c r="E35" s="264"/>
      <c r="F35" s="17">
        <f t="shared" si="3"/>
        <v>3972633.26171875</v>
      </c>
      <c r="G35" s="17">
        <f t="shared" si="6"/>
        <v>2221967.83984375</v>
      </c>
      <c r="H35" s="17">
        <f t="shared" si="2"/>
        <v>1750665.421875</v>
      </c>
      <c r="I35" s="32">
        <v>39036.33984375</v>
      </c>
      <c r="J35" s="31">
        <v>44505.5</v>
      </c>
      <c r="K35" s="31">
        <v>109480</v>
      </c>
      <c r="L35" s="31">
        <v>322560</v>
      </c>
      <c r="M35" s="31">
        <v>517297</v>
      </c>
      <c r="N35" s="31">
        <v>707427</v>
      </c>
      <c r="O35" s="31">
        <v>386118</v>
      </c>
      <c r="P35" s="87">
        <v>95544</v>
      </c>
      <c r="Q35" s="31">
        <v>40785.921875</v>
      </c>
      <c r="R35" s="31">
        <v>44700.5</v>
      </c>
      <c r="S35" s="31">
        <v>88200</v>
      </c>
      <c r="T35" s="31">
        <v>263623</v>
      </c>
      <c r="U35" s="31">
        <v>377712</v>
      </c>
      <c r="V35" s="31">
        <v>592353</v>
      </c>
      <c r="W35" s="31">
        <v>275706</v>
      </c>
      <c r="X35" s="87">
        <v>67585</v>
      </c>
    </row>
    <row r="36" spans="1:24" s="79" customFormat="1">
      <c r="A36" s="102"/>
      <c r="B36" s="262"/>
      <c r="C36" s="104"/>
      <c r="D36" s="104" t="s">
        <v>192</v>
      </c>
      <c r="E36" s="263"/>
      <c r="F36" s="80"/>
      <c r="G36" s="17"/>
      <c r="H36" s="80"/>
      <c r="I36" s="261"/>
      <c r="J36" s="262"/>
      <c r="K36" s="262"/>
      <c r="L36" s="262"/>
      <c r="M36" s="262"/>
      <c r="N36" s="262"/>
      <c r="O36" s="262"/>
      <c r="P36" s="263"/>
      <c r="Q36" s="105"/>
      <c r="R36" s="105"/>
      <c r="S36" s="105"/>
      <c r="T36" s="105"/>
      <c r="U36" s="105"/>
      <c r="V36" s="105"/>
      <c r="W36" s="105"/>
      <c r="X36" s="253"/>
    </row>
    <row r="37" spans="1:24" s="11" customFormat="1">
      <c r="A37" s="72" t="s">
        <v>104</v>
      </c>
      <c r="B37" s="14"/>
      <c r="C37" s="38" t="s">
        <v>51</v>
      </c>
      <c r="D37" s="38"/>
      <c r="E37" s="29" t="s">
        <v>24</v>
      </c>
      <c r="F37" s="17">
        <f t="shared" si="3"/>
        <v>1293138.8515625</v>
      </c>
      <c r="G37" s="17">
        <f t="shared" si="6"/>
        <v>743322.5</v>
      </c>
      <c r="H37" s="17">
        <f t="shared" si="2"/>
        <v>549816.3515625</v>
      </c>
      <c r="I37" s="32">
        <v>176995</v>
      </c>
      <c r="J37" s="31">
        <v>137678</v>
      </c>
      <c r="K37" s="31">
        <v>183961</v>
      </c>
      <c r="L37" s="31">
        <v>150552</v>
      </c>
      <c r="M37" s="31">
        <v>53724</v>
      </c>
      <c r="N37" s="31">
        <v>23400</v>
      </c>
      <c r="O37" s="31">
        <v>14035</v>
      </c>
      <c r="P37" s="87">
        <v>2977.5</v>
      </c>
      <c r="Q37" s="31">
        <v>110100.8515625</v>
      </c>
      <c r="R37" s="31">
        <v>96180</v>
      </c>
      <c r="S37" s="31">
        <v>169272</v>
      </c>
      <c r="T37" s="31">
        <v>83058</v>
      </c>
      <c r="U37" s="31">
        <v>46725</v>
      </c>
      <c r="V37" s="31">
        <v>24920</v>
      </c>
      <c r="W37" s="31">
        <v>18069</v>
      </c>
      <c r="X37" s="87">
        <v>1491.5</v>
      </c>
    </row>
    <row r="38" spans="1:24" s="11" customFormat="1">
      <c r="A38" s="72" t="s">
        <v>107</v>
      </c>
      <c r="B38" s="14"/>
      <c r="C38" s="37" t="s">
        <v>59</v>
      </c>
      <c r="D38" s="37"/>
      <c r="E38" s="29" t="s">
        <v>213</v>
      </c>
      <c r="F38" s="17">
        <f t="shared" si="3"/>
        <v>2045590.328125</v>
      </c>
      <c r="G38" s="17">
        <f t="shared" si="6"/>
        <v>1059656.328125</v>
      </c>
      <c r="H38" s="17">
        <f t="shared" si="2"/>
        <v>985934</v>
      </c>
      <c r="I38" s="32">
        <v>132430.328125</v>
      </c>
      <c r="J38" s="31">
        <v>105161</v>
      </c>
      <c r="K38" s="31">
        <v>180460</v>
      </c>
      <c r="L38" s="31">
        <v>286956</v>
      </c>
      <c r="M38" s="31">
        <v>138565</v>
      </c>
      <c r="N38" s="31">
        <v>128856</v>
      </c>
      <c r="O38" s="31">
        <v>67212</v>
      </c>
      <c r="P38" s="87">
        <v>20016</v>
      </c>
      <c r="Q38" s="31">
        <v>62426</v>
      </c>
      <c r="R38" s="31">
        <v>106764</v>
      </c>
      <c r="S38" s="31">
        <v>199640</v>
      </c>
      <c r="T38" s="31">
        <v>233070</v>
      </c>
      <c r="U38" s="31">
        <v>160668</v>
      </c>
      <c r="V38" s="31">
        <v>139524</v>
      </c>
      <c r="W38" s="31">
        <v>73188</v>
      </c>
      <c r="X38" s="87">
        <v>10654</v>
      </c>
    </row>
    <row r="39" spans="1:24" s="11" customFormat="1">
      <c r="A39" s="72" t="s">
        <v>105</v>
      </c>
      <c r="B39" s="14"/>
      <c r="C39" s="37" t="s">
        <v>60</v>
      </c>
      <c r="D39" s="88" t="s">
        <v>190</v>
      </c>
      <c r="E39" s="265"/>
      <c r="F39" s="17">
        <f t="shared" si="3"/>
        <v>247712.30078125</v>
      </c>
      <c r="G39" s="17">
        <f t="shared" si="6"/>
        <v>112515.740234375</v>
      </c>
      <c r="H39" s="17">
        <f t="shared" si="2"/>
        <v>135196.560546875</v>
      </c>
      <c r="I39" s="32">
        <v>31548.240234375</v>
      </c>
      <c r="J39" s="31">
        <v>2523</v>
      </c>
      <c r="K39" s="31">
        <v>8625</v>
      </c>
      <c r="L39" s="31">
        <v>15337</v>
      </c>
      <c r="M39" s="31">
        <v>18300</v>
      </c>
      <c r="N39" s="31">
        <v>14813.5</v>
      </c>
      <c r="O39" s="31">
        <v>17085</v>
      </c>
      <c r="P39" s="87">
        <v>4284</v>
      </c>
      <c r="Q39" s="31">
        <v>30487.560546875</v>
      </c>
      <c r="R39" s="31">
        <v>5848</v>
      </c>
      <c r="S39" s="31">
        <v>10220</v>
      </c>
      <c r="T39" s="31">
        <v>28025</v>
      </c>
      <c r="U39" s="31">
        <v>31536</v>
      </c>
      <c r="V39" s="31">
        <v>15132</v>
      </c>
      <c r="W39" s="31">
        <v>11412</v>
      </c>
      <c r="X39" s="87">
        <v>2536</v>
      </c>
    </row>
    <row r="40" spans="1:24" s="11" customFormat="1">
      <c r="A40" s="72" t="s">
        <v>108</v>
      </c>
      <c r="B40" s="14"/>
      <c r="C40" s="38" t="s">
        <v>61</v>
      </c>
      <c r="D40" s="88" t="s">
        <v>225</v>
      </c>
      <c r="E40" s="265"/>
      <c r="F40" s="17">
        <f t="shared" si="3"/>
        <v>487335</v>
      </c>
      <c r="G40" s="17">
        <f t="shared" si="6"/>
        <v>165338</v>
      </c>
      <c r="H40" s="17">
        <f t="shared" si="2"/>
        <v>321997</v>
      </c>
      <c r="I40" s="32">
        <v>6675</v>
      </c>
      <c r="J40" s="31">
        <v>4335</v>
      </c>
      <c r="K40" s="31">
        <v>1820</v>
      </c>
      <c r="L40" s="31">
        <v>26928</v>
      </c>
      <c r="M40" s="31">
        <v>18072</v>
      </c>
      <c r="N40" s="31">
        <v>63882</v>
      </c>
      <c r="O40" s="31">
        <v>34434</v>
      </c>
      <c r="P40" s="87">
        <v>9192</v>
      </c>
      <c r="Q40" s="31">
        <v>0</v>
      </c>
      <c r="R40" s="31">
        <v>0</v>
      </c>
      <c r="S40" s="31">
        <v>17476</v>
      </c>
      <c r="T40" s="31">
        <v>29841</v>
      </c>
      <c r="U40" s="31">
        <v>102708</v>
      </c>
      <c r="V40" s="31">
        <v>84051</v>
      </c>
      <c r="W40" s="31">
        <v>70380</v>
      </c>
      <c r="X40" s="87">
        <v>17541</v>
      </c>
    </row>
    <row r="41" spans="1:24" s="79" customFormat="1">
      <c r="A41" s="102"/>
      <c r="B41" s="262"/>
      <c r="C41" s="262"/>
      <c r="D41" s="111" t="s">
        <v>218</v>
      </c>
      <c r="E41" s="263"/>
      <c r="F41" s="80"/>
      <c r="G41" s="17"/>
      <c r="H41" s="80"/>
      <c r="I41" s="261"/>
      <c r="J41" s="262"/>
      <c r="K41" s="262"/>
      <c r="L41" s="262"/>
      <c r="M41" s="262"/>
      <c r="N41" s="262"/>
      <c r="O41" s="262"/>
      <c r="P41" s="263"/>
      <c r="Q41" s="105"/>
      <c r="R41" s="105"/>
      <c r="S41" s="105"/>
      <c r="T41" s="105"/>
      <c r="U41" s="105"/>
      <c r="V41" s="105"/>
      <c r="W41" s="105"/>
      <c r="X41" s="253"/>
    </row>
    <row r="42" spans="1:24" s="11" customFormat="1">
      <c r="A42" s="72" t="s">
        <v>106</v>
      </c>
      <c r="B42" s="14"/>
      <c r="C42" s="38" t="s">
        <v>62</v>
      </c>
      <c r="D42" s="14"/>
      <c r="E42" s="29" t="s">
        <v>210</v>
      </c>
      <c r="F42" s="17">
        <f t="shared" si="3"/>
        <v>192481.5</v>
      </c>
      <c r="G42" s="17">
        <f t="shared" si="6"/>
        <v>91541</v>
      </c>
      <c r="H42" s="17">
        <f t="shared" si="2"/>
        <v>100940.5</v>
      </c>
      <c r="I42" s="32">
        <v>5490</v>
      </c>
      <c r="J42" s="31">
        <v>13121.5</v>
      </c>
      <c r="K42" s="31">
        <v>20304</v>
      </c>
      <c r="L42" s="31">
        <v>28066.5</v>
      </c>
      <c r="M42" s="31">
        <v>7030</v>
      </c>
      <c r="N42" s="31">
        <v>13104</v>
      </c>
      <c r="O42" s="31">
        <v>4068</v>
      </c>
      <c r="P42" s="87">
        <v>357</v>
      </c>
      <c r="Q42" s="31">
        <v>0</v>
      </c>
      <c r="R42" s="31">
        <v>8560</v>
      </c>
      <c r="S42" s="31">
        <v>28755</v>
      </c>
      <c r="T42" s="31">
        <v>37750</v>
      </c>
      <c r="U42" s="31">
        <v>13249.5</v>
      </c>
      <c r="V42" s="31">
        <v>8708</v>
      </c>
      <c r="W42" s="31">
        <v>2686</v>
      </c>
      <c r="X42" s="87">
        <v>1232</v>
      </c>
    </row>
    <row r="43" spans="1:24" s="11" customFormat="1">
      <c r="A43" s="72" t="s">
        <v>109</v>
      </c>
      <c r="B43" s="14"/>
      <c r="C43" s="38" t="s">
        <v>63</v>
      </c>
      <c r="D43" s="14"/>
      <c r="E43" s="29" t="s">
        <v>219</v>
      </c>
      <c r="F43" s="17">
        <f t="shared" si="3"/>
        <v>12099582.272460937</v>
      </c>
      <c r="G43" s="17">
        <f t="shared" si="6"/>
        <v>6761479.0908203125</v>
      </c>
      <c r="H43" s="17">
        <f t="shared" si="2"/>
        <v>5338103.181640625</v>
      </c>
      <c r="I43" s="32">
        <v>14188.0908203125</v>
      </c>
      <c r="J43" s="31">
        <v>20076</v>
      </c>
      <c r="K43" s="31">
        <v>201963</v>
      </c>
      <c r="L43" s="31">
        <v>1157568</v>
      </c>
      <c r="M43" s="31">
        <v>1661189</v>
      </c>
      <c r="N43" s="31">
        <v>2159433</v>
      </c>
      <c r="O43" s="31">
        <v>1272222</v>
      </c>
      <c r="P43" s="87">
        <v>274840</v>
      </c>
      <c r="Q43" s="31">
        <v>28690.181640625</v>
      </c>
      <c r="R43" s="31">
        <v>20500</v>
      </c>
      <c r="S43" s="31">
        <v>157734</v>
      </c>
      <c r="T43" s="31">
        <v>733824</v>
      </c>
      <c r="U43" s="31">
        <v>1068552</v>
      </c>
      <c r="V43" s="31">
        <v>1824093</v>
      </c>
      <c r="W43" s="31">
        <v>1201086</v>
      </c>
      <c r="X43" s="87">
        <v>303624</v>
      </c>
    </row>
    <row r="44" spans="1:24" s="11" customFormat="1">
      <c r="A44" s="72" t="s">
        <v>110</v>
      </c>
      <c r="B44" s="14"/>
      <c r="C44" s="38" t="s">
        <v>64</v>
      </c>
      <c r="D44" s="14"/>
      <c r="E44" s="29" t="s">
        <v>202</v>
      </c>
      <c r="F44" s="17">
        <f t="shared" si="3"/>
        <v>28857171.240234375</v>
      </c>
      <c r="G44" s="17">
        <f t="shared" si="4"/>
        <v>18674022.240234375</v>
      </c>
      <c r="H44" s="17">
        <f t="shared" si="2"/>
        <v>10183149</v>
      </c>
      <c r="I44" s="32">
        <v>23088.240234375</v>
      </c>
      <c r="J44" s="31">
        <v>33120</v>
      </c>
      <c r="K44" s="31">
        <v>703165</v>
      </c>
      <c r="L44" s="31">
        <v>5133436</v>
      </c>
      <c r="M44" s="31">
        <v>5073773</v>
      </c>
      <c r="N44" s="31">
        <v>5027346</v>
      </c>
      <c r="O44" s="31">
        <v>2209662</v>
      </c>
      <c r="P44" s="87">
        <v>470432</v>
      </c>
      <c r="Q44" s="31">
        <v>34216</v>
      </c>
      <c r="R44" s="31">
        <v>37520</v>
      </c>
      <c r="S44" s="31">
        <v>578151</v>
      </c>
      <c r="T44" s="31">
        <v>2175159</v>
      </c>
      <c r="U44" s="31">
        <v>2309184</v>
      </c>
      <c r="V44" s="31">
        <v>2966301</v>
      </c>
      <c r="W44" s="31">
        <v>1655874</v>
      </c>
      <c r="X44" s="87">
        <v>426744</v>
      </c>
    </row>
    <row r="45" spans="1:24" s="11" customFormat="1">
      <c r="A45" s="72" t="s">
        <v>111</v>
      </c>
      <c r="B45" s="14"/>
      <c r="C45" s="38" t="s">
        <v>65</v>
      </c>
      <c r="D45" s="88" t="s">
        <v>203</v>
      </c>
      <c r="E45" s="264"/>
      <c r="F45" s="17">
        <f t="shared" si="3"/>
        <v>15535628.953125</v>
      </c>
      <c r="G45" s="17">
        <f t="shared" si="4"/>
        <v>9099804.828125</v>
      </c>
      <c r="H45" s="17">
        <f t="shared" si="2"/>
        <v>6435824.125</v>
      </c>
      <c r="I45" s="32">
        <v>206440.828125</v>
      </c>
      <c r="J45" s="31">
        <v>36040</v>
      </c>
      <c r="K45" s="31">
        <v>124576</v>
      </c>
      <c r="L45" s="31">
        <v>884928</v>
      </c>
      <c r="M45" s="31">
        <v>1807272</v>
      </c>
      <c r="N45" s="31">
        <v>3287952</v>
      </c>
      <c r="O45" s="31">
        <v>2218356</v>
      </c>
      <c r="P45" s="87">
        <v>534240</v>
      </c>
      <c r="Q45" s="31">
        <v>111178.125</v>
      </c>
      <c r="R45" s="31">
        <v>40970</v>
      </c>
      <c r="S45" s="31">
        <v>110772</v>
      </c>
      <c r="T45" s="31">
        <v>618528</v>
      </c>
      <c r="U45" s="31">
        <v>1190805</v>
      </c>
      <c r="V45" s="31">
        <v>2244606</v>
      </c>
      <c r="W45" s="31">
        <v>1680912</v>
      </c>
      <c r="X45" s="87">
        <v>438053</v>
      </c>
    </row>
    <row r="46" spans="1:24" s="79" customFormat="1">
      <c r="A46" s="102"/>
      <c r="B46" s="262"/>
      <c r="C46" s="111"/>
      <c r="D46" s="111" t="s">
        <v>25</v>
      </c>
      <c r="E46" s="263"/>
      <c r="F46" s="80"/>
      <c r="G46" s="80"/>
      <c r="H46" s="80"/>
      <c r="I46" s="261"/>
      <c r="J46" s="262"/>
      <c r="K46" s="262"/>
      <c r="L46" s="262"/>
      <c r="M46" s="262"/>
      <c r="N46" s="262"/>
      <c r="O46" s="262"/>
      <c r="P46" s="263"/>
      <c r="Q46" s="105"/>
      <c r="R46" s="105"/>
      <c r="S46" s="105"/>
      <c r="T46" s="105"/>
      <c r="U46" s="105"/>
      <c r="V46" s="105"/>
      <c r="W46" s="105"/>
      <c r="X46" s="253"/>
    </row>
    <row r="47" spans="1:24" s="11" customFormat="1">
      <c r="A47" s="72" t="s">
        <v>112</v>
      </c>
      <c r="B47" s="14"/>
      <c r="C47" s="38" t="s">
        <v>66</v>
      </c>
      <c r="D47" s="46"/>
      <c r="E47" s="29" t="s">
        <v>204</v>
      </c>
      <c r="F47" s="17">
        <f t="shared" si="3"/>
        <v>1107454.919921875</v>
      </c>
      <c r="G47" s="17">
        <f t="shared" si="4"/>
        <v>633285.080078125</v>
      </c>
      <c r="H47" s="17">
        <f t="shared" si="2"/>
        <v>474169.83984375</v>
      </c>
      <c r="I47" s="32">
        <v>16812.080078125</v>
      </c>
      <c r="J47" s="31">
        <v>0</v>
      </c>
      <c r="K47" s="31">
        <v>59563</v>
      </c>
      <c r="L47" s="31">
        <v>204750</v>
      </c>
      <c r="M47" s="31">
        <v>107707</v>
      </c>
      <c r="N47" s="31">
        <v>161649</v>
      </c>
      <c r="O47" s="31">
        <v>66924</v>
      </c>
      <c r="P47" s="87">
        <v>15880</v>
      </c>
      <c r="Q47" s="31">
        <v>4407.83984375</v>
      </c>
      <c r="R47" s="31">
        <v>15170</v>
      </c>
      <c r="S47" s="31">
        <v>51191</v>
      </c>
      <c r="T47" s="31">
        <v>151350</v>
      </c>
      <c r="U47" s="31">
        <v>81235</v>
      </c>
      <c r="V47" s="31">
        <v>98228</v>
      </c>
      <c r="W47" s="31">
        <v>61524</v>
      </c>
      <c r="X47" s="87">
        <v>11064</v>
      </c>
    </row>
    <row r="48" spans="1:24" s="11" customFormat="1">
      <c r="A48" s="72" t="s">
        <v>113</v>
      </c>
      <c r="B48" s="14"/>
      <c r="C48" s="38" t="s">
        <v>67</v>
      </c>
      <c r="D48" s="46"/>
      <c r="E48" s="29" t="s">
        <v>205</v>
      </c>
      <c r="F48" s="17">
        <f t="shared" si="3"/>
        <v>8675447.828125</v>
      </c>
      <c r="G48" s="17">
        <f t="shared" si="4"/>
        <v>6042083.828125</v>
      </c>
      <c r="H48" s="17">
        <f t="shared" si="2"/>
        <v>2633364</v>
      </c>
      <c r="I48" s="32">
        <v>461251.5</v>
      </c>
      <c r="J48" s="31">
        <v>192357.328125</v>
      </c>
      <c r="K48" s="31">
        <v>644272</v>
      </c>
      <c r="L48" s="31">
        <v>2624766</v>
      </c>
      <c r="M48" s="31">
        <v>1096300</v>
      </c>
      <c r="N48" s="31">
        <v>781676</v>
      </c>
      <c r="O48" s="31">
        <v>212895</v>
      </c>
      <c r="P48" s="87">
        <v>28566</v>
      </c>
      <c r="Q48" s="31">
        <v>504256.5</v>
      </c>
      <c r="R48" s="31">
        <v>350542.5</v>
      </c>
      <c r="S48" s="31">
        <v>486780</v>
      </c>
      <c r="T48" s="31">
        <v>611235</v>
      </c>
      <c r="U48" s="31">
        <v>302832</v>
      </c>
      <c r="V48" s="31">
        <v>286173</v>
      </c>
      <c r="W48" s="31">
        <v>78945</v>
      </c>
      <c r="X48" s="87">
        <v>12600</v>
      </c>
    </row>
    <row r="49" spans="1:24" s="11" customFormat="1">
      <c r="A49" s="72" t="s">
        <v>114</v>
      </c>
      <c r="B49" s="14"/>
      <c r="C49" s="38" t="s">
        <v>68</v>
      </c>
      <c r="D49" s="46"/>
      <c r="E49" s="29" t="s">
        <v>206</v>
      </c>
      <c r="F49" s="17">
        <f t="shared" si="3"/>
        <v>4506195.140625</v>
      </c>
      <c r="G49" s="17">
        <f t="shared" si="4"/>
        <v>2254878</v>
      </c>
      <c r="H49" s="17">
        <f t="shared" si="2"/>
        <v>2251317.140625</v>
      </c>
      <c r="I49" s="32">
        <v>233779</v>
      </c>
      <c r="J49" s="31">
        <v>145914</v>
      </c>
      <c r="K49" s="31">
        <v>332780</v>
      </c>
      <c r="L49" s="31">
        <v>588846</v>
      </c>
      <c r="M49" s="31">
        <v>299858</v>
      </c>
      <c r="N49" s="31">
        <v>439128</v>
      </c>
      <c r="O49" s="31">
        <v>178614</v>
      </c>
      <c r="P49" s="87">
        <v>35959</v>
      </c>
      <c r="Q49" s="31">
        <v>230435.140625</v>
      </c>
      <c r="R49" s="31">
        <v>179498</v>
      </c>
      <c r="S49" s="31">
        <v>380940</v>
      </c>
      <c r="T49" s="31">
        <v>511530</v>
      </c>
      <c r="U49" s="31">
        <v>310140</v>
      </c>
      <c r="V49" s="31">
        <v>388544</v>
      </c>
      <c r="W49" s="31">
        <v>202086</v>
      </c>
      <c r="X49" s="87">
        <v>48144</v>
      </c>
    </row>
    <row r="50" spans="1:24" s="79" customFormat="1">
      <c r="A50" s="102"/>
      <c r="B50" s="262"/>
      <c r="C50" s="111"/>
      <c r="D50" s="111" t="s">
        <v>26</v>
      </c>
      <c r="E50" s="263"/>
      <c r="F50" s="80"/>
      <c r="G50" s="80"/>
      <c r="H50" s="80"/>
      <c r="I50" s="261"/>
      <c r="J50" s="262"/>
      <c r="K50" s="262"/>
      <c r="L50" s="262"/>
      <c r="M50" s="262"/>
      <c r="N50" s="262"/>
      <c r="O50" s="262"/>
      <c r="P50" s="263"/>
      <c r="Q50" s="105"/>
      <c r="R50" s="105"/>
      <c r="S50" s="105"/>
      <c r="T50" s="105"/>
      <c r="U50" s="105"/>
      <c r="V50" s="105"/>
      <c r="W50" s="105"/>
      <c r="X50" s="253"/>
    </row>
    <row r="51" spans="1:24" s="11" customFormat="1">
      <c r="A51" s="72" t="s">
        <v>115</v>
      </c>
      <c r="B51" s="14"/>
      <c r="C51" s="38" t="s">
        <v>69</v>
      </c>
      <c r="D51" s="46"/>
      <c r="E51" s="29" t="s">
        <v>220</v>
      </c>
      <c r="F51" s="17">
        <f t="shared" si="3"/>
        <v>3979093.75</v>
      </c>
      <c r="G51" s="17">
        <f t="shared" si="4"/>
        <v>2582171.25</v>
      </c>
      <c r="H51" s="17">
        <f t="shared" si="2"/>
        <v>1396922.5</v>
      </c>
      <c r="I51" s="32">
        <v>43526.25</v>
      </c>
      <c r="J51" s="31">
        <v>33372</v>
      </c>
      <c r="K51" s="31">
        <v>227052</v>
      </c>
      <c r="L51" s="31">
        <v>830850</v>
      </c>
      <c r="M51" s="31">
        <v>623968</v>
      </c>
      <c r="N51" s="31">
        <v>532629</v>
      </c>
      <c r="O51" s="31">
        <v>244926</v>
      </c>
      <c r="P51" s="87">
        <v>45848</v>
      </c>
      <c r="Q51" s="31">
        <v>51506</v>
      </c>
      <c r="R51" s="31">
        <v>49687.5</v>
      </c>
      <c r="S51" s="31">
        <v>148376</v>
      </c>
      <c r="T51" s="31">
        <v>356720</v>
      </c>
      <c r="U51" s="31">
        <v>299145</v>
      </c>
      <c r="V51" s="31">
        <v>332586</v>
      </c>
      <c r="W51" s="31">
        <v>135270</v>
      </c>
      <c r="X51" s="87">
        <v>23632</v>
      </c>
    </row>
    <row r="52" spans="1:24" s="11" customFormat="1">
      <c r="A52" s="72" t="s">
        <v>116</v>
      </c>
      <c r="B52" s="14"/>
      <c r="C52" s="37" t="s">
        <v>70</v>
      </c>
      <c r="D52" s="46"/>
      <c r="E52" s="28" t="s">
        <v>207</v>
      </c>
      <c r="F52" s="17">
        <f t="shared" si="3"/>
        <v>736542.9609375</v>
      </c>
      <c r="G52" s="17">
        <f t="shared" si="4"/>
        <v>399213.4609375</v>
      </c>
      <c r="H52" s="17">
        <f>SUM(Q52:X52)</f>
        <v>337329.5</v>
      </c>
      <c r="I52" s="32">
        <v>33185.4609375</v>
      </c>
      <c r="J52" s="31">
        <v>16716</v>
      </c>
      <c r="K52" s="31">
        <v>35461.5</v>
      </c>
      <c r="L52" s="31">
        <v>102765</v>
      </c>
      <c r="M52" s="31">
        <v>50661</v>
      </c>
      <c r="N52" s="31">
        <v>84782.5</v>
      </c>
      <c r="O52" s="31">
        <v>58842</v>
      </c>
      <c r="P52" s="87">
        <v>16800</v>
      </c>
      <c r="Q52" s="31">
        <v>13575</v>
      </c>
      <c r="R52" s="31">
        <v>2607</v>
      </c>
      <c r="S52" s="31">
        <v>98910</v>
      </c>
      <c r="T52" s="31">
        <v>104244</v>
      </c>
      <c r="U52" s="31">
        <v>38412</v>
      </c>
      <c r="V52" s="31">
        <v>52297.5</v>
      </c>
      <c r="W52" s="31">
        <v>22100</v>
      </c>
      <c r="X52" s="87">
        <v>5184</v>
      </c>
    </row>
    <row r="53" spans="1:24" s="11" customFormat="1">
      <c r="A53" s="72" t="s">
        <v>184</v>
      </c>
      <c r="B53" s="14"/>
      <c r="C53" s="37" t="s">
        <v>71</v>
      </c>
      <c r="D53" s="88" t="s">
        <v>182</v>
      </c>
      <c r="E53" s="265"/>
      <c r="F53" s="17">
        <f>SUM(G53:H53)</f>
        <v>2658155.5</v>
      </c>
      <c r="G53" s="17">
        <f>SUM(I53:P53)</f>
        <v>1434231.25</v>
      </c>
      <c r="H53" s="17">
        <f>SUM(Q53:X53)</f>
        <v>1223924.25</v>
      </c>
      <c r="I53" s="32">
        <v>1243986.25</v>
      </c>
      <c r="J53" s="31">
        <v>87444</v>
      </c>
      <c r="K53" s="31">
        <v>80519</v>
      </c>
      <c r="L53" s="31">
        <v>13843</v>
      </c>
      <c r="M53" s="31">
        <v>2923</v>
      </c>
      <c r="N53" s="31">
        <v>5516</v>
      </c>
      <c r="O53" s="31">
        <v>0</v>
      </c>
      <c r="P53" s="87">
        <v>0</v>
      </c>
      <c r="Q53" s="31">
        <v>1067607.25</v>
      </c>
      <c r="R53" s="31">
        <v>80442</v>
      </c>
      <c r="S53" s="31">
        <v>39384</v>
      </c>
      <c r="T53" s="31">
        <v>33376</v>
      </c>
      <c r="U53" s="31">
        <v>2695</v>
      </c>
      <c r="V53" s="31">
        <v>0</v>
      </c>
      <c r="W53" s="31">
        <v>420</v>
      </c>
      <c r="X53" s="87">
        <v>0</v>
      </c>
    </row>
    <row r="54" spans="1:24" s="16" customFormat="1" ht="15" customHeight="1">
      <c r="A54" s="248"/>
      <c r="B54" s="63" t="s">
        <v>56</v>
      </c>
      <c r="C54" s="63"/>
      <c r="D54" s="63"/>
      <c r="E54" s="64"/>
      <c r="F54" s="53">
        <f t="shared" si="3"/>
        <v>36167329.375</v>
      </c>
      <c r="G54" s="54">
        <f>SUM(G55:G61)</f>
        <v>23585340.78125</v>
      </c>
      <c r="H54" s="54">
        <f>SUM(H55:H61)</f>
        <v>12581988.59375</v>
      </c>
      <c r="I54" s="55">
        <f>SUM(I55:I61)</f>
        <v>1777208.78125</v>
      </c>
      <c r="J54" s="56">
        <f t="shared" ref="J54:X54" si="7">SUM(J55:J61)</f>
        <v>2119621</v>
      </c>
      <c r="K54" s="56">
        <f t="shared" si="7"/>
        <v>7462326</v>
      </c>
      <c r="L54" s="56">
        <f t="shared" si="7"/>
        <v>8086043</v>
      </c>
      <c r="M54" s="56">
        <f>SUM(M55:M61)</f>
        <v>2025833</v>
      </c>
      <c r="N54" s="56">
        <f t="shared" si="7"/>
        <v>1285859</v>
      </c>
      <c r="O54" s="56">
        <f t="shared" si="7"/>
        <v>662328</v>
      </c>
      <c r="P54" s="252">
        <f>SUM(P55:P61)</f>
        <v>166122</v>
      </c>
      <c r="Q54" s="56">
        <f t="shared" si="7"/>
        <v>1669720.59375</v>
      </c>
      <c r="R54" s="56">
        <f t="shared" si="7"/>
        <v>1433611</v>
      </c>
      <c r="S54" s="56">
        <f t="shared" si="7"/>
        <v>4101102</v>
      </c>
      <c r="T54" s="56">
        <f t="shared" si="7"/>
        <v>2812873.5</v>
      </c>
      <c r="U54" s="56">
        <f t="shared" si="7"/>
        <v>932657.5</v>
      </c>
      <c r="V54" s="56">
        <f t="shared" si="7"/>
        <v>945504</v>
      </c>
      <c r="W54" s="56">
        <f t="shared" si="7"/>
        <v>539405</v>
      </c>
      <c r="X54" s="252">
        <f t="shared" si="7"/>
        <v>147115</v>
      </c>
    </row>
    <row r="55" spans="1:24">
      <c r="A55" s="72" t="s">
        <v>119</v>
      </c>
      <c r="B55" s="81"/>
      <c r="C55" s="38" t="s">
        <v>72</v>
      </c>
      <c r="D55" s="88" t="s">
        <v>223</v>
      </c>
      <c r="E55" s="266"/>
      <c r="F55" s="17">
        <f>SUM(G55:H55)</f>
        <v>10256882.5</v>
      </c>
      <c r="G55" s="17">
        <f t="shared" si="4"/>
        <v>8617366</v>
      </c>
      <c r="H55" s="17">
        <f t="shared" si="2"/>
        <v>1639516.5</v>
      </c>
      <c r="I55" s="254">
        <v>192870</v>
      </c>
      <c r="J55" s="33">
        <v>478467</v>
      </c>
      <c r="K55" s="33">
        <v>3132807</v>
      </c>
      <c r="L55" s="33">
        <v>3439098</v>
      </c>
      <c r="M55" s="33">
        <v>791274</v>
      </c>
      <c r="N55" s="33">
        <v>432740</v>
      </c>
      <c r="O55" s="33">
        <v>127422</v>
      </c>
      <c r="P55" s="87">
        <v>22688</v>
      </c>
      <c r="Q55" s="33">
        <v>162180</v>
      </c>
      <c r="R55" s="33">
        <v>208488</v>
      </c>
      <c r="S55" s="33">
        <v>344260</v>
      </c>
      <c r="T55" s="33">
        <v>514237.5</v>
      </c>
      <c r="U55" s="33">
        <v>209798</v>
      </c>
      <c r="V55" s="33">
        <v>145320</v>
      </c>
      <c r="W55" s="33">
        <v>49932</v>
      </c>
      <c r="X55" s="255">
        <v>5301</v>
      </c>
    </row>
    <row r="56" spans="1:24">
      <c r="A56" s="72" t="s">
        <v>120</v>
      </c>
      <c r="B56" s="81"/>
      <c r="C56" s="38" t="s">
        <v>73</v>
      </c>
      <c r="D56" s="88" t="s">
        <v>27</v>
      </c>
      <c r="E56" s="266"/>
      <c r="F56" s="17">
        <f t="shared" si="3"/>
        <v>4323931.375</v>
      </c>
      <c r="G56" s="17">
        <f t="shared" si="4"/>
        <v>2476629.78125</v>
      </c>
      <c r="H56" s="17">
        <f t="shared" si="2"/>
        <v>1847301.59375</v>
      </c>
      <c r="I56" s="254">
        <v>462951.78125</v>
      </c>
      <c r="J56" s="33">
        <v>195898</v>
      </c>
      <c r="K56" s="33">
        <v>276150</v>
      </c>
      <c r="L56" s="33">
        <v>568242</v>
      </c>
      <c r="M56" s="33">
        <v>273245</v>
      </c>
      <c r="N56" s="33">
        <v>309374</v>
      </c>
      <c r="O56" s="33">
        <v>296262</v>
      </c>
      <c r="P56" s="87">
        <v>94507</v>
      </c>
      <c r="Q56" s="33">
        <v>399324.59375</v>
      </c>
      <c r="R56" s="33">
        <v>103320</v>
      </c>
      <c r="S56" s="33">
        <v>157920</v>
      </c>
      <c r="T56" s="33">
        <v>159783</v>
      </c>
      <c r="U56" s="33">
        <v>219564</v>
      </c>
      <c r="V56" s="33">
        <v>409131</v>
      </c>
      <c r="W56" s="33">
        <v>301631</v>
      </c>
      <c r="X56" s="255">
        <v>96628</v>
      </c>
    </row>
    <row r="57" spans="1:24">
      <c r="A57" s="72" t="s">
        <v>121</v>
      </c>
      <c r="B57" s="81"/>
      <c r="C57" s="38" t="s">
        <v>74</v>
      </c>
      <c r="D57" s="88" t="s">
        <v>28</v>
      </c>
      <c r="E57" s="266"/>
      <c r="F57" s="17">
        <f t="shared" si="3"/>
        <v>3389245.5</v>
      </c>
      <c r="G57" s="17">
        <f t="shared" si="4"/>
        <v>2277326</v>
      </c>
      <c r="H57" s="17">
        <f t="shared" si="2"/>
        <v>1111919.5</v>
      </c>
      <c r="I57" s="254">
        <v>488340</v>
      </c>
      <c r="J57" s="33">
        <v>748608</v>
      </c>
      <c r="K57" s="33">
        <v>461376</v>
      </c>
      <c r="L57" s="33">
        <v>371159</v>
      </c>
      <c r="M57" s="33">
        <v>116064</v>
      </c>
      <c r="N57" s="33">
        <v>64368</v>
      </c>
      <c r="O57" s="33">
        <v>22176</v>
      </c>
      <c r="P57" s="87">
        <v>5235</v>
      </c>
      <c r="Q57" s="33">
        <v>309060</v>
      </c>
      <c r="R57" s="33">
        <v>375648</v>
      </c>
      <c r="S57" s="33">
        <v>206712</v>
      </c>
      <c r="T57" s="33">
        <v>111384</v>
      </c>
      <c r="U57" s="33">
        <v>48037.5</v>
      </c>
      <c r="V57" s="33">
        <v>30334</v>
      </c>
      <c r="W57" s="33">
        <v>23424</v>
      </c>
      <c r="X57" s="255">
        <v>7320</v>
      </c>
    </row>
    <row r="58" spans="1:24">
      <c r="A58" s="72" t="s">
        <v>122</v>
      </c>
      <c r="B58" s="81"/>
      <c r="C58" s="38" t="s">
        <v>75</v>
      </c>
      <c r="D58" s="88" t="s">
        <v>117</v>
      </c>
      <c r="E58" s="266"/>
      <c r="F58" s="17">
        <f t="shared" si="3"/>
        <v>2433457</v>
      </c>
      <c r="G58" s="17">
        <f t="shared" si="4"/>
        <v>1189797</v>
      </c>
      <c r="H58" s="17">
        <f t="shared" si="2"/>
        <v>1243660</v>
      </c>
      <c r="I58" s="254">
        <v>170352</v>
      </c>
      <c r="J58" s="33">
        <v>235467</v>
      </c>
      <c r="K58" s="33">
        <v>286790</v>
      </c>
      <c r="L58" s="33">
        <v>312156</v>
      </c>
      <c r="M58" s="33">
        <v>101972</v>
      </c>
      <c r="N58" s="33">
        <v>50733</v>
      </c>
      <c r="O58" s="33">
        <v>27455</v>
      </c>
      <c r="P58" s="87">
        <v>4872</v>
      </c>
      <c r="Q58" s="33">
        <v>276210</v>
      </c>
      <c r="R58" s="33">
        <v>332332</v>
      </c>
      <c r="S58" s="33">
        <v>230650</v>
      </c>
      <c r="T58" s="33">
        <v>234090</v>
      </c>
      <c r="U58" s="33">
        <v>85788</v>
      </c>
      <c r="V58" s="33">
        <v>65988</v>
      </c>
      <c r="W58" s="33">
        <v>16226</v>
      </c>
      <c r="X58" s="255">
        <v>2376</v>
      </c>
    </row>
    <row r="59" spans="1:24">
      <c r="A59" s="72" t="s">
        <v>123</v>
      </c>
      <c r="B59" s="81"/>
      <c r="C59" s="38" t="s">
        <v>76</v>
      </c>
      <c r="D59" s="88" t="s">
        <v>221</v>
      </c>
      <c r="E59" s="266"/>
      <c r="F59" s="17">
        <f t="shared" si="3"/>
        <v>8710178</v>
      </c>
      <c r="G59" s="17">
        <f t="shared" si="4"/>
        <v>4803475</v>
      </c>
      <c r="H59" s="17">
        <f t="shared" si="2"/>
        <v>3906703</v>
      </c>
      <c r="I59" s="254">
        <v>0</v>
      </c>
      <c r="J59" s="33">
        <v>75682</v>
      </c>
      <c r="K59" s="33">
        <v>2081937</v>
      </c>
      <c r="L59" s="33">
        <v>1998486</v>
      </c>
      <c r="M59" s="33">
        <v>416062</v>
      </c>
      <c r="N59" s="33">
        <v>171752</v>
      </c>
      <c r="O59" s="33">
        <v>49428</v>
      </c>
      <c r="P59" s="87">
        <v>10128</v>
      </c>
      <c r="Q59" s="33">
        <v>0</v>
      </c>
      <c r="R59" s="33">
        <v>123319</v>
      </c>
      <c r="S59" s="33">
        <v>2346550</v>
      </c>
      <c r="T59" s="33">
        <v>1143890</v>
      </c>
      <c r="U59" s="33">
        <v>169784</v>
      </c>
      <c r="V59" s="33">
        <v>82712</v>
      </c>
      <c r="W59" s="33">
        <v>35478</v>
      </c>
      <c r="X59" s="255">
        <v>4970</v>
      </c>
    </row>
    <row r="60" spans="1:24">
      <c r="A60" s="72" t="s">
        <v>124</v>
      </c>
      <c r="B60" s="81"/>
      <c r="C60" s="38" t="s">
        <v>77</v>
      </c>
      <c r="D60" s="88" t="s">
        <v>29</v>
      </c>
      <c r="E60" s="266"/>
      <c r="F60" s="17">
        <f t="shared" si="3"/>
        <v>1134772</v>
      </c>
      <c r="G60" s="17">
        <f t="shared" si="4"/>
        <v>917176</v>
      </c>
      <c r="H60" s="17">
        <f t="shared" si="2"/>
        <v>217596</v>
      </c>
      <c r="I60" s="254">
        <v>20384</v>
      </c>
      <c r="J60" s="33">
        <v>29865</v>
      </c>
      <c r="K60" s="33">
        <v>332656</v>
      </c>
      <c r="L60" s="33">
        <v>423610</v>
      </c>
      <c r="M60" s="33">
        <v>66144</v>
      </c>
      <c r="N60" s="33">
        <v>33110</v>
      </c>
      <c r="O60" s="33">
        <v>10507</v>
      </c>
      <c r="P60" s="87">
        <v>900</v>
      </c>
      <c r="Q60" s="33">
        <v>19170</v>
      </c>
      <c r="R60" s="33">
        <v>28224</v>
      </c>
      <c r="S60" s="33">
        <v>63560</v>
      </c>
      <c r="T60" s="33">
        <v>77214</v>
      </c>
      <c r="U60" s="33">
        <v>19038</v>
      </c>
      <c r="V60" s="33">
        <v>4956</v>
      </c>
      <c r="W60" s="33">
        <v>5434</v>
      </c>
      <c r="X60" s="255">
        <v>0</v>
      </c>
    </row>
    <row r="61" spans="1:24">
      <c r="A61" s="72" t="s">
        <v>125</v>
      </c>
      <c r="B61" s="81"/>
      <c r="C61" s="38" t="s">
        <v>78</v>
      </c>
      <c r="D61" s="88" t="s">
        <v>118</v>
      </c>
      <c r="E61" s="266"/>
      <c r="F61" s="17">
        <f t="shared" si="3"/>
        <v>5918863</v>
      </c>
      <c r="G61" s="17">
        <f t="shared" si="4"/>
        <v>3303571</v>
      </c>
      <c r="H61" s="17">
        <f t="shared" si="2"/>
        <v>2615292</v>
      </c>
      <c r="I61" s="254">
        <v>442311</v>
      </c>
      <c r="J61" s="33">
        <v>355634</v>
      </c>
      <c r="K61" s="33">
        <v>890610</v>
      </c>
      <c r="L61" s="33">
        <v>973292</v>
      </c>
      <c r="M61" s="33">
        <v>261072</v>
      </c>
      <c r="N61" s="33">
        <v>223782</v>
      </c>
      <c r="O61" s="33">
        <v>129078</v>
      </c>
      <c r="P61" s="87">
        <v>27792</v>
      </c>
      <c r="Q61" s="33">
        <v>503776</v>
      </c>
      <c r="R61" s="33">
        <v>262280</v>
      </c>
      <c r="S61" s="33">
        <v>751450</v>
      </c>
      <c r="T61" s="33">
        <v>572275</v>
      </c>
      <c r="U61" s="33">
        <v>180648</v>
      </c>
      <c r="V61" s="33">
        <v>207063</v>
      </c>
      <c r="W61" s="33">
        <v>107280</v>
      </c>
      <c r="X61" s="255">
        <v>30520</v>
      </c>
    </row>
    <row r="62" spans="1:24" s="101" customFormat="1" ht="15" customHeight="1" thickBot="1">
      <c r="A62" s="249" t="s">
        <v>80</v>
      </c>
      <c r="B62" s="95" t="s">
        <v>183</v>
      </c>
      <c r="C62" s="97" t="s">
        <v>79</v>
      </c>
      <c r="D62" s="100"/>
      <c r="E62" s="97"/>
      <c r="F62" s="98">
        <f t="shared" si="3"/>
        <v>16247522.265625</v>
      </c>
      <c r="G62" s="99">
        <f t="shared" si="4"/>
        <v>7528926.515625</v>
      </c>
      <c r="H62" s="99">
        <f>SUM(Q62:X62)</f>
        <v>8718595.75</v>
      </c>
      <c r="I62" s="100">
        <v>235955.015625</v>
      </c>
      <c r="J62" s="96">
        <v>145885</v>
      </c>
      <c r="K62" s="96">
        <v>258887.5</v>
      </c>
      <c r="L62" s="96">
        <v>393650</v>
      </c>
      <c r="M62" s="96">
        <v>470448</v>
      </c>
      <c r="N62" s="96">
        <v>1521884</v>
      </c>
      <c r="O62" s="96">
        <v>3094629</v>
      </c>
      <c r="P62" s="97">
        <v>1407588</v>
      </c>
      <c r="Q62" s="96">
        <v>322317.75</v>
      </c>
      <c r="R62" s="96">
        <v>147354</v>
      </c>
      <c r="S62" s="96">
        <v>279527</v>
      </c>
      <c r="T62" s="96">
        <v>256050</v>
      </c>
      <c r="U62" s="96">
        <v>407505</v>
      </c>
      <c r="V62" s="96">
        <v>2029196</v>
      </c>
      <c r="W62" s="96">
        <v>3472794</v>
      </c>
      <c r="X62" s="97">
        <v>1803852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90" zoomScaleNormal="90" workbookViewId="0">
      <pane xSplit="5" ySplit="8" topLeftCell="F9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9.109375" defaultRowHeight="13.2"/>
  <cols>
    <col min="1" max="1" width="7.6640625" style="73" customWidth="1"/>
    <col min="2" max="3" width="3" style="40" customWidth="1"/>
    <col min="4" max="4" width="3.88671875" style="40" customWidth="1"/>
    <col min="5" max="5" width="34.6640625" style="6" customWidth="1"/>
    <col min="6" max="24" width="10.88671875" style="6" customWidth="1"/>
    <col min="25" max="16384" width="9.109375" style="6"/>
  </cols>
  <sheetData>
    <row r="1" spans="1:24" ht="15.6">
      <c r="A1" s="65" t="s">
        <v>200</v>
      </c>
    </row>
    <row r="2" spans="1:24" ht="15.6">
      <c r="A2" s="112" t="s">
        <v>130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34" t="s">
        <v>32</v>
      </c>
      <c r="I4" s="289" t="s">
        <v>31</v>
      </c>
      <c r="J4" s="290"/>
      <c r="K4" s="290"/>
      <c r="L4" s="290"/>
      <c r="M4" s="290"/>
      <c r="N4" s="290"/>
      <c r="O4" s="290"/>
      <c r="P4" s="291"/>
      <c r="Q4" s="290" t="s">
        <v>32</v>
      </c>
      <c r="R4" s="290"/>
      <c r="S4" s="290"/>
      <c r="T4" s="290"/>
      <c r="U4" s="290"/>
      <c r="V4" s="290"/>
      <c r="W4" s="290"/>
      <c r="X4" s="290"/>
    </row>
    <row r="5" spans="1:24" s="8" customFormat="1" ht="13.8" thickBot="1">
      <c r="A5" s="68"/>
      <c r="B5" s="43"/>
      <c r="C5" s="43"/>
      <c r="D5" s="43"/>
      <c r="E5" s="21" t="s">
        <v>34</v>
      </c>
      <c r="F5" s="286" t="s">
        <v>52</v>
      </c>
      <c r="G5" s="287" t="s">
        <v>1</v>
      </c>
      <c r="H5" s="288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56" t="s">
        <v>128</v>
      </c>
      <c r="Q5" s="10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10" t="s">
        <v>128</v>
      </c>
    </row>
    <row r="6" spans="1:24" s="11" customFormat="1" ht="14.4" thickTop="1" thickBot="1">
      <c r="A6" s="74" t="s">
        <v>0</v>
      </c>
      <c r="B6" s="57"/>
      <c r="C6" s="57"/>
      <c r="D6" s="57"/>
      <c r="E6" s="58"/>
      <c r="F6" s="59">
        <f>SUM(G6:H6)</f>
        <v>418195.56000000006</v>
      </c>
      <c r="G6" s="60">
        <f>SUM(I6:P6)</f>
        <v>218373.31200000003</v>
      </c>
      <c r="H6" s="60">
        <f>SUM(Q6:X6)</f>
        <v>199822.24800000002</v>
      </c>
      <c r="I6" s="61">
        <v>16593.827000000001</v>
      </c>
      <c r="J6" s="62">
        <v>35247.442000000003</v>
      </c>
      <c r="K6" s="62">
        <v>61582.879000000001</v>
      </c>
      <c r="L6" s="62">
        <v>65025.975000000006</v>
      </c>
      <c r="M6" s="62">
        <v>21754.938999999998</v>
      </c>
      <c r="N6" s="62">
        <v>11714.267</v>
      </c>
      <c r="O6" s="62">
        <v>4800.9679999999998</v>
      </c>
      <c r="P6" s="257">
        <v>1653.0150000000001</v>
      </c>
      <c r="Q6" s="62">
        <v>14782.547</v>
      </c>
      <c r="R6" s="62">
        <v>30851.677</v>
      </c>
      <c r="S6" s="62">
        <v>55661.72</v>
      </c>
      <c r="T6" s="62">
        <v>59712.631000000001</v>
      </c>
      <c r="U6" s="62">
        <v>19854.401000000002</v>
      </c>
      <c r="V6" s="62">
        <v>11276.251</v>
      </c>
      <c r="W6" s="62">
        <v>5496.1710000000003</v>
      </c>
      <c r="X6" s="62">
        <v>2186.85</v>
      </c>
    </row>
    <row r="7" spans="1:24" s="11" customFormat="1" ht="14.4" thickTop="1" thickBot="1">
      <c r="A7" s="69"/>
      <c r="B7" s="44"/>
      <c r="C7" s="44"/>
      <c r="D7" s="44"/>
      <c r="E7" s="26"/>
      <c r="F7" s="36"/>
      <c r="G7" s="35"/>
      <c r="H7" s="258"/>
      <c r="I7" s="36"/>
      <c r="J7" s="35"/>
      <c r="K7" s="35"/>
      <c r="L7" s="35"/>
      <c r="M7" s="35"/>
      <c r="N7" s="35"/>
      <c r="O7" s="35"/>
      <c r="P7" s="258"/>
      <c r="Q7" s="35"/>
      <c r="R7" s="35"/>
      <c r="S7" s="35"/>
      <c r="T7" s="35"/>
      <c r="U7" s="35"/>
      <c r="V7" s="35"/>
      <c r="W7" s="35"/>
      <c r="X7" s="35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6"/>
      <c r="G8" s="35"/>
      <c r="H8" s="258"/>
      <c r="I8" s="12"/>
      <c r="J8" s="13"/>
      <c r="K8" s="13"/>
      <c r="L8" s="13"/>
      <c r="M8" s="13"/>
      <c r="N8" s="13"/>
      <c r="O8" s="13"/>
      <c r="P8" s="259"/>
      <c r="Q8" s="13"/>
      <c r="R8" s="13"/>
      <c r="S8" s="13"/>
      <c r="T8" s="13"/>
      <c r="U8" s="13"/>
      <c r="V8" s="13"/>
      <c r="W8" s="13"/>
      <c r="X8" s="13"/>
    </row>
    <row r="9" spans="1:24" s="15" customFormat="1" ht="14.4" thickTop="1">
      <c r="A9" s="71"/>
      <c r="B9" s="47" t="s">
        <v>2</v>
      </c>
      <c r="C9" s="47"/>
      <c r="D9" s="47"/>
      <c r="E9" s="48"/>
      <c r="F9" s="49">
        <f>SUM(G9:H9)</f>
        <v>81630190.409928322</v>
      </c>
      <c r="G9" s="50">
        <f>SUM(I9:P9)</f>
        <v>47281111.942251205</v>
      </c>
      <c r="H9" s="50">
        <f>SUM(Q9:X9)</f>
        <v>34349078.467677116</v>
      </c>
      <c r="I9" s="51">
        <f t="shared" ref="I9:X9" si="0">I10+I24+I54+I62</f>
        <v>8254313.4094924927</v>
      </c>
      <c r="J9" s="52">
        <f t="shared" si="0"/>
        <v>1457414.0759429932</v>
      </c>
      <c r="K9" s="52">
        <f t="shared" si="0"/>
        <v>5594101.0717773437</v>
      </c>
      <c r="L9" s="52">
        <f t="shared" si="0"/>
        <v>11489427.174682617</v>
      </c>
      <c r="M9" s="52">
        <f t="shared" si="0"/>
        <v>7627175.432849884</v>
      </c>
      <c r="N9" s="52">
        <f t="shared" si="0"/>
        <v>6816410.8414077759</v>
      </c>
      <c r="O9" s="52">
        <f t="shared" si="0"/>
        <v>4690286.4910831451</v>
      </c>
      <c r="P9" s="260">
        <f t="shared" si="0"/>
        <v>1351983.4450149536</v>
      </c>
      <c r="Q9" s="250">
        <f t="shared" si="0"/>
        <v>7944242.3597640991</v>
      </c>
      <c r="R9" s="250">
        <f t="shared" si="0"/>
        <v>1499302.3195037842</v>
      </c>
      <c r="S9" s="250">
        <f t="shared" si="0"/>
        <v>4380361.6921386719</v>
      </c>
      <c r="T9" s="250">
        <f t="shared" si="0"/>
        <v>5105763.3337402344</v>
      </c>
      <c r="U9" s="250">
        <f t="shared" si="0"/>
        <v>3915928.404296875</v>
      </c>
      <c r="V9" s="250">
        <f t="shared" si="0"/>
        <v>5143562.0311279297</v>
      </c>
      <c r="W9" s="250">
        <f t="shared" si="0"/>
        <v>4708946.9742307663</v>
      </c>
      <c r="X9" s="251">
        <f t="shared" si="0"/>
        <v>1650971.3528747559</v>
      </c>
    </row>
    <row r="10" spans="1:24" s="16" customFormat="1" ht="15" customHeight="1">
      <c r="A10" s="248"/>
      <c r="B10" s="63" t="s">
        <v>214</v>
      </c>
      <c r="C10" s="63"/>
      <c r="D10" s="63"/>
      <c r="E10" s="64"/>
      <c r="F10" s="53">
        <f>SUM(G10:H10)</f>
        <v>24841645.891812325</v>
      </c>
      <c r="G10" s="54">
        <f>SUM(I10:P10)</f>
        <v>12531159.804689407</v>
      </c>
      <c r="H10" s="54">
        <f>SUM(Q10:X10)</f>
        <v>12310486.087122917</v>
      </c>
      <c r="I10" s="55">
        <f>SUM(I11:I23)</f>
        <v>6771016.1187515259</v>
      </c>
      <c r="J10" s="56">
        <f>SUM(J11:J23)</f>
        <v>526293.4150390625</v>
      </c>
      <c r="K10" s="56">
        <f>SUM(K11:K23)</f>
        <v>1035286.0712890625</v>
      </c>
      <c r="L10" s="56">
        <f t="shared" ref="L10:X10" si="1">SUM(L11:L23)</f>
        <v>1973112.84375</v>
      </c>
      <c r="M10" s="56">
        <f t="shared" si="1"/>
        <v>710624.16650390625</v>
      </c>
      <c r="N10" s="56">
        <f t="shared" si="1"/>
        <v>768143.42919921875</v>
      </c>
      <c r="O10" s="56">
        <f t="shared" si="1"/>
        <v>572218.27111244202</v>
      </c>
      <c r="P10" s="252">
        <f t="shared" si="1"/>
        <v>174465.48904418945</v>
      </c>
      <c r="Q10" s="56">
        <f t="shared" si="1"/>
        <v>6616205.7236328125</v>
      </c>
      <c r="R10" s="56">
        <f t="shared" si="1"/>
        <v>711696.57885742188</v>
      </c>
      <c r="S10" s="56">
        <f t="shared" si="1"/>
        <v>1517925.1328125</v>
      </c>
      <c r="T10" s="56">
        <f t="shared" si="1"/>
        <v>1213824.2758789063</v>
      </c>
      <c r="U10" s="56">
        <f t="shared" si="1"/>
        <v>514643.88525390625</v>
      </c>
      <c r="V10" s="56">
        <f t="shared" si="1"/>
        <v>767993.50793457031</v>
      </c>
      <c r="W10" s="56">
        <f t="shared" si="1"/>
        <v>736161.97667980194</v>
      </c>
      <c r="X10" s="252">
        <f t="shared" si="1"/>
        <v>232035.00607299805</v>
      </c>
    </row>
    <row r="11" spans="1:24" s="11" customFormat="1">
      <c r="A11" s="72" t="s">
        <v>81</v>
      </c>
      <c r="B11" s="14"/>
      <c r="C11" s="38" t="s">
        <v>3</v>
      </c>
      <c r="D11" s="88" t="s">
        <v>4</v>
      </c>
      <c r="E11" s="29"/>
      <c r="F11" s="17">
        <f>SUM(G11:H11)</f>
        <v>2883648.8657226562</v>
      </c>
      <c r="G11" s="19">
        <f>SUM(I11:P11)</f>
        <v>1832804.2915039063</v>
      </c>
      <c r="H11" s="19">
        <f t="shared" ref="H11:H61" si="2">SUM(Q11:X11)</f>
        <v>1050844.57421875</v>
      </c>
      <c r="I11" s="18">
        <v>21000.0703125</v>
      </c>
      <c r="J11" s="31">
        <v>28469.580078125</v>
      </c>
      <c r="K11" s="31">
        <v>291686.5</v>
      </c>
      <c r="L11" s="31">
        <v>863295</v>
      </c>
      <c r="M11" s="31">
        <v>282617.78125</v>
      </c>
      <c r="N11" s="31">
        <v>236465.3125</v>
      </c>
      <c r="O11" s="31">
        <v>103668.5625</v>
      </c>
      <c r="P11" s="87">
        <v>5601.48486328125</v>
      </c>
      <c r="Q11" s="31">
        <v>4151.7001953125</v>
      </c>
      <c r="R11" s="31">
        <v>24525.1796875</v>
      </c>
      <c r="S11" s="31">
        <v>301344.375</v>
      </c>
      <c r="T11" s="31">
        <v>426068.25</v>
      </c>
      <c r="U11" s="31">
        <v>125156.15625</v>
      </c>
      <c r="V11" s="31">
        <v>93938.671875</v>
      </c>
      <c r="W11" s="31">
        <v>61077.6015625</v>
      </c>
      <c r="X11" s="87">
        <v>14582.6396484375</v>
      </c>
    </row>
    <row r="12" spans="1:24" s="11" customFormat="1">
      <c r="A12" s="72" t="s">
        <v>82</v>
      </c>
      <c r="B12" s="14"/>
      <c r="C12" s="38" t="s">
        <v>5</v>
      </c>
      <c r="D12" s="88" t="s">
        <v>209</v>
      </c>
      <c r="E12" s="29"/>
      <c r="F12" s="17">
        <f t="shared" ref="F12:F62" si="3">SUM(G12:H12)</f>
        <v>208520.36959552765</v>
      </c>
      <c r="G12" s="19">
        <f t="shared" ref="G12:G62" si="4">SUM(I12:P12)</f>
        <v>142004.86789131165</v>
      </c>
      <c r="H12" s="19">
        <f t="shared" si="2"/>
        <v>66515.501704216003</v>
      </c>
      <c r="I12" s="18">
        <v>127.40000152587891</v>
      </c>
      <c r="J12" s="31">
        <v>0</v>
      </c>
      <c r="K12" s="31">
        <v>17405.69921875</v>
      </c>
      <c r="L12" s="31">
        <v>114528.1484375</v>
      </c>
      <c r="M12" s="31">
        <v>4971.330078125</v>
      </c>
      <c r="N12" s="31">
        <v>4948.16015625</v>
      </c>
      <c r="O12" s="31">
        <v>24.129999160766602</v>
      </c>
      <c r="P12" s="87">
        <v>0</v>
      </c>
      <c r="Q12" s="31">
        <v>0</v>
      </c>
      <c r="R12" s="31">
        <v>2293.110107421875</v>
      </c>
      <c r="S12" s="31">
        <v>2168.1201171875</v>
      </c>
      <c r="T12" s="31">
        <v>52748.8515625</v>
      </c>
      <c r="U12" s="31">
        <v>7459.93994140625</v>
      </c>
      <c r="V12" s="31">
        <v>1835.5999755859375</v>
      </c>
      <c r="W12" s="31">
        <v>9.880000114440918</v>
      </c>
      <c r="X12" s="87">
        <v>0</v>
      </c>
    </row>
    <row r="13" spans="1:24" s="11" customFormat="1">
      <c r="A13" s="72" t="s">
        <v>83</v>
      </c>
      <c r="B13" s="14"/>
      <c r="C13" s="37" t="s">
        <v>6</v>
      </c>
      <c r="D13" s="246" t="s">
        <v>215</v>
      </c>
      <c r="E13" s="29"/>
      <c r="F13" s="17">
        <f t="shared" si="3"/>
        <v>3132802.55859375</v>
      </c>
      <c r="G13" s="19">
        <f t="shared" si="4"/>
        <v>1485605.66796875</v>
      </c>
      <c r="H13" s="19">
        <f t="shared" si="2"/>
        <v>1647196.890625</v>
      </c>
      <c r="I13" s="18">
        <v>611807.5</v>
      </c>
      <c r="J13" s="31">
        <v>118352.1875</v>
      </c>
      <c r="K13" s="31">
        <v>155127.703125</v>
      </c>
      <c r="L13" s="31">
        <v>188161</v>
      </c>
      <c r="M13" s="31">
        <v>79823.671875</v>
      </c>
      <c r="N13" s="31">
        <v>147151.9375</v>
      </c>
      <c r="O13" s="31">
        <v>130351.578125</v>
      </c>
      <c r="P13" s="87">
        <v>54830.08984375</v>
      </c>
      <c r="Q13" s="31">
        <v>617293.4375</v>
      </c>
      <c r="R13" s="31">
        <v>162706.3125</v>
      </c>
      <c r="S13" s="31">
        <v>203664.203125</v>
      </c>
      <c r="T13" s="31">
        <v>135406.515625</v>
      </c>
      <c r="U13" s="31">
        <v>54655.921875</v>
      </c>
      <c r="V13" s="31">
        <v>211968.90625</v>
      </c>
      <c r="W13" s="31">
        <v>183786.125</v>
      </c>
      <c r="X13" s="87">
        <v>77715.46875</v>
      </c>
    </row>
    <row r="14" spans="1:24" s="11" customFormat="1">
      <c r="A14" s="72" t="s">
        <v>84</v>
      </c>
      <c r="B14" s="14"/>
      <c r="C14" s="37" t="s">
        <v>7</v>
      </c>
      <c r="D14" s="246" t="s">
        <v>201</v>
      </c>
      <c r="E14" s="29"/>
      <c r="F14" s="17">
        <f t="shared" si="3"/>
        <v>292227.01040649414</v>
      </c>
      <c r="G14" s="19">
        <f t="shared" si="4"/>
        <v>137562.64785766602</v>
      </c>
      <c r="H14" s="19">
        <f t="shared" si="2"/>
        <v>154664.36254882813</v>
      </c>
      <c r="I14" s="18">
        <v>93404.5078125</v>
      </c>
      <c r="J14" s="31">
        <v>14222.2001953125</v>
      </c>
      <c r="K14" s="31">
        <v>12933.3603515625</v>
      </c>
      <c r="L14" s="31">
        <v>11065.6796875</v>
      </c>
      <c r="M14" s="31">
        <v>0</v>
      </c>
      <c r="N14" s="31">
        <v>5472.2998046875</v>
      </c>
      <c r="O14" s="31">
        <v>0</v>
      </c>
      <c r="P14" s="87">
        <v>464.60000610351562</v>
      </c>
      <c r="Q14" s="31">
        <v>106467.2734375</v>
      </c>
      <c r="R14" s="31">
        <v>25246.109375</v>
      </c>
      <c r="S14" s="31">
        <v>13736.8798828125</v>
      </c>
      <c r="T14" s="31">
        <v>6220.60986328125</v>
      </c>
      <c r="U14" s="31">
        <v>0</v>
      </c>
      <c r="V14" s="31">
        <v>2993.489990234375</v>
      </c>
      <c r="W14" s="31">
        <v>0</v>
      </c>
      <c r="X14" s="87">
        <v>0</v>
      </c>
    </row>
    <row r="15" spans="1:24" s="11" customFormat="1">
      <c r="A15" s="72" t="s">
        <v>85</v>
      </c>
      <c r="B15" s="14"/>
      <c r="C15" s="37" t="s">
        <v>8</v>
      </c>
      <c r="D15" s="246" t="s">
        <v>53</v>
      </c>
      <c r="E15" s="29"/>
      <c r="F15" s="17">
        <f t="shared" si="3"/>
        <v>588787.62738037109</v>
      </c>
      <c r="G15" s="17">
        <f t="shared" si="4"/>
        <v>276684.67736816406</v>
      </c>
      <c r="H15" s="17">
        <f t="shared" si="2"/>
        <v>312102.95001220703</v>
      </c>
      <c r="I15" s="18">
        <v>112897.3046875</v>
      </c>
      <c r="J15" s="31">
        <v>31105.19921875</v>
      </c>
      <c r="K15" s="31">
        <v>66382.5625</v>
      </c>
      <c r="L15" s="31">
        <v>46231.55078125</v>
      </c>
      <c r="M15" s="31">
        <v>6067.83984375</v>
      </c>
      <c r="N15" s="31">
        <v>7763.60009765625</v>
      </c>
      <c r="O15" s="31">
        <v>5451.22021484375</v>
      </c>
      <c r="P15" s="87">
        <v>785.4000244140625</v>
      </c>
      <c r="Q15" s="31">
        <v>78331.890625</v>
      </c>
      <c r="R15" s="31">
        <v>80844.9609375</v>
      </c>
      <c r="S15" s="31">
        <v>74705.7578125</v>
      </c>
      <c r="T15" s="31">
        <v>30061.064453125</v>
      </c>
      <c r="U15" s="31">
        <v>17690.140625</v>
      </c>
      <c r="V15" s="31">
        <v>18769.66015625</v>
      </c>
      <c r="W15" s="31">
        <v>11389.525390625</v>
      </c>
      <c r="X15" s="87">
        <v>309.95001220703125</v>
      </c>
    </row>
    <row r="16" spans="1:24" s="11" customFormat="1">
      <c r="A16" s="72" t="s">
        <v>86</v>
      </c>
      <c r="B16" s="14"/>
      <c r="C16" s="39" t="s">
        <v>9</v>
      </c>
      <c r="D16" s="246" t="s">
        <v>43</v>
      </c>
      <c r="E16" s="29"/>
      <c r="F16" s="17">
        <f t="shared" si="3"/>
        <v>932331.06372070312</v>
      </c>
      <c r="G16" s="17">
        <f t="shared" si="4"/>
        <v>519358.78735351562</v>
      </c>
      <c r="H16" s="17">
        <f t="shared" si="2"/>
        <v>412972.2763671875</v>
      </c>
      <c r="I16" s="18">
        <v>80682.203125</v>
      </c>
      <c r="J16" s="31">
        <v>33679.859375</v>
      </c>
      <c r="K16" s="31">
        <v>85001.703125</v>
      </c>
      <c r="L16" s="31">
        <v>226590.90625</v>
      </c>
      <c r="M16" s="31">
        <v>60641.625</v>
      </c>
      <c r="N16" s="31">
        <v>21432.330078125</v>
      </c>
      <c r="O16" s="31">
        <v>9869.3603515625</v>
      </c>
      <c r="P16" s="87">
        <v>1460.800048828125</v>
      </c>
      <c r="Q16" s="31">
        <v>71225.703125</v>
      </c>
      <c r="R16" s="31">
        <v>79053.3515625</v>
      </c>
      <c r="S16" s="31">
        <v>110471.7421875</v>
      </c>
      <c r="T16" s="31">
        <v>93368.5078125</v>
      </c>
      <c r="U16" s="31">
        <v>15324.48046875</v>
      </c>
      <c r="V16" s="31">
        <v>29647.80078125</v>
      </c>
      <c r="W16" s="31">
        <v>11086.6904296875</v>
      </c>
      <c r="X16" s="87">
        <v>2794</v>
      </c>
    </row>
    <row r="17" spans="1:24" s="11" customFormat="1">
      <c r="A17" s="72" t="s">
        <v>87</v>
      </c>
      <c r="B17" s="14"/>
      <c r="C17" s="39" t="s">
        <v>10</v>
      </c>
      <c r="D17" s="246" t="s">
        <v>14</v>
      </c>
      <c r="E17" s="29"/>
      <c r="F17" s="17">
        <f t="shared" si="3"/>
        <v>1275655.51953125</v>
      </c>
      <c r="G17" s="17">
        <f t="shared" si="4"/>
        <v>657074.1484375</v>
      </c>
      <c r="H17" s="17">
        <f t="shared" si="2"/>
        <v>618581.37109375</v>
      </c>
      <c r="I17" s="18">
        <v>96258.890625</v>
      </c>
      <c r="J17" s="31">
        <v>70218</v>
      </c>
      <c r="K17" s="31">
        <v>153036.953125</v>
      </c>
      <c r="L17" s="31">
        <v>192094.234375</v>
      </c>
      <c r="M17" s="31">
        <v>36302.55078125</v>
      </c>
      <c r="N17" s="31">
        <v>46238.578125</v>
      </c>
      <c r="O17" s="31">
        <v>51362.4609375</v>
      </c>
      <c r="P17" s="87">
        <v>11562.48046875</v>
      </c>
      <c r="Q17" s="31">
        <v>114257.78125</v>
      </c>
      <c r="R17" s="31">
        <v>87359.15625</v>
      </c>
      <c r="S17" s="31">
        <v>135977.78125</v>
      </c>
      <c r="T17" s="31">
        <v>73634.6015625</v>
      </c>
      <c r="U17" s="31">
        <v>43743.6015625</v>
      </c>
      <c r="V17" s="31">
        <v>74568.2578125</v>
      </c>
      <c r="W17" s="31">
        <v>68986.171875</v>
      </c>
      <c r="X17" s="87">
        <v>20054.01953125</v>
      </c>
    </row>
    <row r="18" spans="1:24" s="11" customFormat="1">
      <c r="A18" s="72" t="s">
        <v>88</v>
      </c>
      <c r="B18" s="14"/>
      <c r="C18" s="37" t="s">
        <v>11</v>
      </c>
      <c r="D18" s="246" t="s">
        <v>54</v>
      </c>
      <c r="E18" s="29"/>
      <c r="F18" s="17">
        <f>SUM(G18:H18)</f>
        <v>3624656.39453125</v>
      </c>
      <c r="G18" s="17">
        <f>SUM(I18:P18)</f>
        <v>1751609.265625</v>
      </c>
      <c r="H18" s="17">
        <f t="shared" si="2"/>
        <v>1873047.12890625</v>
      </c>
      <c r="I18" s="18">
        <v>1212516.75</v>
      </c>
      <c r="J18" s="31">
        <v>73389</v>
      </c>
      <c r="K18" s="31">
        <v>59075.73046875</v>
      </c>
      <c r="L18" s="31">
        <v>66762.9921875</v>
      </c>
      <c r="M18" s="31">
        <v>106832.3203125</v>
      </c>
      <c r="N18" s="31">
        <v>70426.9765625</v>
      </c>
      <c r="O18" s="31">
        <v>119935.2578125</v>
      </c>
      <c r="P18" s="87">
        <v>42670.23828125</v>
      </c>
      <c r="Q18" s="31">
        <v>1270885</v>
      </c>
      <c r="R18" s="31">
        <v>121638.71875</v>
      </c>
      <c r="S18" s="31">
        <v>58381.390625</v>
      </c>
      <c r="T18" s="31">
        <v>88316.28125</v>
      </c>
      <c r="U18" s="31">
        <v>68136.84375</v>
      </c>
      <c r="V18" s="31">
        <v>98192.8984375</v>
      </c>
      <c r="W18" s="31">
        <v>129488.9375</v>
      </c>
      <c r="X18" s="87">
        <v>38007.05859375</v>
      </c>
    </row>
    <row r="19" spans="1:24" s="11" customFormat="1">
      <c r="A19" s="72" t="s">
        <v>89</v>
      </c>
      <c r="B19" s="14"/>
      <c r="C19" s="38" t="s">
        <v>12</v>
      </c>
      <c r="D19" s="88" t="s">
        <v>208</v>
      </c>
      <c r="E19" s="29"/>
      <c r="F19" s="17">
        <f t="shared" si="3"/>
        <v>1365932.1850585938</v>
      </c>
      <c r="G19" s="17">
        <f t="shared" si="4"/>
        <v>693085.66943359375</v>
      </c>
      <c r="H19" s="17">
        <f t="shared" si="2"/>
        <v>672846.515625</v>
      </c>
      <c r="I19" s="18">
        <v>324288.65625</v>
      </c>
      <c r="J19" s="31">
        <v>32128.470703125</v>
      </c>
      <c r="K19" s="31">
        <v>65954.15625</v>
      </c>
      <c r="L19" s="31">
        <v>140319.40625</v>
      </c>
      <c r="M19" s="31">
        <v>33932.69921875</v>
      </c>
      <c r="N19" s="31">
        <v>55392.390625</v>
      </c>
      <c r="O19" s="31">
        <v>35139</v>
      </c>
      <c r="P19" s="87">
        <v>5930.89013671875</v>
      </c>
      <c r="Q19" s="31">
        <v>355577.21875</v>
      </c>
      <c r="R19" s="31">
        <v>56511.37890625</v>
      </c>
      <c r="S19" s="31">
        <v>71892.46875</v>
      </c>
      <c r="T19" s="31">
        <v>56448.6015625</v>
      </c>
      <c r="U19" s="31">
        <v>55820.87890625</v>
      </c>
      <c r="V19" s="31">
        <v>27628.2890625</v>
      </c>
      <c r="W19" s="31">
        <v>36185.51953125</v>
      </c>
      <c r="X19" s="87">
        <v>12782.16015625</v>
      </c>
    </row>
    <row r="20" spans="1:24" s="11" customFormat="1">
      <c r="A20" s="72" t="s">
        <v>90</v>
      </c>
      <c r="B20" s="14"/>
      <c r="C20" s="38" t="s">
        <v>13</v>
      </c>
      <c r="D20" s="88" t="s">
        <v>211</v>
      </c>
      <c r="E20" s="29"/>
      <c r="F20" s="17">
        <f t="shared" si="3"/>
        <v>440928.9140625</v>
      </c>
      <c r="G20" s="17">
        <f t="shared" si="4"/>
        <v>0</v>
      </c>
      <c r="H20" s="17">
        <f t="shared" si="2"/>
        <v>440928.9140625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7">
        <v>0</v>
      </c>
      <c r="Q20" s="31">
        <v>0</v>
      </c>
      <c r="R20" s="31">
        <v>0</v>
      </c>
      <c r="S20" s="31">
        <v>346850.59375</v>
      </c>
      <c r="T20" s="31">
        <v>94078.3203125</v>
      </c>
      <c r="U20" s="31">
        <v>0</v>
      </c>
      <c r="V20" s="31">
        <v>0</v>
      </c>
      <c r="W20" s="31">
        <v>0</v>
      </c>
      <c r="X20" s="87">
        <v>0</v>
      </c>
    </row>
    <row r="21" spans="1:24" s="11" customFormat="1">
      <c r="A21" s="72" t="s">
        <v>91</v>
      </c>
      <c r="B21" s="14"/>
      <c r="C21" s="38" t="s">
        <v>15</v>
      </c>
      <c r="D21" s="88" t="s">
        <v>212</v>
      </c>
      <c r="E21" s="29"/>
      <c r="F21" s="17">
        <f t="shared" si="3"/>
        <v>7447408.25</v>
      </c>
      <c r="G21" s="17">
        <f t="shared" si="4"/>
        <v>3921018.75</v>
      </c>
      <c r="H21" s="17">
        <f t="shared" si="2"/>
        <v>3526389.5</v>
      </c>
      <c r="I21" s="18">
        <v>3921018.75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7">
        <v>0</v>
      </c>
      <c r="Q21" s="31">
        <v>3526389.5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7">
        <v>0</v>
      </c>
    </row>
    <row r="22" spans="1:24" s="11" customFormat="1">
      <c r="A22" s="72" t="s">
        <v>92</v>
      </c>
      <c r="B22" s="14"/>
      <c r="C22" s="37" t="s">
        <v>16</v>
      </c>
      <c r="D22" s="246" t="s">
        <v>224</v>
      </c>
      <c r="E22" s="29"/>
      <c r="F22" s="17">
        <f t="shared" si="3"/>
        <v>699888.93008422852</v>
      </c>
      <c r="G22" s="17">
        <f t="shared" si="4"/>
        <v>270215.89453125</v>
      </c>
      <c r="H22" s="17">
        <f t="shared" si="2"/>
        <v>429673.03555297852</v>
      </c>
      <c r="I22" s="18">
        <v>176866.265625</v>
      </c>
      <c r="J22" s="31">
        <v>22620.19921875</v>
      </c>
      <c r="K22" s="31">
        <v>0</v>
      </c>
      <c r="L22" s="31">
        <v>19155.42578125</v>
      </c>
      <c r="M22" s="31">
        <v>2657.52001953125</v>
      </c>
      <c r="N22" s="31">
        <v>36959.21875</v>
      </c>
      <c r="O22" s="31">
        <v>7458.919921875</v>
      </c>
      <c r="P22" s="87">
        <v>4498.34521484375</v>
      </c>
      <c r="Q22" s="31">
        <v>233206.640625</v>
      </c>
      <c r="R22" s="31">
        <v>20051.5</v>
      </c>
      <c r="S22" s="31">
        <v>48353.8203125</v>
      </c>
      <c r="T22" s="31">
        <v>41557.828125</v>
      </c>
      <c r="U22" s="31">
        <v>29394</v>
      </c>
      <c r="V22" s="31">
        <v>37943.49609375</v>
      </c>
      <c r="W22" s="31">
        <v>18720.900390625</v>
      </c>
      <c r="X22" s="87">
        <v>444.85000610351562</v>
      </c>
    </row>
    <row r="23" spans="1:24" s="11" customFormat="1">
      <c r="A23" s="72" t="s">
        <v>93</v>
      </c>
      <c r="B23" s="14"/>
      <c r="C23" s="37" t="s">
        <v>20</v>
      </c>
      <c r="D23" s="246" t="s">
        <v>55</v>
      </c>
      <c r="E23" s="29"/>
      <c r="F23" s="17">
        <f t="shared" si="3"/>
        <v>1948858.203125</v>
      </c>
      <c r="G23" s="17">
        <f>SUM(I23:P23)</f>
        <v>844135.13671875</v>
      </c>
      <c r="H23" s="17">
        <f t="shared" si="2"/>
        <v>1104723.06640625</v>
      </c>
      <c r="I23" s="18">
        <v>120147.8203125</v>
      </c>
      <c r="J23" s="31">
        <v>102108.71875</v>
      </c>
      <c r="K23" s="31">
        <v>128681.703125</v>
      </c>
      <c r="L23" s="31">
        <v>104908.5</v>
      </c>
      <c r="M23" s="31">
        <v>96776.828125</v>
      </c>
      <c r="N23" s="31">
        <v>135892.625</v>
      </c>
      <c r="O23" s="31">
        <v>108957.78125</v>
      </c>
      <c r="P23" s="87">
        <v>46661.16015625</v>
      </c>
      <c r="Q23" s="31">
        <v>238419.578125</v>
      </c>
      <c r="R23" s="31">
        <v>51466.80078125</v>
      </c>
      <c r="S23" s="31">
        <v>150378</v>
      </c>
      <c r="T23" s="31">
        <v>115914.84375</v>
      </c>
      <c r="U23" s="31">
        <v>97261.921875</v>
      </c>
      <c r="V23" s="31">
        <v>170506.4375</v>
      </c>
      <c r="W23" s="31">
        <v>215430.625</v>
      </c>
      <c r="X23" s="87">
        <v>65344.859375</v>
      </c>
    </row>
    <row r="24" spans="1:24" s="16" customFormat="1" ht="15" customHeight="1">
      <c r="A24" s="248"/>
      <c r="B24" s="63" t="s">
        <v>222</v>
      </c>
      <c r="C24" s="63"/>
      <c r="D24" s="63"/>
      <c r="E24" s="64"/>
      <c r="F24" s="53">
        <f>SUM(G24:H24)</f>
        <v>41235000.549571991</v>
      </c>
      <c r="G24" s="54">
        <f>SUM(I24:P24)</f>
        <v>25303837.450634003</v>
      </c>
      <c r="H24" s="54">
        <f>SUM(Q24:X24)</f>
        <v>15931163.098937988</v>
      </c>
      <c r="I24" s="55">
        <f>SUM(I25:I53)</f>
        <v>1041047.0173034668</v>
      </c>
      <c r="J24" s="56">
        <f t="shared" ref="J24:X24" si="5">SUM(J25:J53)</f>
        <v>318279.55152893066</v>
      </c>
      <c r="K24" s="56">
        <f t="shared" si="5"/>
        <v>1624587.1997070313</v>
      </c>
      <c r="L24" s="56">
        <f t="shared" si="5"/>
        <v>6944477.6824951172</v>
      </c>
      <c r="M24" s="56">
        <f t="shared" si="5"/>
        <v>6116528.0813484192</v>
      </c>
      <c r="N24" s="56">
        <f t="shared" si="5"/>
        <v>5380859.7769546509</v>
      </c>
      <c r="O24" s="56">
        <f t="shared" si="5"/>
        <v>3156654.7380371094</v>
      </c>
      <c r="P24" s="252">
        <f t="shared" si="5"/>
        <v>721403.40325927734</v>
      </c>
      <c r="Q24" s="56">
        <f t="shared" si="5"/>
        <v>826806.91854095459</v>
      </c>
      <c r="R24" s="56">
        <f t="shared" si="5"/>
        <v>370242.4027557373</v>
      </c>
      <c r="S24" s="56">
        <f>SUM(S25:S53)</f>
        <v>1315070.7741699219</v>
      </c>
      <c r="T24" s="56">
        <f t="shared" si="5"/>
        <v>3070405.8850097656</v>
      </c>
      <c r="U24" s="56">
        <f t="shared" si="5"/>
        <v>3127696.7924804687</v>
      </c>
      <c r="V24" s="56">
        <f t="shared" si="5"/>
        <v>3727034.3247070312</v>
      </c>
      <c r="W24" s="56">
        <f t="shared" si="5"/>
        <v>2749501.8572311401</v>
      </c>
      <c r="X24" s="252">
        <f t="shared" si="5"/>
        <v>744404.14404296875</v>
      </c>
    </row>
    <row r="25" spans="1:24" s="79" customFormat="1">
      <c r="A25" s="102"/>
      <c r="B25" s="262"/>
      <c r="C25" s="262"/>
      <c r="D25" s="104" t="s">
        <v>188</v>
      </c>
      <c r="E25" s="263"/>
      <c r="F25" s="80"/>
      <c r="G25" s="80"/>
      <c r="H25" s="80"/>
      <c r="I25" s="261"/>
      <c r="J25" s="262"/>
      <c r="K25" s="262"/>
      <c r="L25" s="262"/>
      <c r="M25" s="262"/>
      <c r="N25" s="262"/>
      <c r="O25" s="262"/>
      <c r="P25" s="263"/>
      <c r="Q25" s="105"/>
      <c r="R25" s="105"/>
      <c r="S25" s="105"/>
      <c r="T25" s="105"/>
      <c r="U25" s="105"/>
      <c r="V25" s="105"/>
      <c r="W25" s="105"/>
      <c r="X25" s="253"/>
    </row>
    <row r="26" spans="1:24" s="11" customFormat="1">
      <c r="A26" s="72" t="s">
        <v>94</v>
      </c>
      <c r="B26" s="14"/>
      <c r="C26" s="38" t="s">
        <v>21</v>
      </c>
      <c r="D26" s="38"/>
      <c r="E26" s="29" t="s">
        <v>189</v>
      </c>
      <c r="F26" s="17">
        <f>SUM(G26:H26)</f>
        <v>1114976.5280609131</v>
      </c>
      <c r="G26" s="17">
        <f>SUM(I26:P26)</f>
        <v>775170.44847106934</v>
      </c>
      <c r="H26" s="17">
        <f t="shared" si="2"/>
        <v>339806.07958984375</v>
      </c>
      <c r="I26" s="32">
        <v>0</v>
      </c>
      <c r="J26" s="31">
        <v>164.25999450683594</v>
      </c>
      <c r="K26" s="31">
        <v>28623.240234375</v>
      </c>
      <c r="L26" s="31">
        <v>277242</v>
      </c>
      <c r="M26" s="31">
        <v>200535.5625</v>
      </c>
      <c r="N26" s="31">
        <v>159297.046875</v>
      </c>
      <c r="O26" s="31">
        <v>95867.5390625</v>
      </c>
      <c r="P26" s="87">
        <v>13440.7998046875</v>
      </c>
      <c r="Q26" s="31">
        <v>0</v>
      </c>
      <c r="R26" s="31">
        <v>23140.80078125</v>
      </c>
      <c r="S26" s="31">
        <v>23847.599609375</v>
      </c>
      <c r="T26" s="31">
        <v>61761.6015625</v>
      </c>
      <c r="U26" s="31">
        <v>96444</v>
      </c>
      <c r="V26" s="31">
        <v>81427.6796875</v>
      </c>
      <c r="W26" s="31">
        <v>47332.078125</v>
      </c>
      <c r="X26" s="87">
        <v>5852.31982421875</v>
      </c>
    </row>
    <row r="27" spans="1:24" s="11" customFormat="1">
      <c r="A27" s="72" t="s">
        <v>95</v>
      </c>
      <c r="B27" s="14"/>
      <c r="C27" s="38" t="s">
        <v>22</v>
      </c>
      <c r="D27" s="38"/>
      <c r="E27" s="29" t="s">
        <v>191</v>
      </c>
      <c r="F27" s="17">
        <f t="shared" si="3"/>
        <v>374069.49340820312</v>
      </c>
      <c r="G27" s="17">
        <f t="shared" ref="G27:G43" si="6">SUM(I27:P27)</f>
        <v>274647.83447265625</v>
      </c>
      <c r="H27" s="17">
        <f t="shared" si="2"/>
        <v>99421.658935546875</v>
      </c>
      <c r="I27" s="32">
        <v>0</v>
      </c>
      <c r="J27" s="31">
        <v>7848.35986328125</v>
      </c>
      <c r="K27" s="31">
        <v>10946.2998046875</v>
      </c>
      <c r="L27" s="31">
        <v>72996</v>
      </c>
      <c r="M27" s="31">
        <v>90511.9921875</v>
      </c>
      <c r="N27" s="31">
        <v>46812.87109375</v>
      </c>
      <c r="O27" s="31">
        <v>33977.51171875</v>
      </c>
      <c r="P27" s="87">
        <v>11554.7998046875</v>
      </c>
      <c r="Q27" s="31">
        <v>0</v>
      </c>
      <c r="R27" s="31">
        <v>2643.840087890625</v>
      </c>
      <c r="S27" s="31">
        <v>3416.320068359375</v>
      </c>
      <c r="T27" s="31">
        <v>25574.400390625</v>
      </c>
      <c r="U27" s="31">
        <v>23325.5390625</v>
      </c>
      <c r="V27" s="31">
        <v>32277.849609375</v>
      </c>
      <c r="W27" s="31">
        <v>10360.509765625</v>
      </c>
      <c r="X27" s="87">
        <v>1823.199951171875</v>
      </c>
    </row>
    <row r="28" spans="1:24" s="11" customFormat="1">
      <c r="A28" s="72" t="s">
        <v>96</v>
      </c>
      <c r="B28" s="14"/>
      <c r="C28" s="37" t="s">
        <v>23</v>
      </c>
      <c r="D28" s="37"/>
      <c r="E28" s="29" t="s">
        <v>17</v>
      </c>
      <c r="F28" s="17">
        <f t="shared" si="3"/>
        <v>535955.13720703125</v>
      </c>
      <c r="G28" s="17">
        <f t="shared" si="6"/>
        <v>246245.4970703125</v>
      </c>
      <c r="H28" s="17">
        <f t="shared" si="2"/>
        <v>289709.64013671875</v>
      </c>
      <c r="I28" s="32">
        <v>0</v>
      </c>
      <c r="J28" s="31">
        <v>5658.10986328125</v>
      </c>
      <c r="K28" s="31">
        <v>21116.0390625</v>
      </c>
      <c r="L28" s="31">
        <v>82957</v>
      </c>
      <c r="M28" s="31">
        <v>41057.48046875</v>
      </c>
      <c r="N28" s="31">
        <v>73180.796875</v>
      </c>
      <c r="O28" s="31">
        <v>21108.05078125</v>
      </c>
      <c r="P28" s="87">
        <v>1168.02001953125</v>
      </c>
      <c r="Q28" s="31">
        <v>0</v>
      </c>
      <c r="R28" s="31">
        <v>0</v>
      </c>
      <c r="S28" s="31">
        <v>35961.38671875</v>
      </c>
      <c r="T28" s="31">
        <v>94610.1796875</v>
      </c>
      <c r="U28" s="31">
        <v>66701.5234375</v>
      </c>
      <c r="V28" s="31">
        <v>47348.8203125</v>
      </c>
      <c r="W28" s="31">
        <v>37118.58984375</v>
      </c>
      <c r="X28" s="87">
        <v>7969.14013671875</v>
      </c>
    </row>
    <row r="29" spans="1:24" s="11" customFormat="1">
      <c r="A29" s="72" t="s">
        <v>97</v>
      </c>
      <c r="B29" s="14"/>
      <c r="C29" s="37" t="s">
        <v>44</v>
      </c>
      <c r="D29" s="37"/>
      <c r="E29" s="29" t="s">
        <v>18</v>
      </c>
      <c r="F29" s="17">
        <f t="shared" si="3"/>
        <v>369260.75386047363</v>
      </c>
      <c r="G29" s="17">
        <f t="shared" si="6"/>
        <v>194062.33203125</v>
      </c>
      <c r="H29" s="17">
        <f t="shared" si="2"/>
        <v>175198.42182922363</v>
      </c>
      <c r="I29" s="32">
        <v>18</v>
      </c>
      <c r="J29" s="31">
        <v>0</v>
      </c>
      <c r="K29" s="31">
        <v>12175.6796875</v>
      </c>
      <c r="L29" s="31">
        <v>50934</v>
      </c>
      <c r="M29" s="31">
        <v>74518.03125</v>
      </c>
      <c r="N29" s="31">
        <v>25522.560546875</v>
      </c>
      <c r="O29" s="31">
        <v>30018.060546875</v>
      </c>
      <c r="P29" s="87">
        <v>876</v>
      </c>
      <c r="Q29" s="31">
        <v>165.53999328613281</v>
      </c>
      <c r="R29" s="31">
        <v>0</v>
      </c>
      <c r="S29" s="31">
        <v>11776.3203125</v>
      </c>
      <c r="T29" s="31">
        <v>48457.5</v>
      </c>
      <c r="U29" s="31">
        <v>60061.3203125</v>
      </c>
      <c r="V29" s="31">
        <v>34913.48046875</v>
      </c>
      <c r="W29" s="31">
        <v>17289.05078125</v>
      </c>
      <c r="X29" s="87">
        <v>2535.2099609375</v>
      </c>
    </row>
    <row r="30" spans="1:24" s="11" customFormat="1">
      <c r="A30" s="72" t="s">
        <v>98</v>
      </c>
      <c r="B30" s="14"/>
      <c r="C30" s="37" t="s">
        <v>45</v>
      </c>
      <c r="D30" s="37"/>
      <c r="E30" s="29" t="s">
        <v>57</v>
      </c>
      <c r="F30" s="17">
        <f t="shared" si="3"/>
        <v>574457.59379577637</v>
      </c>
      <c r="G30" s="17">
        <f t="shared" si="6"/>
        <v>300058.92289733887</v>
      </c>
      <c r="H30" s="17">
        <f t="shared" si="2"/>
        <v>274398.6708984375</v>
      </c>
      <c r="I30" s="32">
        <v>87.676803588867188</v>
      </c>
      <c r="J30" s="31">
        <v>22767.359375</v>
      </c>
      <c r="K30" s="31">
        <v>25965.80078125</v>
      </c>
      <c r="L30" s="31">
        <v>87646.078125</v>
      </c>
      <c r="M30" s="31">
        <v>56518.55859375</v>
      </c>
      <c r="N30" s="31">
        <v>77645.25</v>
      </c>
      <c r="O30" s="31">
        <v>25993.619140625</v>
      </c>
      <c r="P30" s="87">
        <v>3434.580078125</v>
      </c>
      <c r="Q30" s="31">
        <v>4346.16015625</v>
      </c>
      <c r="R30" s="31">
        <v>9553.5146484375</v>
      </c>
      <c r="S30" s="31">
        <v>15100.400390625</v>
      </c>
      <c r="T30" s="31">
        <v>82968.7578125</v>
      </c>
      <c r="U30" s="31">
        <v>59131.80078125</v>
      </c>
      <c r="V30" s="31">
        <v>53638.73828125</v>
      </c>
      <c r="W30" s="31">
        <v>42789.05859375</v>
      </c>
      <c r="X30" s="87">
        <v>6870.240234375</v>
      </c>
    </row>
    <row r="31" spans="1:24" s="11" customFormat="1">
      <c r="A31" s="72" t="s">
        <v>99</v>
      </c>
      <c r="B31" s="14"/>
      <c r="C31" s="39" t="s">
        <v>46</v>
      </c>
      <c r="D31" s="39"/>
      <c r="E31" s="29" t="s">
        <v>19</v>
      </c>
      <c r="F31" s="17">
        <f t="shared" si="3"/>
        <v>302299.67600250244</v>
      </c>
      <c r="G31" s="17">
        <f t="shared" si="6"/>
        <v>1005.5300064086914</v>
      </c>
      <c r="H31" s="17">
        <f t="shared" si="2"/>
        <v>301294.14599609375</v>
      </c>
      <c r="I31" s="32">
        <v>0</v>
      </c>
      <c r="J31" s="31">
        <v>0</v>
      </c>
      <c r="K31" s="31">
        <v>0</v>
      </c>
      <c r="L31" s="31">
        <v>949.1300048828125</v>
      </c>
      <c r="M31" s="31">
        <v>0</v>
      </c>
      <c r="N31" s="31">
        <v>56.400001525878906</v>
      </c>
      <c r="O31" s="31">
        <v>0</v>
      </c>
      <c r="P31" s="87">
        <v>0</v>
      </c>
      <c r="Q31" s="31">
        <v>0</v>
      </c>
      <c r="R31" s="31">
        <v>0</v>
      </c>
      <c r="S31" s="31">
        <v>21164.2890625</v>
      </c>
      <c r="T31" s="31">
        <v>108778</v>
      </c>
      <c r="U31" s="31">
        <v>112272.8984375</v>
      </c>
      <c r="V31" s="31">
        <v>37757.71875</v>
      </c>
      <c r="W31" s="31">
        <v>14792.2197265625</v>
      </c>
      <c r="X31" s="87">
        <v>6529.02001953125</v>
      </c>
    </row>
    <row r="32" spans="1:24" s="11" customFormat="1">
      <c r="A32" s="72" t="s">
        <v>100</v>
      </c>
      <c r="B32" s="14"/>
      <c r="C32" s="39" t="s">
        <v>47</v>
      </c>
      <c r="D32" s="39"/>
      <c r="E32" s="29" t="s">
        <v>193</v>
      </c>
      <c r="F32" s="17">
        <f t="shared" si="3"/>
        <v>238756.5107421875</v>
      </c>
      <c r="G32" s="17">
        <f t="shared" si="6"/>
        <v>0</v>
      </c>
      <c r="H32" s="17">
        <f t="shared" si="2"/>
        <v>238756.5107421875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7">
        <v>0</v>
      </c>
      <c r="Q32" s="31">
        <v>0</v>
      </c>
      <c r="R32" s="31">
        <v>0</v>
      </c>
      <c r="S32" s="31">
        <v>7026.2900390625</v>
      </c>
      <c r="T32" s="31">
        <v>84458.359375</v>
      </c>
      <c r="U32" s="31">
        <v>63863.640625</v>
      </c>
      <c r="V32" s="31">
        <v>42834.12109375</v>
      </c>
      <c r="W32" s="31">
        <v>30675.5</v>
      </c>
      <c r="X32" s="87">
        <v>9898.599609375</v>
      </c>
    </row>
    <row r="33" spans="1:24" s="11" customFormat="1">
      <c r="A33" s="72" t="s">
        <v>101</v>
      </c>
      <c r="B33" s="14"/>
      <c r="C33" s="37" t="s">
        <v>48</v>
      </c>
      <c r="D33" s="37"/>
      <c r="E33" s="29" t="s">
        <v>216</v>
      </c>
      <c r="F33" s="17">
        <f t="shared" si="3"/>
        <v>455030.13159179687</v>
      </c>
      <c r="G33" s="17">
        <f t="shared" si="6"/>
        <v>253391.55346679688</v>
      </c>
      <c r="H33" s="17">
        <f>SUM(Q33:X33)</f>
        <v>201638.578125</v>
      </c>
      <c r="I33" s="32">
        <v>23703.6796875</v>
      </c>
      <c r="J33" s="31">
        <v>26712.83984375</v>
      </c>
      <c r="K33" s="31">
        <v>41217.12109375</v>
      </c>
      <c r="L33" s="31">
        <v>69022.3828125</v>
      </c>
      <c r="M33" s="31">
        <v>55049.83984375</v>
      </c>
      <c r="N33" s="31">
        <v>23440.48046875</v>
      </c>
      <c r="O33" s="31">
        <v>12348.1796875</v>
      </c>
      <c r="P33" s="87">
        <v>1897.030029296875</v>
      </c>
      <c r="Q33" s="31">
        <v>13608.099609375</v>
      </c>
      <c r="R33" s="31">
        <v>16249.9404296875</v>
      </c>
      <c r="S33" s="31">
        <v>24338.30078125</v>
      </c>
      <c r="T33" s="31">
        <v>71192.15625</v>
      </c>
      <c r="U33" s="31">
        <v>23923.08984375</v>
      </c>
      <c r="V33" s="31">
        <v>42759.69140625</v>
      </c>
      <c r="W33" s="31">
        <v>8191.08984375</v>
      </c>
      <c r="X33" s="87">
        <v>1376.2099609375</v>
      </c>
    </row>
    <row r="34" spans="1:24" s="11" customFormat="1">
      <c r="A34" s="72" t="s">
        <v>102</v>
      </c>
      <c r="B34" s="14"/>
      <c r="C34" s="38" t="s">
        <v>49</v>
      </c>
      <c r="D34" s="88" t="s">
        <v>58</v>
      </c>
      <c r="E34" s="264"/>
      <c r="F34" s="17">
        <f t="shared" si="3"/>
        <v>1489138.392578125</v>
      </c>
      <c r="G34" s="17">
        <f t="shared" si="6"/>
        <v>796245.734375</v>
      </c>
      <c r="H34" s="17">
        <f t="shared" si="2"/>
        <v>692892.658203125</v>
      </c>
      <c r="I34" s="32">
        <v>47136.1796875</v>
      </c>
      <c r="J34" s="31">
        <v>44996.28125</v>
      </c>
      <c r="K34" s="31">
        <v>84739.5625</v>
      </c>
      <c r="L34" s="31">
        <v>233202.5</v>
      </c>
      <c r="M34" s="31">
        <v>155520.25</v>
      </c>
      <c r="N34" s="31">
        <v>157654.28125</v>
      </c>
      <c r="O34" s="31">
        <v>63620.359375</v>
      </c>
      <c r="P34" s="87">
        <v>9376.3203125</v>
      </c>
      <c r="Q34" s="31">
        <v>35416.2890625</v>
      </c>
      <c r="R34" s="31">
        <v>30690.42578125</v>
      </c>
      <c r="S34" s="31">
        <v>75730.203125</v>
      </c>
      <c r="T34" s="31">
        <v>219151.03125</v>
      </c>
      <c r="U34" s="31">
        <v>156245.046875</v>
      </c>
      <c r="V34" s="31">
        <v>106876.28125</v>
      </c>
      <c r="W34" s="31">
        <v>51092.7109375</v>
      </c>
      <c r="X34" s="87">
        <v>17690.669921875</v>
      </c>
    </row>
    <row r="35" spans="1:24" s="11" customFormat="1">
      <c r="A35" s="72" t="s">
        <v>103</v>
      </c>
      <c r="B35" s="14"/>
      <c r="C35" s="38" t="s">
        <v>50</v>
      </c>
      <c r="D35" s="88" t="s">
        <v>217</v>
      </c>
      <c r="E35" s="264"/>
      <c r="F35" s="17">
        <f t="shared" si="3"/>
        <v>1978979.001953125</v>
      </c>
      <c r="G35" s="17">
        <f t="shared" si="6"/>
        <v>984367.7705078125</v>
      </c>
      <c r="H35" s="17">
        <f t="shared" si="2"/>
        <v>994611.2314453125</v>
      </c>
      <c r="I35" s="32">
        <v>21311.830078125</v>
      </c>
      <c r="J35" s="31">
        <v>3944.5400390625</v>
      </c>
      <c r="K35" s="31">
        <v>29297.099609375</v>
      </c>
      <c r="L35" s="31">
        <v>175333.4375</v>
      </c>
      <c r="M35" s="31">
        <v>218501.28125</v>
      </c>
      <c r="N35" s="31">
        <v>279028</v>
      </c>
      <c r="O35" s="31">
        <v>210567.421875</v>
      </c>
      <c r="P35" s="87">
        <v>46384.16015625</v>
      </c>
      <c r="Q35" s="31">
        <v>25757.037109375</v>
      </c>
      <c r="R35" s="31">
        <v>8676.4599609375</v>
      </c>
      <c r="S35" s="31">
        <v>36390.8984375</v>
      </c>
      <c r="T35" s="31">
        <v>110009.609375</v>
      </c>
      <c r="U35" s="31">
        <v>236010.59375</v>
      </c>
      <c r="V35" s="31">
        <v>326263.40625</v>
      </c>
      <c r="W35" s="31">
        <v>205985.9375</v>
      </c>
      <c r="X35" s="87">
        <v>45517.2890625</v>
      </c>
    </row>
    <row r="36" spans="1:24" s="79" customFormat="1">
      <c r="A36" s="102"/>
      <c r="B36" s="262"/>
      <c r="C36" s="104"/>
      <c r="D36" s="104" t="s">
        <v>192</v>
      </c>
      <c r="E36" s="263"/>
      <c r="F36" s="80"/>
      <c r="G36" s="17"/>
      <c r="H36" s="80"/>
      <c r="I36" s="261"/>
      <c r="J36" s="262"/>
      <c r="K36" s="262"/>
      <c r="L36" s="262"/>
      <c r="M36" s="262"/>
      <c r="N36" s="262"/>
      <c r="O36" s="262"/>
      <c r="P36" s="263"/>
      <c r="Q36" s="105"/>
      <c r="R36" s="105"/>
      <c r="S36" s="105"/>
      <c r="T36" s="105"/>
      <c r="U36" s="105"/>
      <c r="V36" s="105"/>
      <c r="W36" s="105"/>
      <c r="X36" s="253"/>
    </row>
    <row r="37" spans="1:24" s="11" customFormat="1">
      <c r="A37" s="72" t="s">
        <v>104</v>
      </c>
      <c r="B37" s="14"/>
      <c r="C37" s="38" t="s">
        <v>51</v>
      </c>
      <c r="D37" s="38"/>
      <c r="E37" s="29" t="s">
        <v>24</v>
      </c>
      <c r="F37" s="17">
        <f t="shared" si="3"/>
        <v>412650.39343261719</v>
      </c>
      <c r="G37" s="17">
        <f t="shared" si="6"/>
        <v>191731.85510253906</v>
      </c>
      <c r="H37" s="17">
        <f t="shared" si="2"/>
        <v>220918.53833007812</v>
      </c>
      <c r="I37" s="32">
        <v>57146.1796875</v>
      </c>
      <c r="J37" s="31">
        <v>17702.16015625</v>
      </c>
      <c r="K37" s="31">
        <v>33169.78125</v>
      </c>
      <c r="L37" s="31">
        <v>53845.55859375</v>
      </c>
      <c r="M37" s="31">
        <v>15491.900390625</v>
      </c>
      <c r="N37" s="31">
        <v>8720.5</v>
      </c>
      <c r="O37" s="31">
        <v>4669</v>
      </c>
      <c r="P37" s="87">
        <v>986.7750244140625</v>
      </c>
      <c r="Q37" s="31">
        <v>58284.92578125</v>
      </c>
      <c r="R37" s="31">
        <v>48123.6015625</v>
      </c>
      <c r="S37" s="31">
        <v>69866.640625</v>
      </c>
      <c r="T37" s="31">
        <v>25844.4453125</v>
      </c>
      <c r="U37" s="31">
        <v>5906.60009765625</v>
      </c>
      <c r="V37" s="31">
        <v>5816.43994140625</v>
      </c>
      <c r="W37" s="31">
        <v>4758.169921875</v>
      </c>
      <c r="X37" s="87">
        <v>2317.715087890625</v>
      </c>
    </row>
    <row r="38" spans="1:24" s="11" customFormat="1">
      <c r="A38" s="72" t="s">
        <v>107</v>
      </c>
      <c r="B38" s="14"/>
      <c r="C38" s="37" t="s">
        <v>59</v>
      </c>
      <c r="D38" s="37"/>
      <c r="E38" s="29" t="s">
        <v>213</v>
      </c>
      <c r="F38" s="17">
        <f t="shared" si="3"/>
        <v>657806.0673828125</v>
      </c>
      <c r="G38" s="17">
        <f t="shared" si="6"/>
        <v>334576.2451171875</v>
      </c>
      <c r="H38" s="17">
        <f t="shared" si="2"/>
        <v>323229.822265625</v>
      </c>
      <c r="I38" s="32">
        <v>38505.890625</v>
      </c>
      <c r="J38" s="31">
        <v>29404.41015625</v>
      </c>
      <c r="K38" s="31">
        <v>77925.3984375</v>
      </c>
      <c r="L38" s="31">
        <v>68375.34375</v>
      </c>
      <c r="M38" s="31">
        <v>40405.8515625</v>
      </c>
      <c r="N38" s="31">
        <v>40895.12109375</v>
      </c>
      <c r="O38" s="31">
        <v>26751.419921875</v>
      </c>
      <c r="P38" s="87">
        <v>12312.8095703125</v>
      </c>
      <c r="Q38" s="31">
        <v>40641.51171875</v>
      </c>
      <c r="R38" s="31">
        <v>15647.51953125</v>
      </c>
      <c r="S38" s="31">
        <v>77587.296875</v>
      </c>
      <c r="T38" s="31">
        <v>79287.65625</v>
      </c>
      <c r="U38" s="31">
        <v>41256.359375</v>
      </c>
      <c r="V38" s="31">
        <v>28263.19921875</v>
      </c>
      <c r="W38" s="31">
        <v>32992.01953125</v>
      </c>
      <c r="X38" s="87">
        <v>7554.259765625</v>
      </c>
    </row>
    <row r="39" spans="1:24" s="11" customFormat="1">
      <c r="A39" s="72" t="s">
        <v>105</v>
      </c>
      <c r="B39" s="14"/>
      <c r="C39" s="37" t="s">
        <v>60</v>
      </c>
      <c r="D39" s="88" t="s">
        <v>190</v>
      </c>
      <c r="E39" s="265"/>
      <c r="F39" s="17">
        <f t="shared" si="3"/>
        <v>77808.802734375</v>
      </c>
      <c r="G39" s="17">
        <f t="shared" si="6"/>
        <v>44535.656433105469</v>
      </c>
      <c r="H39" s="17">
        <f t="shared" si="2"/>
        <v>33273.146301269531</v>
      </c>
      <c r="I39" s="32">
        <v>4529.556640625</v>
      </c>
      <c r="J39" s="31">
        <v>0</v>
      </c>
      <c r="K39" s="31">
        <v>12649.76953125</v>
      </c>
      <c r="L39" s="31">
        <v>7197.1201171875</v>
      </c>
      <c r="M39" s="31">
        <v>8580.75</v>
      </c>
      <c r="N39" s="31">
        <v>7087.16015625</v>
      </c>
      <c r="O39" s="31">
        <v>3937.5</v>
      </c>
      <c r="P39" s="87">
        <v>553.79998779296875</v>
      </c>
      <c r="Q39" s="31">
        <v>9968.146484375</v>
      </c>
      <c r="R39" s="31">
        <v>0</v>
      </c>
      <c r="S39" s="31">
        <v>12446</v>
      </c>
      <c r="T39" s="31">
        <v>2065.300048828125</v>
      </c>
      <c r="U39" s="31">
        <v>0</v>
      </c>
      <c r="V39" s="31">
        <v>4954.81982421875</v>
      </c>
      <c r="W39" s="31">
        <v>956.15997314453125</v>
      </c>
      <c r="X39" s="87">
        <v>2882.719970703125</v>
      </c>
    </row>
    <row r="40" spans="1:24" s="11" customFormat="1">
      <c r="A40" s="72" t="s">
        <v>108</v>
      </c>
      <c r="B40" s="14"/>
      <c r="C40" s="38" t="s">
        <v>61</v>
      </c>
      <c r="D40" s="88" t="s">
        <v>225</v>
      </c>
      <c r="E40" s="265"/>
      <c r="F40" s="17">
        <f t="shared" si="3"/>
        <v>179273.0011138916</v>
      </c>
      <c r="G40" s="17">
        <f t="shared" si="6"/>
        <v>78342.770645141602</v>
      </c>
      <c r="H40" s="17">
        <f t="shared" si="2"/>
        <v>100930.23046875</v>
      </c>
      <c r="I40" s="32">
        <v>154.86000061035156</v>
      </c>
      <c r="J40" s="31">
        <v>0</v>
      </c>
      <c r="K40" s="31">
        <v>7781.89990234375</v>
      </c>
      <c r="L40" s="31">
        <v>5573.7900390625</v>
      </c>
      <c r="M40" s="31">
        <v>8643.240234375</v>
      </c>
      <c r="N40" s="31">
        <v>34353.28125</v>
      </c>
      <c r="O40" s="31">
        <v>20009.69921875</v>
      </c>
      <c r="P40" s="87">
        <v>1826</v>
      </c>
      <c r="Q40" s="31">
        <v>0</v>
      </c>
      <c r="R40" s="31">
        <v>0</v>
      </c>
      <c r="S40" s="31">
        <v>14223.5595703125</v>
      </c>
      <c r="T40" s="31">
        <v>15792.7001953125</v>
      </c>
      <c r="U40" s="31">
        <v>13811.0400390625</v>
      </c>
      <c r="V40" s="31">
        <v>22236.390625</v>
      </c>
      <c r="W40" s="31">
        <v>23607.900390625</v>
      </c>
      <c r="X40" s="87">
        <v>11258.6396484375</v>
      </c>
    </row>
    <row r="41" spans="1:24" s="79" customFormat="1">
      <c r="A41" s="102"/>
      <c r="B41" s="262"/>
      <c r="C41" s="262"/>
      <c r="D41" s="111" t="s">
        <v>218</v>
      </c>
      <c r="E41" s="263"/>
      <c r="F41" s="80"/>
      <c r="G41" s="17"/>
      <c r="H41" s="80"/>
      <c r="I41" s="261"/>
      <c r="J41" s="262"/>
      <c r="K41" s="262"/>
      <c r="L41" s="262"/>
      <c r="M41" s="262"/>
      <c r="N41" s="262"/>
      <c r="O41" s="262"/>
      <c r="P41" s="263"/>
      <c r="Q41" s="105"/>
      <c r="R41" s="105"/>
      <c r="S41" s="105"/>
      <c r="T41" s="105"/>
      <c r="U41" s="105"/>
      <c r="V41" s="105"/>
      <c r="W41" s="105"/>
      <c r="X41" s="253"/>
    </row>
    <row r="42" spans="1:24" s="11" customFormat="1">
      <c r="A42" s="72" t="s">
        <v>106</v>
      </c>
      <c r="B42" s="14"/>
      <c r="C42" s="38" t="s">
        <v>62</v>
      </c>
      <c r="D42" s="14"/>
      <c r="E42" s="29" t="s">
        <v>210</v>
      </c>
      <c r="F42" s="17">
        <f t="shared" si="3"/>
        <v>98389.20475769043</v>
      </c>
      <c r="G42" s="17">
        <f t="shared" si="6"/>
        <v>32816.774566650391</v>
      </c>
      <c r="H42" s="17">
        <f t="shared" si="2"/>
        <v>65572.430191040039</v>
      </c>
      <c r="I42" s="32">
        <v>2920.5</v>
      </c>
      <c r="J42" s="31">
        <v>418.09500122070312</v>
      </c>
      <c r="K42" s="31">
        <v>14380.5595703125</v>
      </c>
      <c r="L42" s="31">
        <v>0</v>
      </c>
      <c r="M42" s="31">
        <v>5992.52001953125</v>
      </c>
      <c r="N42" s="31">
        <v>5201.56005859375</v>
      </c>
      <c r="O42" s="31">
        <v>2963.159912109375</v>
      </c>
      <c r="P42" s="87">
        <v>940.3800048828125</v>
      </c>
      <c r="Q42" s="31">
        <v>0</v>
      </c>
      <c r="R42" s="31">
        <v>531.20001220703125</v>
      </c>
      <c r="S42" s="31">
        <v>12691.9599609375</v>
      </c>
      <c r="T42" s="31">
        <v>32232.5</v>
      </c>
      <c r="U42" s="31">
        <v>12635.5703125</v>
      </c>
      <c r="V42" s="31">
        <v>4759.43994140625</v>
      </c>
      <c r="W42" s="31">
        <v>180.53999328613281</v>
      </c>
      <c r="X42" s="87">
        <v>2541.219970703125</v>
      </c>
    </row>
    <row r="43" spans="1:24" s="11" customFormat="1">
      <c r="A43" s="72" t="s">
        <v>109</v>
      </c>
      <c r="B43" s="14"/>
      <c r="C43" s="38" t="s">
        <v>63</v>
      </c>
      <c r="D43" s="14"/>
      <c r="E43" s="29" t="s">
        <v>219</v>
      </c>
      <c r="F43" s="17">
        <f t="shared" si="3"/>
        <v>4430183.9743728638</v>
      </c>
      <c r="G43" s="17">
        <f t="shared" si="6"/>
        <v>2528024.6811828613</v>
      </c>
      <c r="H43" s="17">
        <f t="shared" si="2"/>
        <v>1902159.2931900024</v>
      </c>
      <c r="I43" s="32">
        <v>247.61380004882812</v>
      </c>
      <c r="J43" s="31">
        <v>10714.2001953125</v>
      </c>
      <c r="K43" s="31">
        <v>70058.4609375</v>
      </c>
      <c r="L43" s="31">
        <v>490140.96875</v>
      </c>
      <c r="M43" s="31">
        <v>686439.5625</v>
      </c>
      <c r="N43" s="31">
        <v>677452.9375</v>
      </c>
      <c r="O43" s="31">
        <v>482539.5</v>
      </c>
      <c r="P43" s="87">
        <v>110431.4375</v>
      </c>
      <c r="Q43" s="31">
        <v>83.146705627441406</v>
      </c>
      <c r="R43" s="31">
        <v>11342.240234375</v>
      </c>
      <c r="S43" s="31">
        <v>77733.328125</v>
      </c>
      <c r="T43" s="31">
        <v>268277.28125</v>
      </c>
      <c r="U43" s="31">
        <v>361619.625</v>
      </c>
      <c r="V43" s="31">
        <v>516647.15625</v>
      </c>
      <c r="W43" s="31">
        <v>518200.75</v>
      </c>
      <c r="X43" s="87">
        <v>148255.765625</v>
      </c>
    </row>
    <row r="44" spans="1:24" s="11" customFormat="1">
      <c r="A44" s="72" t="s">
        <v>110</v>
      </c>
      <c r="B44" s="14"/>
      <c r="C44" s="38" t="s">
        <v>64</v>
      </c>
      <c r="D44" s="14"/>
      <c r="E44" s="29" t="s">
        <v>202</v>
      </c>
      <c r="F44" s="17">
        <f t="shared" si="3"/>
        <v>16011286.54598999</v>
      </c>
      <c r="G44" s="17">
        <f t="shared" si="4"/>
        <v>10651895.735351562</v>
      </c>
      <c r="H44" s="17">
        <f t="shared" si="2"/>
        <v>5359390.8106384277</v>
      </c>
      <c r="I44" s="32">
        <v>12827.716796875</v>
      </c>
      <c r="J44" s="31">
        <v>8600.7998046875</v>
      </c>
      <c r="K44" s="31">
        <v>517685.5625</v>
      </c>
      <c r="L44" s="31">
        <v>2956334.25</v>
      </c>
      <c r="M44" s="31">
        <v>3030508</v>
      </c>
      <c r="N44" s="31">
        <v>2524499</v>
      </c>
      <c r="O44" s="31">
        <v>1293979.125</v>
      </c>
      <c r="P44" s="87">
        <v>307461.28125</v>
      </c>
      <c r="Q44" s="31">
        <v>511.42001342773438</v>
      </c>
      <c r="R44" s="31">
        <v>43240</v>
      </c>
      <c r="S44" s="31">
        <v>234327.453125</v>
      </c>
      <c r="T44" s="31">
        <v>1062512.625</v>
      </c>
      <c r="U44" s="31">
        <v>1185722.25</v>
      </c>
      <c r="V44" s="31">
        <v>1531453.75</v>
      </c>
      <c r="W44" s="31">
        <v>1030398.125</v>
      </c>
      <c r="X44" s="87">
        <v>271225.1875</v>
      </c>
    </row>
    <row r="45" spans="1:24" s="11" customFormat="1">
      <c r="A45" s="72" t="s">
        <v>111</v>
      </c>
      <c r="B45" s="14"/>
      <c r="C45" s="38" t="s">
        <v>65</v>
      </c>
      <c r="D45" s="88" t="s">
        <v>203</v>
      </c>
      <c r="E45" s="264"/>
      <c r="F45" s="17">
        <f t="shared" si="3"/>
        <v>3442362.1496582031</v>
      </c>
      <c r="G45" s="17">
        <f t="shared" si="4"/>
        <v>2033423.1535644531</v>
      </c>
      <c r="H45" s="17">
        <f t="shared" si="2"/>
        <v>1408938.99609375</v>
      </c>
      <c r="I45" s="32">
        <v>36337.98828125</v>
      </c>
      <c r="J45" s="31">
        <v>2097.800048828125</v>
      </c>
      <c r="K45" s="31">
        <v>27635.880859375</v>
      </c>
      <c r="L45" s="31">
        <v>281879.53125</v>
      </c>
      <c r="M45" s="31">
        <v>453532.3125</v>
      </c>
      <c r="N45" s="31">
        <v>625449.0625</v>
      </c>
      <c r="O45" s="31">
        <v>475997.9375</v>
      </c>
      <c r="P45" s="87">
        <v>130492.640625</v>
      </c>
      <c r="Q45" s="31">
        <v>48092.3203125</v>
      </c>
      <c r="R45" s="31">
        <v>0</v>
      </c>
      <c r="S45" s="31">
        <v>41234.51953125</v>
      </c>
      <c r="T45" s="31">
        <v>132439.203125</v>
      </c>
      <c r="U45" s="31">
        <v>166061.703125</v>
      </c>
      <c r="V45" s="31">
        <v>432751.53125</v>
      </c>
      <c r="W45" s="31">
        <v>445976.28125</v>
      </c>
      <c r="X45" s="87">
        <v>142383.4375</v>
      </c>
    </row>
    <row r="46" spans="1:24" s="79" customFormat="1">
      <c r="A46" s="102"/>
      <c r="B46" s="262"/>
      <c r="C46" s="111"/>
      <c r="D46" s="111" t="s">
        <v>25</v>
      </c>
      <c r="E46" s="263"/>
      <c r="F46" s="80"/>
      <c r="G46" s="80"/>
      <c r="H46" s="80"/>
      <c r="I46" s="261"/>
      <c r="J46" s="262"/>
      <c r="K46" s="262"/>
      <c r="L46" s="262"/>
      <c r="M46" s="262"/>
      <c r="N46" s="262"/>
      <c r="O46" s="262"/>
      <c r="P46" s="263"/>
      <c r="Q46" s="105"/>
      <c r="R46" s="105"/>
      <c r="S46" s="105"/>
      <c r="T46" s="105"/>
      <c r="U46" s="105"/>
      <c r="V46" s="105"/>
      <c r="W46" s="105"/>
      <c r="X46" s="253"/>
    </row>
    <row r="47" spans="1:24" s="11" customFormat="1">
      <c r="A47" s="72" t="s">
        <v>112</v>
      </c>
      <c r="B47" s="14"/>
      <c r="C47" s="38" t="s">
        <v>66</v>
      </c>
      <c r="D47" s="46"/>
      <c r="E47" s="29" t="s">
        <v>204</v>
      </c>
      <c r="F47" s="17">
        <f t="shared" si="3"/>
        <v>339478.6630859375</v>
      </c>
      <c r="G47" s="17">
        <f t="shared" si="4"/>
        <v>184258.26928710938</v>
      </c>
      <c r="H47" s="17">
        <f t="shared" si="2"/>
        <v>155220.39379882813</v>
      </c>
      <c r="I47" s="32">
        <v>3173.2802734375</v>
      </c>
      <c r="J47" s="31">
        <v>0</v>
      </c>
      <c r="K47" s="31">
        <v>17391.189453125</v>
      </c>
      <c r="L47" s="31">
        <v>64413</v>
      </c>
      <c r="M47" s="31">
        <v>46203.37890625</v>
      </c>
      <c r="N47" s="31">
        <v>26645.220703125</v>
      </c>
      <c r="O47" s="31">
        <v>22714.919921875</v>
      </c>
      <c r="P47" s="87">
        <v>3717.280029296875</v>
      </c>
      <c r="Q47" s="31">
        <v>3731.052978515625</v>
      </c>
      <c r="R47" s="31">
        <v>2769.9599609375</v>
      </c>
      <c r="S47" s="31">
        <v>11794.51953125</v>
      </c>
      <c r="T47" s="31">
        <v>30328</v>
      </c>
      <c r="U47" s="31">
        <v>40798.80078125</v>
      </c>
      <c r="V47" s="31">
        <v>38549.16015625</v>
      </c>
      <c r="W47" s="31">
        <v>21412.98046875</v>
      </c>
      <c r="X47" s="87">
        <v>5835.919921875</v>
      </c>
    </row>
    <row r="48" spans="1:24" s="11" customFormat="1">
      <c r="A48" s="72" t="s">
        <v>113</v>
      </c>
      <c r="B48" s="14"/>
      <c r="C48" s="38" t="s">
        <v>67</v>
      </c>
      <c r="D48" s="46"/>
      <c r="E48" s="29" t="s">
        <v>205</v>
      </c>
      <c r="F48" s="17">
        <f t="shared" si="3"/>
        <v>3429206.3271484375</v>
      </c>
      <c r="G48" s="17">
        <f t="shared" si="4"/>
        <v>2831873.5634765625</v>
      </c>
      <c r="H48" s="17">
        <f t="shared" si="2"/>
        <v>597332.763671875</v>
      </c>
      <c r="I48" s="32">
        <v>112999.7578125</v>
      </c>
      <c r="J48" s="31">
        <v>36518.60546875</v>
      </c>
      <c r="K48" s="31">
        <v>334352.125</v>
      </c>
      <c r="L48" s="31">
        <v>1452481.5</v>
      </c>
      <c r="M48" s="31">
        <v>502568.625</v>
      </c>
      <c r="N48" s="31">
        <v>266756</v>
      </c>
      <c r="O48" s="31">
        <v>114570.5703125</v>
      </c>
      <c r="P48" s="87">
        <v>11626.3798828125</v>
      </c>
      <c r="Q48" s="31">
        <v>75031.828125</v>
      </c>
      <c r="R48" s="31">
        <v>28753.724609375</v>
      </c>
      <c r="S48" s="31">
        <v>152247.90625</v>
      </c>
      <c r="T48" s="31">
        <v>137326.6875</v>
      </c>
      <c r="U48" s="31">
        <v>64980.71875</v>
      </c>
      <c r="V48" s="31">
        <v>84400.109375</v>
      </c>
      <c r="W48" s="31">
        <v>46469.62890625</v>
      </c>
      <c r="X48" s="87">
        <v>8122.16015625</v>
      </c>
    </row>
    <row r="49" spans="1:24" s="11" customFormat="1">
      <c r="A49" s="72" t="s">
        <v>114</v>
      </c>
      <c r="B49" s="14"/>
      <c r="C49" s="38" t="s">
        <v>68</v>
      </c>
      <c r="D49" s="46"/>
      <c r="E49" s="29" t="s">
        <v>206</v>
      </c>
      <c r="F49" s="17">
        <f t="shared" si="3"/>
        <v>970698.712890625</v>
      </c>
      <c r="G49" s="17">
        <f t="shared" si="4"/>
        <v>470882.28125</v>
      </c>
      <c r="H49" s="17">
        <f t="shared" si="2"/>
        <v>499816.431640625</v>
      </c>
      <c r="I49" s="32">
        <v>62254.921875</v>
      </c>
      <c r="J49" s="31">
        <v>34547.921875</v>
      </c>
      <c r="K49" s="31">
        <v>102454.796875</v>
      </c>
      <c r="L49" s="31">
        <v>135457.53125</v>
      </c>
      <c r="M49" s="31">
        <v>58293.140625</v>
      </c>
      <c r="N49" s="31">
        <v>30929.0390625</v>
      </c>
      <c r="O49" s="31">
        <v>38466.1796875</v>
      </c>
      <c r="P49" s="87">
        <v>8478.75</v>
      </c>
      <c r="Q49" s="31">
        <v>15665.38671875</v>
      </c>
      <c r="R49" s="31">
        <v>44306.23828125</v>
      </c>
      <c r="S49" s="31">
        <v>187124</v>
      </c>
      <c r="T49" s="31">
        <v>76259.7890625</v>
      </c>
      <c r="U49" s="31">
        <v>81801.359375</v>
      </c>
      <c r="V49" s="31">
        <v>44336.23828125</v>
      </c>
      <c r="W49" s="31">
        <v>35745.66015625</v>
      </c>
      <c r="X49" s="87">
        <v>14577.759765625</v>
      </c>
    </row>
    <row r="50" spans="1:24" s="79" customFormat="1">
      <c r="A50" s="102"/>
      <c r="B50" s="262"/>
      <c r="C50" s="111"/>
      <c r="D50" s="111" t="s">
        <v>26</v>
      </c>
      <c r="E50" s="263"/>
      <c r="F50" s="80"/>
      <c r="G50" s="80"/>
      <c r="H50" s="80"/>
      <c r="I50" s="261"/>
      <c r="J50" s="262"/>
      <c r="K50" s="262"/>
      <c r="L50" s="262"/>
      <c r="M50" s="262"/>
      <c r="N50" s="262"/>
      <c r="O50" s="262"/>
      <c r="P50" s="263"/>
      <c r="Q50" s="105"/>
      <c r="R50" s="105"/>
      <c r="S50" s="105"/>
      <c r="T50" s="105"/>
      <c r="U50" s="105"/>
      <c r="V50" s="105"/>
      <c r="W50" s="105"/>
      <c r="X50" s="253"/>
    </row>
    <row r="51" spans="1:24" s="11" customFormat="1">
      <c r="A51" s="72" t="s">
        <v>115</v>
      </c>
      <c r="B51" s="14"/>
      <c r="C51" s="38" t="s">
        <v>69</v>
      </c>
      <c r="D51" s="46"/>
      <c r="E51" s="29" t="s">
        <v>220</v>
      </c>
      <c r="F51" s="17">
        <f t="shared" si="3"/>
        <v>2315001.6574707031</v>
      </c>
      <c r="G51" s="17">
        <f t="shared" si="4"/>
        <v>1341430.7431640625</v>
      </c>
      <c r="H51" s="17">
        <f t="shared" si="2"/>
        <v>973570.91430664063</v>
      </c>
      <c r="I51" s="32">
        <v>10331.3251953125</v>
      </c>
      <c r="J51" s="31">
        <v>17163.08984375</v>
      </c>
      <c r="K51" s="31">
        <v>137768.6875</v>
      </c>
      <c r="L51" s="31">
        <v>359869.5</v>
      </c>
      <c r="M51" s="31">
        <v>354907.34375</v>
      </c>
      <c r="N51" s="31">
        <v>274459.3125</v>
      </c>
      <c r="O51" s="31">
        <v>146814.125</v>
      </c>
      <c r="P51" s="87">
        <v>40117.359375</v>
      </c>
      <c r="Q51" s="31">
        <v>3422.510009765625</v>
      </c>
      <c r="R51" s="31">
        <v>43982.578125</v>
      </c>
      <c r="S51" s="31">
        <v>103982.8828125</v>
      </c>
      <c r="T51" s="31">
        <v>273430.28125</v>
      </c>
      <c r="U51" s="31">
        <v>220257.671875</v>
      </c>
      <c r="V51" s="31">
        <v>190605.953125</v>
      </c>
      <c r="W51" s="31">
        <v>119022.4765625</v>
      </c>
      <c r="X51" s="87">
        <v>18866.560546875</v>
      </c>
    </row>
    <row r="52" spans="1:24" s="11" customFormat="1">
      <c r="A52" s="72" t="s">
        <v>116</v>
      </c>
      <c r="B52" s="14"/>
      <c r="C52" s="37" t="s">
        <v>70</v>
      </c>
      <c r="D52" s="46"/>
      <c r="E52" s="28" t="s">
        <v>207</v>
      </c>
      <c r="F52" s="17">
        <f t="shared" si="3"/>
        <v>205436.04899597168</v>
      </c>
      <c r="G52" s="17">
        <f t="shared" si="4"/>
        <v>97634.99951171875</v>
      </c>
      <c r="H52" s="17">
        <f>SUM(Q52:X52)</f>
        <v>107801.04948425293</v>
      </c>
      <c r="I52" s="32">
        <v>6216.56005859375</v>
      </c>
      <c r="J52" s="31">
        <v>8126.16015625</v>
      </c>
      <c r="K52" s="31">
        <v>6706.6650390625</v>
      </c>
      <c r="L52" s="31">
        <v>17279.8203125</v>
      </c>
      <c r="M52" s="31">
        <v>12707.759765625</v>
      </c>
      <c r="N52" s="31">
        <v>12530.375</v>
      </c>
      <c r="O52" s="31">
        <v>29740.859375</v>
      </c>
      <c r="P52" s="87">
        <v>4326.7998046875</v>
      </c>
      <c r="Q52" s="31">
        <v>850.70001220703125</v>
      </c>
      <c r="R52" s="31">
        <v>249.63999938964844</v>
      </c>
      <c r="S52" s="31">
        <v>31164.69921875</v>
      </c>
      <c r="T52" s="31">
        <v>17883.66015625</v>
      </c>
      <c r="U52" s="31">
        <v>34865.640625</v>
      </c>
      <c r="V52" s="31">
        <v>16162.349609375</v>
      </c>
      <c r="W52" s="31">
        <v>4103.4599609375</v>
      </c>
      <c r="X52" s="87">
        <v>2520.89990234375</v>
      </c>
    </row>
    <row r="53" spans="1:24" s="11" customFormat="1">
      <c r="A53" s="72" t="s">
        <v>184</v>
      </c>
      <c r="B53" s="14"/>
      <c r="C53" s="37" t="s">
        <v>71</v>
      </c>
      <c r="D53" s="88" t="s">
        <v>182</v>
      </c>
      <c r="E53" s="265"/>
      <c r="F53" s="17">
        <f>SUM(G53:H53)</f>
        <v>1232495.781337738</v>
      </c>
      <c r="G53" s="17">
        <f>SUM(I53:P53)</f>
        <v>657215.09868240356</v>
      </c>
      <c r="H53" s="17">
        <f>SUM(Q53:X53)</f>
        <v>575280.68265533447</v>
      </c>
      <c r="I53" s="32">
        <v>601143.5</v>
      </c>
      <c r="J53" s="31">
        <v>40894.55859375</v>
      </c>
      <c r="K53" s="31">
        <v>10545.580078125</v>
      </c>
      <c r="L53" s="31">
        <v>1347.239990234375</v>
      </c>
      <c r="M53" s="31">
        <v>40.700000762939453</v>
      </c>
      <c r="N53" s="31">
        <v>3243.52001953125</v>
      </c>
      <c r="O53" s="31">
        <v>0</v>
      </c>
      <c r="P53" s="87">
        <v>0</v>
      </c>
      <c r="Q53" s="31">
        <v>491230.84375</v>
      </c>
      <c r="R53" s="31">
        <v>40340.71875</v>
      </c>
      <c r="S53" s="31">
        <v>33894</v>
      </c>
      <c r="T53" s="31">
        <v>9764.16015625</v>
      </c>
      <c r="U53" s="31">
        <v>0</v>
      </c>
      <c r="V53" s="31">
        <v>0</v>
      </c>
      <c r="W53" s="31">
        <v>50.959999084472656</v>
      </c>
      <c r="X53" s="87">
        <v>0</v>
      </c>
    </row>
    <row r="54" spans="1:24" s="16" customFormat="1" ht="15" customHeight="1">
      <c r="A54" s="248"/>
      <c r="B54" s="63" t="s">
        <v>56</v>
      </c>
      <c r="C54" s="63"/>
      <c r="D54" s="63"/>
      <c r="E54" s="64"/>
      <c r="F54" s="53">
        <f t="shared" si="3"/>
        <v>11074210.919715881</v>
      </c>
      <c r="G54" s="54">
        <f>SUM(G55:G61)</f>
        <v>7387673.4720840454</v>
      </c>
      <c r="H54" s="54">
        <f>SUM(H55:H61)</f>
        <v>3686537.4476318359</v>
      </c>
      <c r="I54" s="55">
        <f>SUM(I55:I61)</f>
        <v>374599.4765625</v>
      </c>
      <c r="J54" s="56">
        <f t="shared" ref="J54:X54" si="7">SUM(J55:J61)</f>
        <v>564752.84765625</v>
      </c>
      <c r="K54" s="56">
        <f t="shared" si="7"/>
        <v>2798961.34765625</v>
      </c>
      <c r="L54" s="56">
        <f t="shared" si="7"/>
        <v>2400451.6484375</v>
      </c>
      <c r="M54" s="56">
        <f>SUM(M55:M61)</f>
        <v>630045.95062255859</v>
      </c>
      <c r="N54" s="56">
        <f t="shared" si="7"/>
        <v>329353.82275390625</v>
      </c>
      <c r="O54" s="56">
        <f t="shared" si="7"/>
        <v>240953.29443359375</v>
      </c>
      <c r="P54" s="252">
        <f>SUM(P55:P61)</f>
        <v>48555.083961486816</v>
      </c>
      <c r="Q54" s="56">
        <f t="shared" si="7"/>
        <v>393823.49884033203</v>
      </c>
      <c r="R54" s="56">
        <f t="shared" si="7"/>
        <v>388013.078125</v>
      </c>
      <c r="S54" s="56">
        <f t="shared" si="7"/>
        <v>1419572.88671875</v>
      </c>
      <c r="T54" s="56">
        <f t="shared" si="7"/>
        <v>699593.6728515625</v>
      </c>
      <c r="U54" s="56">
        <f t="shared" si="7"/>
        <v>221109.42578125</v>
      </c>
      <c r="V54" s="56">
        <f t="shared" si="7"/>
        <v>261326.60473632813</v>
      </c>
      <c r="W54" s="56">
        <f t="shared" si="7"/>
        <v>228124.20281982422</v>
      </c>
      <c r="X54" s="252">
        <f t="shared" si="7"/>
        <v>74974.077758789063</v>
      </c>
    </row>
    <row r="55" spans="1:24">
      <c r="A55" s="72" t="s">
        <v>119</v>
      </c>
      <c r="B55" s="81"/>
      <c r="C55" s="38" t="s">
        <v>72</v>
      </c>
      <c r="D55" s="88" t="s">
        <v>223</v>
      </c>
      <c r="E55" s="266"/>
      <c r="F55" s="17">
        <f>SUM(G55:H55)</f>
        <v>4157773.1437988281</v>
      </c>
      <c r="G55" s="17">
        <f t="shared" si="4"/>
        <v>3484203.3818359375</v>
      </c>
      <c r="H55" s="17">
        <f t="shared" si="2"/>
        <v>673569.76196289063</v>
      </c>
      <c r="I55" s="254">
        <v>43291.80078125</v>
      </c>
      <c r="J55" s="33">
        <v>173751.484375</v>
      </c>
      <c r="K55" s="33">
        <v>1381770.5</v>
      </c>
      <c r="L55" s="33">
        <v>1298612.5</v>
      </c>
      <c r="M55" s="33">
        <v>389357.5</v>
      </c>
      <c r="N55" s="33">
        <v>144808.71875</v>
      </c>
      <c r="O55" s="33">
        <v>43734.23828125</v>
      </c>
      <c r="P55" s="87">
        <v>8876.6396484375</v>
      </c>
      <c r="Q55" s="33">
        <v>41374.80078125</v>
      </c>
      <c r="R55" s="33">
        <v>87614.5234375</v>
      </c>
      <c r="S55" s="33">
        <v>215743.5</v>
      </c>
      <c r="T55" s="33">
        <v>171210.90625</v>
      </c>
      <c r="U55" s="33">
        <v>87501.4609375</v>
      </c>
      <c r="V55" s="33">
        <v>49925.9609375</v>
      </c>
      <c r="W55" s="33">
        <v>17741.51953125</v>
      </c>
      <c r="X55" s="255">
        <v>2457.090087890625</v>
      </c>
    </row>
    <row r="56" spans="1:24">
      <c r="A56" s="72" t="s">
        <v>120</v>
      </c>
      <c r="B56" s="81"/>
      <c r="C56" s="38" t="s">
        <v>73</v>
      </c>
      <c r="D56" s="88" t="s">
        <v>27</v>
      </c>
      <c r="E56" s="266"/>
      <c r="F56" s="17">
        <f t="shared" si="3"/>
        <v>1520100.2109375</v>
      </c>
      <c r="G56" s="17">
        <f t="shared" si="4"/>
        <v>800797.8515625</v>
      </c>
      <c r="H56" s="17">
        <f t="shared" si="2"/>
        <v>719302.359375</v>
      </c>
      <c r="I56" s="254">
        <v>86185.3828125</v>
      </c>
      <c r="J56" s="33">
        <v>103554.5234375</v>
      </c>
      <c r="K56" s="33">
        <v>100355.5</v>
      </c>
      <c r="L56" s="33">
        <v>121789.53125</v>
      </c>
      <c r="M56" s="33">
        <v>107594.890625</v>
      </c>
      <c r="N56" s="33">
        <v>87817.078125</v>
      </c>
      <c r="O56" s="33">
        <v>162167.40625</v>
      </c>
      <c r="P56" s="87">
        <v>31333.5390625</v>
      </c>
      <c r="Q56" s="33">
        <v>165662.265625</v>
      </c>
      <c r="R56" s="33">
        <v>37700.3203125</v>
      </c>
      <c r="S56" s="33">
        <v>56260.3984375</v>
      </c>
      <c r="T56" s="33">
        <v>55597.140625</v>
      </c>
      <c r="U56" s="33">
        <v>44747.640625</v>
      </c>
      <c r="V56" s="33">
        <v>136681.5625</v>
      </c>
      <c r="W56" s="33">
        <v>160647.453125</v>
      </c>
      <c r="X56" s="255">
        <v>62005.578125</v>
      </c>
    </row>
    <row r="57" spans="1:24">
      <c r="A57" s="72" t="s">
        <v>121</v>
      </c>
      <c r="B57" s="81"/>
      <c r="C57" s="38" t="s">
        <v>74</v>
      </c>
      <c r="D57" s="88" t="s">
        <v>28</v>
      </c>
      <c r="E57" s="266"/>
      <c r="F57" s="17">
        <f t="shared" si="3"/>
        <v>714671.41717529297</v>
      </c>
      <c r="G57" s="17">
        <f t="shared" si="4"/>
        <v>539535.27679443359</v>
      </c>
      <c r="H57" s="17">
        <f t="shared" si="2"/>
        <v>175136.14038085938</v>
      </c>
      <c r="I57" s="254">
        <v>106946.1015625</v>
      </c>
      <c r="J57" s="33">
        <v>97877.640625</v>
      </c>
      <c r="K57" s="33">
        <v>241691.046875</v>
      </c>
      <c r="L57" s="33">
        <v>73651.453125</v>
      </c>
      <c r="M57" s="33">
        <v>8177.52001953125</v>
      </c>
      <c r="N57" s="33">
        <v>9019.8896484375</v>
      </c>
      <c r="O57" s="33">
        <v>1177.199951171875</v>
      </c>
      <c r="P57" s="87">
        <v>994.42498779296875</v>
      </c>
      <c r="Q57" s="33">
        <v>60744.6015625</v>
      </c>
      <c r="R57" s="33">
        <v>66409.5625</v>
      </c>
      <c r="S57" s="33">
        <v>38773.44140625</v>
      </c>
      <c r="T57" s="33">
        <v>3659.0400390625</v>
      </c>
      <c r="U57" s="33">
        <v>2054.625</v>
      </c>
      <c r="V57" s="33">
        <v>708.469970703125</v>
      </c>
      <c r="W57" s="33">
        <v>2786.39990234375</v>
      </c>
      <c r="X57" s="255">
        <v>0</v>
      </c>
    </row>
    <row r="58" spans="1:24">
      <c r="A58" s="72" t="s">
        <v>122</v>
      </c>
      <c r="B58" s="81"/>
      <c r="C58" s="38" t="s">
        <v>75</v>
      </c>
      <c r="D58" s="88" t="s">
        <v>117</v>
      </c>
      <c r="E58" s="266"/>
      <c r="F58" s="17">
        <f t="shared" si="3"/>
        <v>255277.88970947266</v>
      </c>
      <c r="G58" s="17">
        <f t="shared" si="4"/>
        <v>123038.74963378906</v>
      </c>
      <c r="H58" s="17">
        <f t="shared" si="2"/>
        <v>132239.14007568359</v>
      </c>
      <c r="I58" s="254">
        <v>46090.58984375</v>
      </c>
      <c r="J58" s="33">
        <v>26595.5390625</v>
      </c>
      <c r="K58" s="33">
        <v>40207.30078125</v>
      </c>
      <c r="L58" s="33">
        <v>5603</v>
      </c>
      <c r="M58" s="33">
        <v>626.03997802734375</v>
      </c>
      <c r="N58" s="33">
        <v>3441.9599609375</v>
      </c>
      <c r="O58" s="33">
        <v>0</v>
      </c>
      <c r="P58" s="87">
        <v>474.32000732421875</v>
      </c>
      <c r="Q58" s="33">
        <v>26823.599609375</v>
      </c>
      <c r="R58" s="33">
        <v>38777.6015625</v>
      </c>
      <c r="S58" s="33">
        <v>28532</v>
      </c>
      <c r="T58" s="33">
        <v>37217.87890625</v>
      </c>
      <c r="U58" s="33">
        <v>0</v>
      </c>
      <c r="V58" s="33">
        <v>0</v>
      </c>
      <c r="W58" s="33">
        <v>888.05999755859375</v>
      </c>
      <c r="X58" s="255">
        <v>0</v>
      </c>
    </row>
    <row r="59" spans="1:24">
      <c r="A59" s="72" t="s">
        <v>123</v>
      </c>
      <c r="B59" s="81"/>
      <c r="C59" s="38" t="s">
        <v>76</v>
      </c>
      <c r="D59" s="88" t="s">
        <v>221</v>
      </c>
      <c r="E59" s="266"/>
      <c r="F59" s="17">
        <f t="shared" si="3"/>
        <v>2650425.9583740234</v>
      </c>
      <c r="G59" s="17">
        <f t="shared" si="4"/>
        <v>1420862.0244140625</v>
      </c>
      <c r="H59" s="17">
        <f t="shared" si="2"/>
        <v>1229563.9339599609</v>
      </c>
      <c r="I59" s="254">
        <v>0</v>
      </c>
      <c r="J59" s="33">
        <v>46659.76953125</v>
      </c>
      <c r="K59" s="33">
        <v>689125.75</v>
      </c>
      <c r="L59" s="33">
        <v>594494.625</v>
      </c>
      <c r="M59" s="33">
        <v>62242.48046875</v>
      </c>
      <c r="N59" s="33">
        <v>20818.279296875</v>
      </c>
      <c r="O59" s="33">
        <v>6208.56005859375</v>
      </c>
      <c r="P59" s="87">
        <v>1312.56005859375</v>
      </c>
      <c r="Q59" s="33">
        <v>0</v>
      </c>
      <c r="R59" s="33">
        <v>56714.1015625</v>
      </c>
      <c r="S59" s="33">
        <v>862179.25</v>
      </c>
      <c r="T59" s="33">
        <v>239743.34375</v>
      </c>
      <c r="U59" s="33">
        <v>39892.3984375</v>
      </c>
      <c r="V59" s="33">
        <v>20089.720703125</v>
      </c>
      <c r="W59" s="33">
        <v>10159.01953125</v>
      </c>
      <c r="X59" s="255">
        <v>786.0999755859375</v>
      </c>
    </row>
    <row r="60" spans="1:24">
      <c r="A60" s="72" t="s">
        <v>124</v>
      </c>
      <c r="B60" s="81"/>
      <c r="C60" s="38" t="s">
        <v>77</v>
      </c>
      <c r="D60" s="88" t="s">
        <v>29</v>
      </c>
      <c r="E60" s="266"/>
      <c r="F60" s="17">
        <f t="shared" si="3"/>
        <v>321379.27237701416</v>
      </c>
      <c r="G60" s="17">
        <f t="shared" si="4"/>
        <v>252641.51303863525</v>
      </c>
      <c r="H60" s="17">
        <f t="shared" si="2"/>
        <v>68737.759338378906</v>
      </c>
      <c r="I60" s="254">
        <v>0</v>
      </c>
      <c r="J60" s="33">
        <v>18158.25</v>
      </c>
      <c r="K60" s="33">
        <v>126947.15625</v>
      </c>
      <c r="L60" s="33">
        <v>89381.6015625</v>
      </c>
      <c r="M60" s="33">
        <v>6666.66015625</v>
      </c>
      <c r="N60" s="33">
        <v>7361.47509765625</v>
      </c>
      <c r="O60" s="33">
        <v>4077.969970703125</v>
      </c>
      <c r="P60" s="87">
        <v>48.400001525878906</v>
      </c>
      <c r="Q60" s="33">
        <v>407.70001220703125</v>
      </c>
      <c r="R60" s="33">
        <v>25387.3203125</v>
      </c>
      <c r="S60" s="33">
        <v>18049.5</v>
      </c>
      <c r="T60" s="33">
        <v>14497.76953125</v>
      </c>
      <c r="U60" s="33">
        <v>8295.01953125</v>
      </c>
      <c r="V60" s="33">
        <v>0</v>
      </c>
      <c r="W60" s="33">
        <v>2100.449951171875</v>
      </c>
      <c r="X60" s="255">
        <v>0</v>
      </c>
    </row>
    <row r="61" spans="1:24">
      <c r="A61" s="72" t="s">
        <v>125</v>
      </c>
      <c r="B61" s="81"/>
      <c r="C61" s="38" t="s">
        <v>78</v>
      </c>
      <c r="D61" s="88" t="s">
        <v>118</v>
      </c>
      <c r="E61" s="266"/>
      <c r="F61" s="17">
        <f t="shared" si="3"/>
        <v>1454583.02734375</v>
      </c>
      <c r="G61" s="17">
        <f t="shared" si="4"/>
        <v>766594.6748046875</v>
      </c>
      <c r="H61" s="17">
        <f t="shared" si="2"/>
        <v>687988.3525390625</v>
      </c>
      <c r="I61" s="254">
        <v>92085.6015625</v>
      </c>
      <c r="J61" s="33">
        <v>98155.640625</v>
      </c>
      <c r="K61" s="33">
        <v>218864.09375</v>
      </c>
      <c r="L61" s="33">
        <v>216918.9375</v>
      </c>
      <c r="M61" s="33">
        <v>55380.859375</v>
      </c>
      <c r="N61" s="33">
        <v>56086.421875</v>
      </c>
      <c r="O61" s="33">
        <v>23587.919921875</v>
      </c>
      <c r="P61" s="87">
        <v>5515.2001953125</v>
      </c>
      <c r="Q61" s="33">
        <v>98810.53125</v>
      </c>
      <c r="R61" s="33">
        <v>75409.6484375</v>
      </c>
      <c r="S61" s="33">
        <v>200034.796875</v>
      </c>
      <c r="T61" s="33">
        <v>177667.59375</v>
      </c>
      <c r="U61" s="33">
        <v>38618.28125</v>
      </c>
      <c r="V61" s="33">
        <v>53920.890625</v>
      </c>
      <c r="W61" s="33">
        <v>33801.30078125</v>
      </c>
      <c r="X61" s="255">
        <v>9725.3095703125</v>
      </c>
    </row>
    <row r="62" spans="1:24" s="101" customFormat="1" ht="15" customHeight="1" thickBot="1">
      <c r="A62" s="249" t="s">
        <v>80</v>
      </c>
      <c r="B62" s="95" t="s">
        <v>183</v>
      </c>
      <c r="C62" s="97" t="s">
        <v>79</v>
      </c>
      <c r="D62" s="100"/>
      <c r="E62" s="97"/>
      <c r="F62" s="98">
        <f t="shared" si="3"/>
        <v>4479333.048828125</v>
      </c>
      <c r="G62" s="99">
        <f t="shared" si="4"/>
        <v>2058441.21484375</v>
      </c>
      <c r="H62" s="99">
        <f>SUM(Q62:X62)</f>
        <v>2420891.833984375</v>
      </c>
      <c r="I62" s="100">
        <v>67650.796875</v>
      </c>
      <c r="J62" s="96">
        <v>48088.26171875</v>
      </c>
      <c r="K62" s="96">
        <v>135266.453125</v>
      </c>
      <c r="L62" s="96">
        <v>171385</v>
      </c>
      <c r="M62" s="96">
        <v>169977.234375</v>
      </c>
      <c r="N62" s="96">
        <v>338053.8125</v>
      </c>
      <c r="O62" s="96">
        <v>720460.1875</v>
      </c>
      <c r="P62" s="97">
        <v>407559.46875</v>
      </c>
      <c r="Q62" s="96">
        <v>107406.21875</v>
      </c>
      <c r="R62" s="96">
        <v>29350.259765625</v>
      </c>
      <c r="S62" s="96">
        <v>127792.8984375</v>
      </c>
      <c r="T62" s="96">
        <v>121939.5</v>
      </c>
      <c r="U62" s="96">
        <v>52478.30078125</v>
      </c>
      <c r="V62" s="96">
        <v>387207.59375</v>
      </c>
      <c r="W62" s="96">
        <v>995158.9375</v>
      </c>
      <c r="X62" s="97">
        <v>599558.125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90" zoomScaleNormal="90" workbookViewId="0">
      <pane xSplit="5" ySplit="8" topLeftCell="F9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9.109375" defaultRowHeight="13.2"/>
  <cols>
    <col min="1" max="1" width="7.6640625" style="73" customWidth="1"/>
    <col min="2" max="3" width="3" style="40" customWidth="1"/>
    <col min="4" max="4" width="3.88671875" style="40" customWidth="1"/>
    <col min="5" max="5" width="34.6640625" style="6" customWidth="1"/>
    <col min="6" max="24" width="10.88671875" style="6" customWidth="1"/>
    <col min="25" max="16384" width="9.109375" style="6"/>
  </cols>
  <sheetData>
    <row r="1" spans="1:24" ht="15.6">
      <c r="A1" s="65" t="s">
        <v>200</v>
      </c>
    </row>
    <row r="2" spans="1:24" ht="15.6">
      <c r="A2" s="112" t="s">
        <v>129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34" t="s">
        <v>32</v>
      </c>
      <c r="I4" s="289" t="s">
        <v>31</v>
      </c>
      <c r="J4" s="290"/>
      <c r="K4" s="290"/>
      <c r="L4" s="290"/>
      <c r="M4" s="290"/>
      <c r="N4" s="290"/>
      <c r="O4" s="290"/>
      <c r="P4" s="291"/>
      <c r="Q4" s="290" t="s">
        <v>32</v>
      </c>
      <c r="R4" s="290"/>
      <c r="S4" s="290"/>
      <c r="T4" s="290"/>
      <c r="U4" s="290"/>
      <c r="V4" s="290"/>
      <c r="W4" s="290"/>
      <c r="X4" s="290"/>
    </row>
    <row r="5" spans="1:24" s="8" customFormat="1" ht="13.8" thickBot="1">
      <c r="A5" s="68"/>
      <c r="B5" s="43"/>
      <c r="C5" s="43"/>
      <c r="D5" s="43"/>
      <c r="E5" s="21" t="s">
        <v>34</v>
      </c>
      <c r="F5" s="286" t="s">
        <v>52</v>
      </c>
      <c r="G5" s="287" t="s">
        <v>1</v>
      </c>
      <c r="H5" s="288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56" t="s">
        <v>128</v>
      </c>
      <c r="Q5" s="10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10" t="s">
        <v>128</v>
      </c>
    </row>
    <row r="6" spans="1:24" s="11" customFormat="1" ht="14.4" thickTop="1" thickBot="1">
      <c r="A6" s="74" t="s">
        <v>0</v>
      </c>
      <c r="B6" s="57"/>
      <c r="C6" s="57"/>
      <c r="D6" s="57"/>
      <c r="E6" s="58"/>
      <c r="F6" s="59">
        <f>SUM(G6:H6)</f>
        <v>14362.255999999999</v>
      </c>
      <c r="G6" s="60">
        <f>SUM(I6:P6)</f>
        <v>7690.2990000000009</v>
      </c>
      <c r="H6" s="60">
        <f>SUM(Q6:X6)</f>
        <v>6671.9569999999985</v>
      </c>
      <c r="I6" s="61">
        <v>1042.1890000000001</v>
      </c>
      <c r="J6" s="62">
        <v>1515.617</v>
      </c>
      <c r="K6" s="62">
        <v>2013.307</v>
      </c>
      <c r="L6" s="62">
        <v>1987.9970000000001</v>
      </c>
      <c r="M6" s="62">
        <v>565.77800000000002</v>
      </c>
      <c r="N6" s="62">
        <v>324.66800000000001</v>
      </c>
      <c r="O6" s="62">
        <v>165.81800000000001</v>
      </c>
      <c r="P6" s="257">
        <v>74.924999999999997</v>
      </c>
      <c r="Q6" s="62">
        <v>824.16399999999999</v>
      </c>
      <c r="R6" s="62">
        <v>1288.289</v>
      </c>
      <c r="S6" s="62">
        <v>1782.569</v>
      </c>
      <c r="T6" s="62">
        <v>1699.6869999999999</v>
      </c>
      <c r="U6" s="62">
        <v>526.10599999999999</v>
      </c>
      <c r="V6" s="62">
        <v>300.66300000000001</v>
      </c>
      <c r="W6" s="62">
        <v>174.69900000000001</v>
      </c>
      <c r="X6" s="62">
        <v>75.78</v>
      </c>
    </row>
    <row r="7" spans="1:24" s="11" customFormat="1" ht="14.4" thickTop="1" thickBot="1">
      <c r="A7" s="69"/>
      <c r="B7" s="44"/>
      <c r="C7" s="44"/>
      <c r="D7" s="44"/>
      <c r="E7" s="26"/>
      <c r="F7" s="36"/>
      <c r="G7" s="35"/>
      <c r="H7" s="258"/>
      <c r="I7" s="36"/>
      <c r="J7" s="35"/>
      <c r="K7" s="35"/>
      <c r="L7" s="35"/>
      <c r="M7" s="35"/>
      <c r="N7" s="35"/>
      <c r="O7" s="35"/>
      <c r="P7" s="258"/>
      <c r="Q7" s="35"/>
      <c r="R7" s="35"/>
      <c r="S7" s="35"/>
      <c r="T7" s="35"/>
      <c r="U7" s="35"/>
      <c r="V7" s="35"/>
      <c r="W7" s="35"/>
      <c r="X7" s="35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6"/>
      <c r="G8" s="35"/>
      <c r="H8" s="258"/>
      <c r="I8" s="12"/>
      <c r="J8" s="13"/>
      <c r="K8" s="13"/>
      <c r="L8" s="13"/>
      <c r="M8" s="13"/>
      <c r="N8" s="13"/>
      <c r="O8" s="13"/>
      <c r="P8" s="259"/>
      <c r="Q8" s="13"/>
      <c r="R8" s="13"/>
      <c r="S8" s="13"/>
      <c r="T8" s="13"/>
      <c r="U8" s="13"/>
      <c r="V8" s="13"/>
      <c r="W8" s="13"/>
      <c r="X8" s="13"/>
    </row>
    <row r="9" spans="1:24" s="15" customFormat="1" ht="14.4" thickTop="1">
      <c r="A9" s="71"/>
      <c r="B9" s="47" t="s">
        <v>2</v>
      </c>
      <c r="C9" s="47"/>
      <c r="D9" s="47"/>
      <c r="E9" s="48"/>
      <c r="F9" s="49">
        <f>SUM(G9:H9)</f>
        <v>2783678.4211120605</v>
      </c>
      <c r="G9" s="50">
        <f>SUM(I9:P9)</f>
        <v>1660631.9318695068</v>
      </c>
      <c r="H9" s="50">
        <f>SUM(Q9:X9)</f>
        <v>1123046.4892425537</v>
      </c>
      <c r="I9" s="51">
        <f t="shared" ref="I9:X9" si="0">I10+I24+I54+I62</f>
        <v>603104.06103515625</v>
      </c>
      <c r="J9" s="52">
        <f t="shared" si="0"/>
        <v>62962.936157226563</v>
      </c>
      <c r="K9" s="52">
        <f t="shared" si="0"/>
        <v>138575.01037597656</v>
      </c>
      <c r="L9" s="52">
        <f t="shared" si="0"/>
        <v>306661.42297363281</v>
      </c>
      <c r="M9" s="52">
        <f t="shared" si="0"/>
        <v>193760.00622558594</v>
      </c>
      <c r="N9" s="52">
        <f t="shared" si="0"/>
        <v>179437.78872680664</v>
      </c>
      <c r="O9" s="52">
        <f t="shared" si="0"/>
        <v>132829.79148864746</v>
      </c>
      <c r="P9" s="260">
        <f t="shared" si="0"/>
        <v>43300.914886474609</v>
      </c>
      <c r="Q9" s="250">
        <f t="shared" si="0"/>
        <v>475902.74267578125</v>
      </c>
      <c r="R9" s="250">
        <f t="shared" si="0"/>
        <v>63010.2353515625</v>
      </c>
      <c r="S9" s="250">
        <f t="shared" si="0"/>
        <v>106800.72467041016</v>
      </c>
      <c r="T9" s="250">
        <f t="shared" si="0"/>
        <v>160115.29370117187</v>
      </c>
      <c r="U9" s="250">
        <f t="shared" si="0"/>
        <v>99376.887908935547</v>
      </c>
      <c r="V9" s="250">
        <f t="shared" si="0"/>
        <v>102336.19465637207</v>
      </c>
      <c r="W9" s="250">
        <f t="shared" si="0"/>
        <v>88783.010223388672</v>
      </c>
      <c r="X9" s="251">
        <f t="shared" si="0"/>
        <v>26721.400054931641</v>
      </c>
    </row>
    <row r="10" spans="1:24" s="16" customFormat="1" ht="15" customHeight="1">
      <c r="A10" s="248"/>
      <c r="B10" s="63" t="s">
        <v>214</v>
      </c>
      <c r="C10" s="63"/>
      <c r="D10" s="63"/>
      <c r="E10" s="64"/>
      <c r="F10" s="53">
        <f>SUM(G10:H10)</f>
        <v>1159423.7818374634</v>
      </c>
      <c r="G10" s="54">
        <f>SUM(I10:P10)</f>
        <v>619031.40082550049</v>
      </c>
      <c r="H10" s="54">
        <f>SUM(Q10:X10)</f>
        <v>540392.38101196289</v>
      </c>
      <c r="I10" s="55">
        <f>SUM(I11:I23)</f>
        <v>507039.59106445312</v>
      </c>
      <c r="J10" s="56">
        <f>SUM(J11:J23)</f>
        <v>28239.110229492188</v>
      </c>
      <c r="K10" s="56">
        <f>SUM(K11:K23)</f>
        <v>13132.709716796875</v>
      </c>
      <c r="L10" s="56">
        <f t="shared" ref="L10:X10" si="1">SUM(L11:L23)</f>
        <v>19196.074890136719</v>
      </c>
      <c r="M10" s="56">
        <f t="shared" si="1"/>
        <v>15578.279937744141</v>
      </c>
      <c r="N10" s="56">
        <f t="shared" si="1"/>
        <v>15002.100036621094</v>
      </c>
      <c r="O10" s="56">
        <f t="shared" si="1"/>
        <v>14890.419937133789</v>
      </c>
      <c r="P10" s="252">
        <f t="shared" si="1"/>
        <v>5953.1150131225586</v>
      </c>
      <c r="Q10" s="56">
        <f t="shared" si="1"/>
        <v>415449.41540527344</v>
      </c>
      <c r="R10" s="56">
        <f t="shared" si="1"/>
        <v>37773.970092773438</v>
      </c>
      <c r="S10" s="56">
        <f t="shared" si="1"/>
        <v>21919.255126953125</v>
      </c>
      <c r="T10" s="56">
        <f t="shared" si="1"/>
        <v>24858.660217285156</v>
      </c>
      <c r="U10" s="56">
        <f t="shared" si="1"/>
        <v>12104.279968261719</v>
      </c>
      <c r="V10" s="56">
        <f t="shared" si="1"/>
        <v>11647.010009765625</v>
      </c>
      <c r="W10" s="56">
        <f t="shared" si="1"/>
        <v>13006.200164794922</v>
      </c>
      <c r="X10" s="252">
        <f t="shared" si="1"/>
        <v>3633.5900268554687</v>
      </c>
    </row>
    <row r="11" spans="1:24" s="11" customFormat="1">
      <c r="A11" s="72" t="s">
        <v>81</v>
      </c>
      <c r="B11" s="14"/>
      <c r="C11" s="38" t="s">
        <v>3</v>
      </c>
      <c r="D11" s="88" t="s">
        <v>4</v>
      </c>
      <c r="E11" s="29"/>
      <c r="F11" s="17">
        <f>SUM(G11:H11)</f>
        <v>68039.904907226563</v>
      </c>
      <c r="G11" s="19">
        <f>SUM(I11:P11)</f>
        <v>37852.5048828125</v>
      </c>
      <c r="H11" s="19">
        <f t="shared" ref="H11:H61" si="2">SUM(Q11:X11)</f>
        <v>30187.400024414063</v>
      </c>
      <c r="I11" s="18">
        <v>0</v>
      </c>
      <c r="J11" s="31">
        <v>1302.97998046875</v>
      </c>
      <c r="K11" s="31">
        <v>6989.43994140625</v>
      </c>
      <c r="L11" s="31">
        <v>9392</v>
      </c>
      <c r="M11" s="31">
        <v>8601.2998046875</v>
      </c>
      <c r="N11" s="31">
        <v>6114.64013671875</v>
      </c>
      <c r="O11" s="31">
        <v>4561.52001953125</v>
      </c>
      <c r="P11" s="87">
        <v>890.625</v>
      </c>
      <c r="Q11" s="31">
        <v>0</v>
      </c>
      <c r="R11" s="31">
        <v>8331.66015625</v>
      </c>
      <c r="S11" s="31">
        <v>2831.070068359375</v>
      </c>
      <c r="T11" s="31">
        <v>8712.080078125</v>
      </c>
      <c r="U11" s="31">
        <v>3455.639892578125</v>
      </c>
      <c r="V11" s="31">
        <v>3846.14990234375</v>
      </c>
      <c r="W11" s="31">
        <v>2101.679931640625</v>
      </c>
      <c r="X11" s="87">
        <v>909.1199951171875</v>
      </c>
    </row>
    <row r="12" spans="1:24" s="11" customFormat="1">
      <c r="A12" s="72" t="s">
        <v>82</v>
      </c>
      <c r="B12" s="14"/>
      <c r="C12" s="38" t="s">
        <v>5</v>
      </c>
      <c r="D12" s="88" t="s">
        <v>209</v>
      </c>
      <c r="E12" s="29"/>
      <c r="F12" s="17">
        <f t="shared" ref="F12:F62" si="3">SUM(G12:H12)</f>
        <v>1736</v>
      </c>
      <c r="G12" s="19">
        <f t="shared" ref="G12:G62" si="4">SUM(I12:P12)</f>
        <v>945.0999755859375</v>
      </c>
      <c r="H12" s="19">
        <f t="shared" si="2"/>
        <v>790.9000244140625</v>
      </c>
      <c r="I12" s="18">
        <v>0</v>
      </c>
      <c r="J12" s="31">
        <v>0</v>
      </c>
      <c r="K12" s="31">
        <v>945.0999755859375</v>
      </c>
      <c r="L12" s="31">
        <v>0</v>
      </c>
      <c r="M12" s="31">
        <v>0</v>
      </c>
      <c r="N12" s="31">
        <v>0</v>
      </c>
      <c r="O12" s="31">
        <v>0</v>
      </c>
      <c r="P12" s="87">
        <v>0</v>
      </c>
      <c r="Q12" s="31">
        <v>0</v>
      </c>
      <c r="R12" s="31">
        <v>0</v>
      </c>
      <c r="S12" s="31">
        <v>0</v>
      </c>
      <c r="T12" s="31">
        <v>790.9000244140625</v>
      </c>
      <c r="U12" s="31">
        <v>0</v>
      </c>
      <c r="V12" s="31">
        <v>0</v>
      </c>
      <c r="W12" s="31">
        <v>0</v>
      </c>
      <c r="X12" s="87">
        <v>0</v>
      </c>
    </row>
    <row r="13" spans="1:24" s="11" customFormat="1">
      <c r="A13" s="72" t="s">
        <v>83</v>
      </c>
      <c r="B13" s="14"/>
      <c r="C13" s="37" t="s">
        <v>6</v>
      </c>
      <c r="D13" s="246" t="s">
        <v>215</v>
      </c>
      <c r="E13" s="29"/>
      <c r="F13" s="17">
        <f t="shared" si="3"/>
        <v>91398.80256652832</v>
      </c>
      <c r="G13" s="19">
        <f t="shared" si="4"/>
        <v>46760.507629394531</v>
      </c>
      <c r="H13" s="19">
        <f t="shared" si="2"/>
        <v>44638.294937133789</v>
      </c>
      <c r="I13" s="18">
        <v>39173.34765625</v>
      </c>
      <c r="J13" s="31">
        <v>3444.5</v>
      </c>
      <c r="K13" s="31">
        <v>0</v>
      </c>
      <c r="L13" s="31">
        <v>1349</v>
      </c>
      <c r="M13" s="31">
        <v>0</v>
      </c>
      <c r="N13" s="31">
        <v>1471.5999755859375</v>
      </c>
      <c r="O13" s="31">
        <v>673.3699951171875</v>
      </c>
      <c r="P13" s="87">
        <v>648.69000244140625</v>
      </c>
      <c r="Q13" s="31">
        <v>30252.705078125</v>
      </c>
      <c r="R13" s="31">
        <v>5759.8798828125</v>
      </c>
      <c r="S13" s="31">
        <v>1634.4200439453125</v>
      </c>
      <c r="T13" s="31">
        <v>3739.14990234375</v>
      </c>
      <c r="U13" s="31">
        <v>713.8800048828125</v>
      </c>
      <c r="V13" s="31">
        <v>879.32000732421875</v>
      </c>
      <c r="W13" s="31">
        <v>1485.9000244140625</v>
      </c>
      <c r="X13" s="87">
        <v>173.03999328613281</v>
      </c>
    </row>
    <row r="14" spans="1:24" s="11" customFormat="1">
      <c r="A14" s="72" t="s">
        <v>84</v>
      </c>
      <c r="B14" s="14"/>
      <c r="C14" s="37" t="s">
        <v>7</v>
      </c>
      <c r="D14" s="246" t="s">
        <v>201</v>
      </c>
      <c r="E14" s="29"/>
      <c r="F14" s="17">
        <f t="shared" si="3"/>
        <v>14506.593811035156</v>
      </c>
      <c r="G14" s="19">
        <f t="shared" si="4"/>
        <v>7912.7437744140625</v>
      </c>
      <c r="H14" s="19">
        <f t="shared" si="2"/>
        <v>6593.8500366210937</v>
      </c>
      <c r="I14" s="18">
        <v>1891.713623046875</v>
      </c>
      <c r="J14" s="31">
        <v>4714.9501953125</v>
      </c>
      <c r="K14" s="31">
        <v>1306.0799560546875</v>
      </c>
      <c r="L14" s="31">
        <v>0</v>
      </c>
      <c r="M14" s="31">
        <v>0</v>
      </c>
      <c r="N14" s="31">
        <v>0</v>
      </c>
      <c r="O14" s="31">
        <v>0</v>
      </c>
      <c r="P14" s="87">
        <v>0</v>
      </c>
      <c r="Q14" s="31">
        <v>1836.3800048828125</v>
      </c>
      <c r="R14" s="31">
        <v>4018.030029296875</v>
      </c>
      <c r="S14" s="31">
        <v>739.44000244140625</v>
      </c>
      <c r="T14" s="31">
        <v>0</v>
      </c>
      <c r="U14" s="31">
        <v>0</v>
      </c>
      <c r="V14" s="31">
        <v>0</v>
      </c>
      <c r="W14" s="31">
        <v>0</v>
      </c>
      <c r="X14" s="87">
        <v>0</v>
      </c>
    </row>
    <row r="15" spans="1:24" s="11" customFormat="1">
      <c r="A15" s="72" t="s">
        <v>85</v>
      </c>
      <c r="B15" s="14"/>
      <c r="C15" s="37" t="s">
        <v>8</v>
      </c>
      <c r="D15" s="246" t="s">
        <v>53</v>
      </c>
      <c r="E15" s="29"/>
      <c r="F15" s="17">
        <f t="shared" si="3"/>
        <v>10176.457763671875</v>
      </c>
      <c r="G15" s="17">
        <f t="shared" si="4"/>
        <v>5938.707763671875</v>
      </c>
      <c r="H15" s="17">
        <f t="shared" si="2"/>
        <v>4237.75</v>
      </c>
      <c r="I15" s="18">
        <v>3748.852783203125</v>
      </c>
      <c r="J15" s="31">
        <v>971.8800048828125</v>
      </c>
      <c r="K15" s="31">
        <v>0</v>
      </c>
      <c r="L15" s="31">
        <v>1217.9749755859375</v>
      </c>
      <c r="M15" s="31">
        <v>0</v>
      </c>
      <c r="N15" s="31">
        <v>0</v>
      </c>
      <c r="O15" s="31">
        <v>0</v>
      </c>
      <c r="P15" s="87">
        <v>0</v>
      </c>
      <c r="Q15" s="31">
        <v>3672.760009765625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564.989990234375</v>
      </c>
      <c r="X15" s="87">
        <v>0</v>
      </c>
    </row>
    <row r="16" spans="1:24" s="11" customFormat="1">
      <c r="A16" s="72" t="s">
        <v>86</v>
      </c>
      <c r="B16" s="14"/>
      <c r="C16" s="39" t="s">
        <v>9</v>
      </c>
      <c r="D16" s="246" t="s">
        <v>43</v>
      </c>
      <c r="E16" s="29"/>
      <c r="F16" s="17">
        <f t="shared" si="3"/>
        <v>28195.02855682373</v>
      </c>
      <c r="G16" s="17">
        <f t="shared" si="4"/>
        <v>12460.358543395996</v>
      </c>
      <c r="H16" s="17">
        <f t="shared" si="2"/>
        <v>15734.670013427734</v>
      </c>
      <c r="I16" s="18">
        <v>7500.99853515625</v>
      </c>
      <c r="J16" s="31">
        <v>1898.300048828125</v>
      </c>
      <c r="K16" s="31">
        <v>0</v>
      </c>
      <c r="L16" s="31">
        <v>2666.9599609375</v>
      </c>
      <c r="M16" s="31">
        <v>0</v>
      </c>
      <c r="N16" s="31">
        <v>0</v>
      </c>
      <c r="O16" s="31">
        <v>277.77999877929687</v>
      </c>
      <c r="P16" s="87">
        <v>116.31999969482422</v>
      </c>
      <c r="Q16" s="31">
        <v>10038.2099609375</v>
      </c>
      <c r="R16" s="31">
        <v>2009.4300537109375</v>
      </c>
      <c r="S16" s="31">
        <v>729.16998291015625</v>
      </c>
      <c r="T16" s="31">
        <v>969.9000244140625</v>
      </c>
      <c r="U16" s="31">
        <v>1605.239990234375</v>
      </c>
      <c r="V16" s="31">
        <v>382.72000122070312</v>
      </c>
      <c r="W16" s="31">
        <v>0</v>
      </c>
      <c r="X16" s="87">
        <v>0</v>
      </c>
    </row>
    <row r="17" spans="1:24" s="11" customFormat="1">
      <c r="A17" s="72" t="s">
        <v>87</v>
      </c>
      <c r="B17" s="14"/>
      <c r="C17" s="39" t="s">
        <v>10</v>
      </c>
      <c r="D17" s="246" t="s">
        <v>14</v>
      </c>
      <c r="E17" s="29"/>
      <c r="F17" s="17">
        <f t="shared" si="3"/>
        <v>25348.520126342773</v>
      </c>
      <c r="G17" s="17">
        <f t="shared" si="4"/>
        <v>9803.6899108886719</v>
      </c>
      <c r="H17" s="17">
        <f t="shared" si="2"/>
        <v>15544.830215454102</v>
      </c>
      <c r="I17" s="18">
        <v>1872.780029296875</v>
      </c>
      <c r="J17" s="31">
        <v>1722.25</v>
      </c>
      <c r="K17" s="31">
        <v>2171.889892578125</v>
      </c>
      <c r="L17" s="31">
        <v>1916.199951171875</v>
      </c>
      <c r="M17" s="31">
        <v>0</v>
      </c>
      <c r="N17" s="31">
        <v>632.07000732421875</v>
      </c>
      <c r="O17" s="31">
        <v>1074.4200439453125</v>
      </c>
      <c r="P17" s="87">
        <v>414.07998657226563</v>
      </c>
      <c r="Q17" s="31">
        <v>6194.3701171875</v>
      </c>
      <c r="R17" s="31">
        <v>6100.080078125</v>
      </c>
      <c r="S17" s="31">
        <v>0</v>
      </c>
      <c r="T17" s="31">
        <v>0</v>
      </c>
      <c r="U17" s="31">
        <v>847.08001708984375</v>
      </c>
      <c r="V17" s="31">
        <v>867.8800048828125</v>
      </c>
      <c r="W17" s="31">
        <v>1362.3800048828125</v>
      </c>
      <c r="X17" s="87">
        <v>173.03999328613281</v>
      </c>
    </row>
    <row r="18" spans="1:24" s="11" customFormat="1">
      <c r="A18" s="72" t="s">
        <v>88</v>
      </c>
      <c r="B18" s="14"/>
      <c r="C18" s="37" t="s">
        <v>11</v>
      </c>
      <c r="D18" s="246" t="s">
        <v>54</v>
      </c>
      <c r="E18" s="29"/>
      <c r="F18" s="17">
        <f>SUM(G18:H18)</f>
        <v>187351.35272216797</v>
      </c>
      <c r="G18" s="17">
        <f>SUM(I18:P18)</f>
        <v>105262.72979736328</v>
      </c>
      <c r="H18" s="17">
        <f t="shared" si="2"/>
        <v>82088.622924804688</v>
      </c>
      <c r="I18" s="18">
        <v>83155.4296875</v>
      </c>
      <c r="J18" s="31">
        <v>5448.5</v>
      </c>
      <c r="K18" s="31">
        <v>0</v>
      </c>
      <c r="L18" s="31">
        <v>811.44000244140625</v>
      </c>
      <c r="M18" s="31">
        <v>4126.240234375</v>
      </c>
      <c r="N18" s="31">
        <v>3172</v>
      </c>
      <c r="O18" s="31">
        <v>6363.35986328125</v>
      </c>
      <c r="P18" s="87">
        <v>2185.760009765625</v>
      </c>
      <c r="Q18" s="31">
        <v>64433.4375</v>
      </c>
      <c r="R18" s="31">
        <v>2880.360107421875</v>
      </c>
      <c r="S18" s="31">
        <v>1955.0350341796875</v>
      </c>
      <c r="T18" s="31">
        <v>1397.760009765625</v>
      </c>
      <c r="U18" s="31">
        <v>2912.760009765625</v>
      </c>
      <c r="V18" s="31">
        <v>2893.5400390625</v>
      </c>
      <c r="W18" s="31">
        <v>4144.68017578125</v>
      </c>
      <c r="X18" s="87">
        <v>1471.050048828125</v>
      </c>
    </row>
    <row r="19" spans="1:24" s="11" customFormat="1">
      <c r="A19" s="72" t="s">
        <v>89</v>
      </c>
      <c r="B19" s="14"/>
      <c r="C19" s="38" t="s">
        <v>12</v>
      </c>
      <c r="D19" s="88" t="s">
        <v>208</v>
      </c>
      <c r="E19" s="29"/>
      <c r="F19" s="17">
        <f t="shared" si="3"/>
        <v>94664.263122558594</v>
      </c>
      <c r="G19" s="17">
        <f t="shared" si="4"/>
        <v>56327.717224121094</v>
      </c>
      <c r="H19" s="17">
        <f t="shared" si="2"/>
        <v>38336.5458984375</v>
      </c>
      <c r="I19" s="18">
        <v>50152.02734375</v>
      </c>
      <c r="J19" s="31">
        <v>1722.25</v>
      </c>
      <c r="K19" s="31">
        <v>1720.199951171875</v>
      </c>
      <c r="L19" s="31">
        <v>0</v>
      </c>
      <c r="M19" s="31">
        <v>1252.8199462890625</v>
      </c>
      <c r="N19" s="31">
        <v>869.66998291015625</v>
      </c>
      <c r="O19" s="31">
        <v>0</v>
      </c>
      <c r="P19" s="87">
        <v>610.75</v>
      </c>
      <c r="Q19" s="31">
        <v>36180.3359375</v>
      </c>
      <c r="R19" s="31">
        <v>0</v>
      </c>
      <c r="S19" s="31">
        <v>0</v>
      </c>
      <c r="T19" s="31">
        <v>1386.3199462890625</v>
      </c>
      <c r="U19" s="31">
        <v>0</v>
      </c>
      <c r="V19" s="31">
        <v>0</v>
      </c>
      <c r="W19" s="31">
        <v>505.92001342773438</v>
      </c>
      <c r="X19" s="87">
        <v>263.97000122070313</v>
      </c>
    </row>
    <row r="20" spans="1:24" s="11" customFormat="1">
      <c r="A20" s="72" t="s">
        <v>90</v>
      </c>
      <c r="B20" s="14"/>
      <c r="C20" s="38" t="s">
        <v>13</v>
      </c>
      <c r="D20" s="88" t="s">
        <v>211</v>
      </c>
      <c r="E20" s="29"/>
      <c r="F20" s="17">
        <f t="shared" si="3"/>
        <v>17630.01025390625</v>
      </c>
      <c r="G20" s="17">
        <f t="shared" si="4"/>
        <v>0</v>
      </c>
      <c r="H20" s="17">
        <f t="shared" si="2"/>
        <v>17630.01025390625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7">
        <v>0</v>
      </c>
      <c r="Q20" s="31">
        <v>0</v>
      </c>
      <c r="R20" s="31">
        <v>0</v>
      </c>
      <c r="S20" s="31">
        <v>10447.2900390625</v>
      </c>
      <c r="T20" s="31">
        <v>7182.72021484375</v>
      </c>
      <c r="U20" s="31">
        <v>0</v>
      </c>
      <c r="V20" s="31">
        <v>0</v>
      </c>
      <c r="W20" s="31">
        <v>0</v>
      </c>
      <c r="X20" s="87">
        <v>0</v>
      </c>
    </row>
    <row r="21" spans="1:24" s="11" customFormat="1">
      <c r="A21" s="72" t="s">
        <v>91</v>
      </c>
      <c r="B21" s="14"/>
      <c r="C21" s="38" t="s">
        <v>15</v>
      </c>
      <c r="D21" s="88" t="s">
        <v>212</v>
      </c>
      <c r="E21" s="29"/>
      <c r="F21" s="17">
        <f t="shared" si="3"/>
        <v>549240.9375</v>
      </c>
      <c r="G21" s="17">
        <f t="shared" si="4"/>
        <v>298125.09375</v>
      </c>
      <c r="H21" s="17">
        <f t="shared" si="2"/>
        <v>251115.84375</v>
      </c>
      <c r="I21" s="18">
        <v>298125.09375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7">
        <v>0</v>
      </c>
      <c r="Q21" s="31">
        <v>251115.84375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7">
        <v>0</v>
      </c>
    </row>
    <row r="22" spans="1:24" s="11" customFormat="1">
      <c r="A22" s="72" t="s">
        <v>92</v>
      </c>
      <c r="B22" s="14"/>
      <c r="C22" s="37" t="s">
        <v>16</v>
      </c>
      <c r="D22" s="246" t="s">
        <v>224</v>
      </c>
      <c r="E22" s="29"/>
      <c r="F22" s="17">
        <f t="shared" si="3"/>
        <v>21315.33268737793</v>
      </c>
      <c r="G22" s="17">
        <f t="shared" si="4"/>
        <v>13315.722793579102</v>
      </c>
      <c r="H22" s="17">
        <f t="shared" si="2"/>
        <v>7999.6098937988281</v>
      </c>
      <c r="I22" s="18">
        <v>8249.3828125</v>
      </c>
      <c r="J22" s="31">
        <v>3527.5</v>
      </c>
      <c r="K22" s="31">
        <v>0</v>
      </c>
      <c r="L22" s="31">
        <v>0</v>
      </c>
      <c r="M22" s="31">
        <v>456.83999633789062</v>
      </c>
      <c r="N22" s="31">
        <v>869.66998291015625</v>
      </c>
      <c r="O22" s="31">
        <v>212.33000183105469</v>
      </c>
      <c r="P22" s="87">
        <v>0</v>
      </c>
      <c r="Q22" s="31">
        <v>0</v>
      </c>
      <c r="R22" s="31">
        <v>2914.64990234375</v>
      </c>
      <c r="S22" s="31">
        <v>2125.199951171875</v>
      </c>
      <c r="T22" s="31">
        <v>0</v>
      </c>
      <c r="U22" s="31">
        <v>2212.56005859375</v>
      </c>
      <c r="V22" s="31">
        <v>390.07998657226562</v>
      </c>
      <c r="W22" s="31">
        <v>357.1199951171875</v>
      </c>
      <c r="X22" s="87">
        <v>0</v>
      </c>
    </row>
    <row r="23" spans="1:24" s="11" customFormat="1">
      <c r="A23" s="72" t="s">
        <v>93</v>
      </c>
      <c r="B23" s="14"/>
      <c r="C23" s="37" t="s">
        <v>20</v>
      </c>
      <c r="D23" s="246" t="s">
        <v>55</v>
      </c>
      <c r="E23" s="29"/>
      <c r="F23" s="17">
        <f t="shared" si="3"/>
        <v>49820.577819824219</v>
      </c>
      <c r="G23" s="17">
        <f>SUM(I23:P23)</f>
        <v>24326.524780273438</v>
      </c>
      <c r="H23" s="17">
        <f t="shared" si="2"/>
        <v>25494.053039550781</v>
      </c>
      <c r="I23" s="18">
        <v>13169.96484375</v>
      </c>
      <c r="J23" s="31">
        <v>3486</v>
      </c>
      <c r="K23" s="31">
        <v>0</v>
      </c>
      <c r="L23" s="31">
        <v>1842.5</v>
      </c>
      <c r="M23" s="31">
        <v>1141.0799560546875</v>
      </c>
      <c r="N23" s="31">
        <v>1872.449951171875</v>
      </c>
      <c r="O23" s="31">
        <v>1727.6400146484375</v>
      </c>
      <c r="P23" s="87">
        <v>1086.8900146484375</v>
      </c>
      <c r="Q23" s="31">
        <v>11725.373046875</v>
      </c>
      <c r="R23" s="31">
        <v>5759.8798828125</v>
      </c>
      <c r="S23" s="31">
        <v>1457.6300048828125</v>
      </c>
      <c r="T23" s="31">
        <v>679.83001708984375</v>
      </c>
      <c r="U23" s="31">
        <v>357.1199951171875</v>
      </c>
      <c r="V23" s="31">
        <v>2387.320068359375</v>
      </c>
      <c r="W23" s="31">
        <v>2483.530029296875</v>
      </c>
      <c r="X23" s="87">
        <v>643.3699951171875</v>
      </c>
    </row>
    <row r="24" spans="1:24" s="16" customFormat="1" ht="15" customHeight="1">
      <c r="A24" s="248"/>
      <c r="B24" s="63" t="s">
        <v>222</v>
      </c>
      <c r="C24" s="63"/>
      <c r="D24" s="63"/>
      <c r="E24" s="64"/>
      <c r="F24" s="53">
        <f>SUM(G24:H24)</f>
        <v>1185052.5263214111</v>
      </c>
      <c r="G24" s="54">
        <f>SUM(I24:P24)</f>
        <v>744532.69409942627</v>
      </c>
      <c r="H24" s="54">
        <f>SUM(Q24:X24)</f>
        <v>440519.83222198486</v>
      </c>
      <c r="I24" s="55">
        <f>SUM(I25:I53)</f>
        <v>74792.318237304688</v>
      </c>
      <c r="J24" s="56">
        <f t="shared" ref="J24:X24" si="5">SUM(J25:J53)</f>
        <v>15565.47607421875</v>
      </c>
      <c r="K24" s="56">
        <f t="shared" si="5"/>
        <v>34089.04541015625</v>
      </c>
      <c r="L24" s="56">
        <f t="shared" si="5"/>
        <v>193413.54901123047</v>
      </c>
      <c r="M24" s="56">
        <f t="shared" si="5"/>
        <v>160979.15609741211</v>
      </c>
      <c r="N24" s="56">
        <f t="shared" si="5"/>
        <v>149434.61871337891</v>
      </c>
      <c r="O24" s="56">
        <f t="shared" si="5"/>
        <v>95158.730804443359</v>
      </c>
      <c r="P24" s="252">
        <f t="shared" si="5"/>
        <v>21099.799751281738</v>
      </c>
      <c r="Q24" s="56">
        <f t="shared" si="5"/>
        <v>38433.516723632813</v>
      </c>
      <c r="R24" s="56">
        <f t="shared" si="5"/>
        <v>14392.485107421875</v>
      </c>
      <c r="S24" s="56">
        <f>SUM(S25:S53)</f>
        <v>44131.659606933594</v>
      </c>
      <c r="T24" s="56">
        <f t="shared" si="5"/>
        <v>112612.32836914063</v>
      </c>
      <c r="U24" s="56">
        <f t="shared" si="5"/>
        <v>84245.088012695313</v>
      </c>
      <c r="V24" s="56">
        <f t="shared" si="5"/>
        <v>82790.91471862793</v>
      </c>
      <c r="W24" s="56">
        <f t="shared" si="5"/>
        <v>51641.499755859375</v>
      </c>
      <c r="X24" s="252">
        <f t="shared" si="5"/>
        <v>12272.33992767334</v>
      </c>
    </row>
    <row r="25" spans="1:24" s="79" customFormat="1">
      <c r="A25" s="102"/>
      <c r="B25" s="262"/>
      <c r="C25" s="262"/>
      <c r="D25" s="104" t="s">
        <v>188</v>
      </c>
      <c r="E25" s="263"/>
      <c r="F25" s="80"/>
      <c r="G25" s="80"/>
      <c r="H25" s="80"/>
      <c r="I25" s="261"/>
      <c r="J25" s="262"/>
      <c r="K25" s="262"/>
      <c r="L25" s="262"/>
      <c r="M25" s="262"/>
      <c r="N25" s="262"/>
      <c r="O25" s="262"/>
      <c r="P25" s="263"/>
      <c r="Q25" s="105"/>
      <c r="R25" s="105"/>
      <c r="S25" s="105"/>
      <c r="T25" s="105"/>
      <c r="U25" s="105"/>
      <c r="V25" s="105"/>
      <c r="W25" s="105"/>
      <c r="X25" s="253"/>
    </row>
    <row r="26" spans="1:24" s="11" customFormat="1">
      <c r="A26" s="72" t="s">
        <v>94</v>
      </c>
      <c r="B26" s="14"/>
      <c r="C26" s="38" t="s">
        <v>21</v>
      </c>
      <c r="D26" s="38"/>
      <c r="E26" s="29" t="s">
        <v>189</v>
      </c>
      <c r="F26" s="17">
        <f>SUM(G26:H26)</f>
        <v>22689.010009765625</v>
      </c>
      <c r="G26" s="17">
        <f>SUM(I26:P26)</f>
        <v>15859.06005859375</v>
      </c>
      <c r="H26" s="17">
        <f t="shared" si="2"/>
        <v>6829.949951171875</v>
      </c>
      <c r="I26" s="32">
        <v>0</v>
      </c>
      <c r="J26" s="31">
        <v>0</v>
      </c>
      <c r="K26" s="31">
        <v>1209.0400390625</v>
      </c>
      <c r="L26" s="31">
        <v>5019.06982421875</v>
      </c>
      <c r="M26" s="31">
        <v>5067.89013671875</v>
      </c>
      <c r="N26" s="31">
        <v>3451.56005859375</v>
      </c>
      <c r="O26" s="31">
        <v>1111.5</v>
      </c>
      <c r="P26" s="87">
        <v>0</v>
      </c>
      <c r="Q26" s="31">
        <v>0</v>
      </c>
      <c r="R26" s="31">
        <v>0</v>
      </c>
      <c r="S26" s="31">
        <v>867</v>
      </c>
      <c r="T26" s="31">
        <v>3080.159912109375</v>
      </c>
      <c r="U26" s="31">
        <v>1071</v>
      </c>
      <c r="V26" s="31">
        <v>579.1500244140625</v>
      </c>
      <c r="W26" s="31">
        <v>1232.6400146484375</v>
      </c>
      <c r="X26" s="87">
        <v>0</v>
      </c>
    </row>
    <row r="27" spans="1:24" s="11" customFormat="1">
      <c r="A27" s="72" t="s">
        <v>95</v>
      </c>
      <c r="B27" s="14"/>
      <c r="C27" s="38" t="s">
        <v>22</v>
      </c>
      <c r="D27" s="38"/>
      <c r="E27" s="29" t="s">
        <v>191</v>
      </c>
      <c r="F27" s="17">
        <f t="shared" si="3"/>
        <v>27435.110336303711</v>
      </c>
      <c r="G27" s="17">
        <f t="shared" ref="G27:G43" si="6">SUM(I27:P27)</f>
        <v>20652.195190429688</v>
      </c>
      <c r="H27" s="17">
        <f t="shared" si="2"/>
        <v>6782.9151458740234</v>
      </c>
      <c r="I27" s="32">
        <v>0</v>
      </c>
      <c r="J27" s="31">
        <v>1239.4200439453125</v>
      </c>
      <c r="K27" s="31">
        <v>1367.9449462890625</v>
      </c>
      <c r="L27" s="31">
        <v>8147.52001953125</v>
      </c>
      <c r="M27" s="31">
        <v>5517.81005859375</v>
      </c>
      <c r="N27" s="31">
        <v>1959.6600341796875</v>
      </c>
      <c r="O27" s="31">
        <v>2419.840087890625</v>
      </c>
      <c r="P27" s="87">
        <v>0</v>
      </c>
      <c r="Q27" s="31">
        <v>0</v>
      </c>
      <c r="R27" s="31">
        <v>0</v>
      </c>
      <c r="S27" s="31">
        <v>0</v>
      </c>
      <c r="T27" s="31">
        <v>3165.60009765625</v>
      </c>
      <c r="U27" s="31">
        <v>1467.4200439453125</v>
      </c>
      <c r="V27" s="31">
        <v>1552.375</v>
      </c>
      <c r="W27" s="31">
        <v>399.760009765625</v>
      </c>
      <c r="X27" s="87">
        <v>197.75999450683594</v>
      </c>
    </row>
    <row r="28" spans="1:24" s="11" customFormat="1">
      <c r="A28" s="72" t="s">
        <v>96</v>
      </c>
      <c r="B28" s="14"/>
      <c r="C28" s="37" t="s">
        <v>23</v>
      </c>
      <c r="D28" s="37"/>
      <c r="E28" s="29" t="s">
        <v>17</v>
      </c>
      <c r="F28" s="17">
        <f t="shared" si="3"/>
        <v>28603.679573059082</v>
      </c>
      <c r="G28" s="17">
        <f t="shared" si="6"/>
        <v>17552.019775390625</v>
      </c>
      <c r="H28" s="17">
        <f t="shared" si="2"/>
        <v>11051.659797668457</v>
      </c>
      <c r="I28" s="32">
        <v>0</v>
      </c>
      <c r="J28" s="31">
        <v>0</v>
      </c>
      <c r="K28" s="31">
        <v>988.719970703125</v>
      </c>
      <c r="L28" s="31">
        <v>5733</v>
      </c>
      <c r="M28" s="31">
        <v>3177.56005859375</v>
      </c>
      <c r="N28" s="31">
        <v>5263.10986328125</v>
      </c>
      <c r="O28" s="31">
        <v>2389.6298828125</v>
      </c>
      <c r="P28" s="87">
        <v>0</v>
      </c>
      <c r="Q28" s="31">
        <v>0</v>
      </c>
      <c r="R28" s="31">
        <v>0</v>
      </c>
      <c r="S28" s="31">
        <v>0</v>
      </c>
      <c r="T28" s="31">
        <v>3286.919921875</v>
      </c>
      <c r="U28" s="31">
        <v>5202.35986328125</v>
      </c>
      <c r="V28" s="31">
        <v>1384.2900390625</v>
      </c>
      <c r="W28" s="31">
        <v>1066.8499755859375</v>
      </c>
      <c r="X28" s="87">
        <v>111.23999786376953</v>
      </c>
    </row>
    <row r="29" spans="1:24" s="11" customFormat="1">
      <c r="A29" s="72" t="s">
        <v>97</v>
      </c>
      <c r="B29" s="14"/>
      <c r="C29" s="37" t="s">
        <v>44</v>
      </c>
      <c r="D29" s="37"/>
      <c r="E29" s="29" t="s">
        <v>18</v>
      </c>
      <c r="F29" s="17">
        <f t="shared" si="3"/>
        <v>9251.1398468017578</v>
      </c>
      <c r="G29" s="17">
        <f t="shared" si="6"/>
        <v>5594.3748779296875</v>
      </c>
      <c r="H29" s="17">
        <f t="shared" si="2"/>
        <v>3656.7649688720703</v>
      </c>
      <c r="I29" s="32">
        <v>0</v>
      </c>
      <c r="J29" s="31">
        <v>0</v>
      </c>
      <c r="K29" s="31">
        <v>0</v>
      </c>
      <c r="L29" s="31">
        <v>983</v>
      </c>
      <c r="M29" s="31">
        <v>3380.264892578125</v>
      </c>
      <c r="N29" s="31">
        <v>869.66998291015625</v>
      </c>
      <c r="O29" s="31">
        <v>361.44000244140625</v>
      </c>
      <c r="P29" s="87">
        <v>0</v>
      </c>
      <c r="Q29" s="31">
        <v>0</v>
      </c>
      <c r="R29" s="31">
        <v>0</v>
      </c>
      <c r="S29" s="31">
        <v>724.03497314453125</v>
      </c>
      <c r="T29" s="31">
        <v>0</v>
      </c>
      <c r="U29" s="31">
        <v>1841.760009765625</v>
      </c>
      <c r="V29" s="31">
        <v>367.07998657226562</v>
      </c>
      <c r="W29" s="31">
        <v>501.41000366210937</v>
      </c>
      <c r="X29" s="87">
        <v>222.47999572753906</v>
      </c>
    </row>
    <row r="30" spans="1:24" s="11" customFormat="1">
      <c r="A30" s="72" t="s">
        <v>98</v>
      </c>
      <c r="B30" s="14"/>
      <c r="C30" s="37" t="s">
        <v>45</v>
      </c>
      <c r="D30" s="37"/>
      <c r="E30" s="29" t="s">
        <v>57</v>
      </c>
      <c r="F30" s="17">
        <f t="shared" si="3"/>
        <v>6070.8500595092773</v>
      </c>
      <c r="G30" s="17">
        <f t="shared" si="6"/>
        <v>2006.2799987792969</v>
      </c>
      <c r="H30" s="17">
        <f t="shared" si="2"/>
        <v>4064.5700607299805</v>
      </c>
      <c r="I30" s="32">
        <v>0</v>
      </c>
      <c r="J30" s="31">
        <v>0</v>
      </c>
      <c r="K30" s="31">
        <v>0</v>
      </c>
      <c r="L30" s="31">
        <v>794.8800048828125</v>
      </c>
      <c r="M30" s="31">
        <v>0</v>
      </c>
      <c r="N30" s="31">
        <v>948.239990234375</v>
      </c>
      <c r="O30" s="31">
        <v>263.16000366210937</v>
      </c>
      <c r="P30" s="87">
        <v>0</v>
      </c>
      <c r="Q30" s="31">
        <v>0</v>
      </c>
      <c r="R30" s="31">
        <v>0</v>
      </c>
      <c r="S30" s="31">
        <v>2872.10009765625</v>
      </c>
      <c r="T30" s="31">
        <v>736.469970703125</v>
      </c>
      <c r="U30" s="31">
        <v>357.1199951171875</v>
      </c>
      <c r="V30" s="31">
        <v>0</v>
      </c>
      <c r="W30" s="31">
        <v>0</v>
      </c>
      <c r="X30" s="87">
        <v>98.879997253417969</v>
      </c>
    </row>
    <row r="31" spans="1:24" s="11" customFormat="1">
      <c r="A31" s="72" t="s">
        <v>99</v>
      </c>
      <c r="B31" s="14"/>
      <c r="C31" s="39" t="s">
        <v>46</v>
      </c>
      <c r="D31" s="39"/>
      <c r="E31" s="29" t="s">
        <v>19</v>
      </c>
      <c r="F31" s="17">
        <f t="shared" si="3"/>
        <v>5659.43505859375</v>
      </c>
      <c r="G31" s="17">
        <f t="shared" si="6"/>
        <v>0</v>
      </c>
      <c r="H31" s="17">
        <f t="shared" si="2"/>
        <v>5659.43505859375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7">
        <v>0</v>
      </c>
      <c r="Q31" s="31">
        <v>0</v>
      </c>
      <c r="R31" s="31">
        <v>0</v>
      </c>
      <c r="S31" s="31">
        <v>1696.4150390625</v>
      </c>
      <c r="T31" s="31">
        <v>1470</v>
      </c>
      <c r="U31" s="31">
        <v>1090.219970703125</v>
      </c>
      <c r="V31" s="31">
        <v>1402.800048828125</v>
      </c>
      <c r="W31" s="31">
        <v>0</v>
      </c>
      <c r="X31" s="87">
        <v>0</v>
      </c>
    </row>
    <row r="32" spans="1:24" s="11" customFormat="1">
      <c r="A32" s="72" t="s">
        <v>100</v>
      </c>
      <c r="B32" s="14"/>
      <c r="C32" s="39" t="s">
        <v>47</v>
      </c>
      <c r="D32" s="39"/>
      <c r="E32" s="29" t="s">
        <v>193</v>
      </c>
      <c r="F32" s="17">
        <f t="shared" si="3"/>
        <v>2348.9900512695312</v>
      </c>
      <c r="G32" s="17">
        <f t="shared" si="6"/>
        <v>0</v>
      </c>
      <c r="H32" s="17">
        <f t="shared" si="2"/>
        <v>2348.9900512695312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7">
        <v>0</v>
      </c>
      <c r="Q32" s="31">
        <v>0</v>
      </c>
      <c r="R32" s="31">
        <v>0</v>
      </c>
      <c r="S32" s="31">
        <v>0</v>
      </c>
      <c r="T32" s="31">
        <v>1669.4300537109375</v>
      </c>
      <c r="U32" s="31">
        <v>0</v>
      </c>
      <c r="V32" s="31">
        <v>679.55999755859375</v>
      </c>
      <c r="W32" s="31">
        <v>0</v>
      </c>
      <c r="X32" s="87">
        <v>0</v>
      </c>
    </row>
    <row r="33" spans="1:24" s="11" customFormat="1">
      <c r="A33" s="72" t="s">
        <v>101</v>
      </c>
      <c r="B33" s="14"/>
      <c r="C33" s="37" t="s">
        <v>48</v>
      </c>
      <c r="D33" s="37"/>
      <c r="E33" s="29" t="s">
        <v>216</v>
      </c>
      <c r="F33" s="17">
        <f t="shared" si="3"/>
        <v>30393.410186767578</v>
      </c>
      <c r="G33" s="17">
        <f t="shared" si="6"/>
        <v>17174.140563964844</v>
      </c>
      <c r="H33" s="17">
        <f>SUM(Q33:X33)</f>
        <v>13219.269622802734</v>
      </c>
      <c r="I33" s="32">
        <v>0</v>
      </c>
      <c r="J33" s="31">
        <v>0</v>
      </c>
      <c r="K33" s="31">
        <v>0</v>
      </c>
      <c r="L33" s="31">
        <v>9790.98046875</v>
      </c>
      <c r="M33" s="31">
        <v>2568.0400390625</v>
      </c>
      <c r="N33" s="31">
        <v>3230.360107421875</v>
      </c>
      <c r="O33" s="31">
        <v>1337.5799560546875</v>
      </c>
      <c r="P33" s="87">
        <v>247.17999267578125</v>
      </c>
      <c r="Q33" s="31">
        <v>0</v>
      </c>
      <c r="R33" s="31">
        <v>0</v>
      </c>
      <c r="S33" s="31">
        <v>0</v>
      </c>
      <c r="T33" s="31">
        <v>8533.7197265625</v>
      </c>
      <c r="U33" s="31">
        <v>367.04000854492187</v>
      </c>
      <c r="V33" s="31">
        <v>2828.909912109375</v>
      </c>
      <c r="W33" s="31">
        <v>1489.5999755859375</v>
      </c>
      <c r="X33" s="87">
        <v>0</v>
      </c>
    </row>
    <row r="34" spans="1:24" s="11" customFormat="1">
      <c r="A34" s="72" t="s">
        <v>102</v>
      </c>
      <c r="B34" s="14"/>
      <c r="C34" s="38" t="s">
        <v>49</v>
      </c>
      <c r="D34" s="88" t="s">
        <v>58</v>
      </c>
      <c r="E34" s="264"/>
      <c r="F34" s="17">
        <f t="shared" si="3"/>
        <v>49331.620086669922</v>
      </c>
      <c r="G34" s="17">
        <f t="shared" si="6"/>
        <v>28225.759887695313</v>
      </c>
      <c r="H34" s="17">
        <f t="shared" si="2"/>
        <v>21105.860198974609</v>
      </c>
      <c r="I34" s="32">
        <v>2570.75</v>
      </c>
      <c r="J34" s="31">
        <v>971.8800048828125</v>
      </c>
      <c r="K34" s="31">
        <v>2197.760009765625</v>
      </c>
      <c r="L34" s="31">
        <v>10326</v>
      </c>
      <c r="M34" s="31">
        <v>4622.77978515625</v>
      </c>
      <c r="N34" s="31">
        <v>5705.56005859375</v>
      </c>
      <c r="O34" s="31">
        <v>1831.030029296875</v>
      </c>
      <c r="P34" s="87">
        <v>0</v>
      </c>
      <c r="Q34" s="31">
        <v>6194.3701171875</v>
      </c>
      <c r="R34" s="31">
        <v>0</v>
      </c>
      <c r="S34" s="31">
        <v>2862.300048828125</v>
      </c>
      <c r="T34" s="31">
        <v>6139.2099609375</v>
      </c>
      <c r="U34" s="31">
        <v>1879.9200439453125</v>
      </c>
      <c r="V34" s="31">
        <v>2116.239990234375</v>
      </c>
      <c r="W34" s="31">
        <v>1427.280029296875</v>
      </c>
      <c r="X34" s="87">
        <v>486.54000854492187</v>
      </c>
    </row>
    <row r="35" spans="1:24" s="11" customFormat="1">
      <c r="A35" s="72" t="s">
        <v>103</v>
      </c>
      <c r="B35" s="14"/>
      <c r="C35" s="38" t="s">
        <v>50</v>
      </c>
      <c r="D35" s="88" t="s">
        <v>217</v>
      </c>
      <c r="E35" s="264"/>
      <c r="F35" s="17">
        <f t="shared" si="3"/>
        <v>25612.5703125</v>
      </c>
      <c r="G35" s="17">
        <f t="shared" si="6"/>
        <v>14726.5302734375</v>
      </c>
      <c r="H35" s="17">
        <f t="shared" si="2"/>
        <v>10886.0400390625</v>
      </c>
      <c r="I35" s="32">
        <v>0</v>
      </c>
      <c r="J35" s="31">
        <v>0</v>
      </c>
      <c r="K35" s="31">
        <v>0</v>
      </c>
      <c r="L35" s="31">
        <v>0</v>
      </c>
      <c r="M35" s="31">
        <v>4997.22021484375</v>
      </c>
      <c r="N35" s="31">
        <v>5892.75</v>
      </c>
      <c r="O35" s="31">
        <v>2921.0400390625</v>
      </c>
      <c r="P35" s="87">
        <v>915.52001953125</v>
      </c>
      <c r="Q35" s="31">
        <v>0</v>
      </c>
      <c r="R35" s="31">
        <v>0</v>
      </c>
      <c r="S35" s="31">
        <v>1076.5999755859375</v>
      </c>
      <c r="T35" s="31">
        <v>626.510009765625</v>
      </c>
      <c r="U35" s="31">
        <v>2050.919921875</v>
      </c>
      <c r="V35" s="31">
        <v>3605.580078125</v>
      </c>
      <c r="W35" s="31">
        <v>2553.570068359375</v>
      </c>
      <c r="X35" s="87">
        <v>972.8599853515625</v>
      </c>
    </row>
    <row r="36" spans="1:24" s="79" customFormat="1">
      <c r="A36" s="102"/>
      <c r="B36" s="262"/>
      <c r="C36" s="104"/>
      <c r="D36" s="104" t="s">
        <v>192</v>
      </c>
      <c r="E36" s="263"/>
      <c r="F36" s="80"/>
      <c r="G36" s="17"/>
      <c r="H36" s="80"/>
      <c r="I36" s="261"/>
      <c r="J36" s="262"/>
      <c r="K36" s="262"/>
      <c r="L36" s="262"/>
      <c r="M36" s="262"/>
      <c r="N36" s="262"/>
      <c r="O36" s="262"/>
      <c r="P36" s="263"/>
      <c r="Q36" s="105"/>
      <c r="R36" s="105"/>
      <c r="S36" s="105"/>
      <c r="T36" s="105"/>
      <c r="U36" s="105"/>
      <c r="V36" s="105"/>
      <c r="W36" s="105"/>
      <c r="X36" s="253"/>
    </row>
    <row r="37" spans="1:24" s="11" customFormat="1">
      <c r="A37" s="72" t="s">
        <v>104</v>
      </c>
      <c r="B37" s="14"/>
      <c r="C37" s="38" t="s">
        <v>51</v>
      </c>
      <c r="D37" s="38"/>
      <c r="E37" s="29" t="s">
        <v>24</v>
      </c>
      <c r="F37" s="17">
        <f t="shared" si="3"/>
        <v>16706.230255126953</v>
      </c>
      <c r="G37" s="17">
        <f t="shared" si="6"/>
        <v>7813.2000732421875</v>
      </c>
      <c r="H37" s="17">
        <f t="shared" si="2"/>
        <v>8893.0301818847656</v>
      </c>
      <c r="I37" s="32">
        <v>3745.56005859375</v>
      </c>
      <c r="J37" s="31">
        <v>948.739990234375</v>
      </c>
      <c r="K37" s="31">
        <v>1262.3800048828125</v>
      </c>
      <c r="L37" s="31">
        <v>1856.52001953125</v>
      </c>
      <c r="M37" s="31">
        <v>0</v>
      </c>
      <c r="N37" s="31">
        <v>0</v>
      </c>
      <c r="O37" s="31">
        <v>0</v>
      </c>
      <c r="P37" s="87">
        <v>0</v>
      </c>
      <c r="Q37" s="31">
        <v>0</v>
      </c>
      <c r="R37" s="31">
        <v>4913.16015625</v>
      </c>
      <c r="S37" s="31">
        <v>3503.52001953125</v>
      </c>
      <c r="T37" s="31">
        <v>0</v>
      </c>
      <c r="U37" s="31">
        <v>476.35000610351562</v>
      </c>
      <c r="V37" s="31">
        <v>0</v>
      </c>
      <c r="W37" s="31">
        <v>0</v>
      </c>
      <c r="X37" s="87">
        <v>0</v>
      </c>
    </row>
    <row r="38" spans="1:24" s="11" customFormat="1">
      <c r="A38" s="72" t="s">
        <v>107</v>
      </c>
      <c r="B38" s="14"/>
      <c r="C38" s="37" t="s">
        <v>59</v>
      </c>
      <c r="D38" s="37"/>
      <c r="E38" s="29" t="s">
        <v>213</v>
      </c>
      <c r="F38" s="17">
        <f t="shared" si="3"/>
        <v>11388.03630065918</v>
      </c>
      <c r="G38" s="17">
        <f t="shared" si="6"/>
        <v>5797.4563903808594</v>
      </c>
      <c r="H38" s="17">
        <f t="shared" si="2"/>
        <v>5590.5799102783203</v>
      </c>
      <c r="I38" s="32">
        <v>1874.4263916015625</v>
      </c>
      <c r="J38" s="31">
        <v>960.30999755859375</v>
      </c>
      <c r="K38" s="31">
        <v>1506.4000244140625</v>
      </c>
      <c r="L38" s="31">
        <v>0</v>
      </c>
      <c r="M38" s="31">
        <v>570.53997802734375</v>
      </c>
      <c r="N38" s="31">
        <v>0</v>
      </c>
      <c r="O38" s="31">
        <v>526.5</v>
      </c>
      <c r="P38" s="87">
        <v>359.27999877929687</v>
      </c>
      <c r="Q38" s="31">
        <v>1836.3800048828125</v>
      </c>
      <c r="R38" s="31">
        <v>0</v>
      </c>
      <c r="S38" s="31">
        <v>892.5</v>
      </c>
      <c r="T38" s="31">
        <v>1418.8199462890625</v>
      </c>
      <c r="U38" s="31">
        <v>357.1199951171875</v>
      </c>
      <c r="V38" s="31">
        <v>734.15997314453125</v>
      </c>
      <c r="W38" s="31">
        <v>178.55999755859375</v>
      </c>
      <c r="X38" s="87">
        <v>173.03999328613281</v>
      </c>
    </row>
    <row r="39" spans="1:24" s="11" customFormat="1">
      <c r="A39" s="72" t="s">
        <v>105</v>
      </c>
      <c r="B39" s="14"/>
      <c r="C39" s="37" t="s">
        <v>60</v>
      </c>
      <c r="D39" s="88" t="s">
        <v>190</v>
      </c>
      <c r="E39" s="265"/>
      <c r="F39" s="17">
        <f t="shared" si="3"/>
        <v>200.16000366210937</v>
      </c>
      <c r="G39" s="17">
        <f t="shared" si="6"/>
        <v>0</v>
      </c>
      <c r="H39" s="17">
        <f t="shared" si="2"/>
        <v>200.16000366210937</v>
      </c>
      <c r="I39" s="32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87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200.16000366210937</v>
      </c>
      <c r="X39" s="87">
        <v>0</v>
      </c>
    </row>
    <row r="40" spans="1:24" s="11" customFormat="1">
      <c r="A40" s="72" t="s">
        <v>108</v>
      </c>
      <c r="B40" s="14"/>
      <c r="C40" s="38" t="s">
        <v>61</v>
      </c>
      <c r="D40" s="88" t="s">
        <v>225</v>
      </c>
      <c r="E40" s="265"/>
      <c r="F40" s="17">
        <f t="shared" si="3"/>
        <v>3784.8999404907227</v>
      </c>
      <c r="G40" s="17">
        <f t="shared" si="6"/>
        <v>740.91997528076172</v>
      </c>
      <c r="H40" s="17">
        <f t="shared" si="2"/>
        <v>3043.9799652099609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624.5999755859375</v>
      </c>
      <c r="P40" s="87">
        <v>116.31999969482422</v>
      </c>
      <c r="Q40" s="31">
        <v>0</v>
      </c>
      <c r="R40" s="31">
        <v>0</v>
      </c>
      <c r="S40" s="31">
        <v>0</v>
      </c>
      <c r="T40" s="31">
        <v>736.469970703125</v>
      </c>
      <c r="U40" s="31">
        <v>713.8800048828125</v>
      </c>
      <c r="V40" s="31">
        <v>917.72998046875</v>
      </c>
      <c r="W40" s="31">
        <v>453.42001342773437</v>
      </c>
      <c r="X40" s="87">
        <v>222.47999572753906</v>
      </c>
    </row>
    <row r="41" spans="1:24" s="79" customFormat="1">
      <c r="A41" s="102"/>
      <c r="B41" s="262"/>
      <c r="C41" s="262"/>
      <c r="D41" s="111" t="s">
        <v>218</v>
      </c>
      <c r="E41" s="263"/>
      <c r="F41" s="80"/>
      <c r="G41" s="17"/>
      <c r="H41" s="80"/>
      <c r="I41" s="261"/>
      <c r="J41" s="262"/>
      <c r="K41" s="262"/>
      <c r="L41" s="262"/>
      <c r="M41" s="262"/>
      <c r="N41" s="262"/>
      <c r="O41" s="262"/>
      <c r="P41" s="263"/>
      <c r="Q41" s="105"/>
      <c r="R41" s="105"/>
      <c r="S41" s="105"/>
      <c r="T41" s="105"/>
      <c r="U41" s="105"/>
      <c r="V41" s="105"/>
      <c r="W41" s="105"/>
      <c r="X41" s="253"/>
    </row>
    <row r="42" spans="1:24" s="11" customFormat="1">
      <c r="A42" s="72" t="s">
        <v>106</v>
      </c>
      <c r="B42" s="14"/>
      <c r="C42" s="38" t="s">
        <v>62</v>
      </c>
      <c r="D42" s="14"/>
      <c r="E42" s="29" t="s">
        <v>210</v>
      </c>
      <c r="F42" s="17">
        <f t="shared" si="3"/>
        <v>2990.8599853515625</v>
      </c>
      <c r="G42" s="17">
        <f t="shared" si="6"/>
        <v>1617.1299743652344</v>
      </c>
      <c r="H42" s="17">
        <f t="shared" si="2"/>
        <v>1373.7300109863281</v>
      </c>
      <c r="I42" s="32">
        <v>0</v>
      </c>
      <c r="J42" s="31">
        <v>0</v>
      </c>
      <c r="K42" s="31">
        <v>0</v>
      </c>
      <c r="L42" s="31">
        <v>819.719970703125</v>
      </c>
      <c r="M42" s="31">
        <v>469.52999877929687</v>
      </c>
      <c r="N42" s="31">
        <v>327.8800048828125</v>
      </c>
      <c r="O42" s="31">
        <v>0</v>
      </c>
      <c r="P42" s="87">
        <v>0</v>
      </c>
      <c r="Q42" s="31">
        <v>0</v>
      </c>
      <c r="R42" s="31">
        <v>0</v>
      </c>
      <c r="S42" s="31">
        <v>1000.3900146484375</v>
      </c>
      <c r="T42" s="31">
        <v>0</v>
      </c>
      <c r="U42" s="31">
        <v>0</v>
      </c>
      <c r="V42" s="31">
        <v>0</v>
      </c>
      <c r="W42" s="31">
        <v>0</v>
      </c>
      <c r="X42" s="87">
        <v>373.33999633789062</v>
      </c>
    </row>
    <row r="43" spans="1:24" s="11" customFormat="1">
      <c r="A43" s="72" t="s">
        <v>109</v>
      </c>
      <c r="B43" s="14"/>
      <c r="C43" s="38" t="s">
        <v>63</v>
      </c>
      <c r="D43" s="14"/>
      <c r="E43" s="29" t="s">
        <v>219</v>
      </c>
      <c r="F43" s="17">
        <f t="shared" si="3"/>
        <v>93284.879760742188</v>
      </c>
      <c r="G43" s="17">
        <f t="shared" si="6"/>
        <v>54856.100341796875</v>
      </c>
      <c r="H43" s="17">
        <f t="shared" si="2"/>
        <v>38428.779418945313</v>
      </c>
      <c r="I43" s="32">
        <v>0</v>
      </c>
      <c r="J43" s="31">
        <v>0</v>
      </c>
      <c r="K43" s="31">
        <v>2255.610107421875</v>
      </c>
      <c r="L43" s="31">
        <v>7469.27978515625</v>
      </c>
      <c r="M43" s="31">
        <v>16644.8203125</v>
      </c>
      <c r="N43" s="31">
        <v>16771.58984375</v>
      </c>
      <c r="O43" s="31">
        <v>9367.2001953125</v>
      </c>
      <c r="P43" s="87">
        <v>2347.60009765625</v>
      </c>
      <c r="Q43" s="31">
        <v>0</v>
      </c>
      <c r="R43" s="31">
        <v>0</v>
      </c>
      <c r="S43" s="31">
        <v>1061.219970703125</v>
      </c>
      <c r="T43" s="31">
        <v>14353.919921875</v>
      </c>
      <c r="U43" s="31">
        <v>6047.27978515625</v>
      </c>
      <c r="V43" s="31">
        <v>11042.4599609375</v>
      </c>
      <c r="W43" s="31">
        <v>4861.259765625</v>
      </c>
      <c r="X43" s="87">
        <v>1062.6400146484375</v>
      </c>
    </row>
    <row r="44" spans="1:24" s="11" customFormat="1">
      <c r="A44" s="72" t="s">
        <v>110</v>
      </c>
      <c r="B44" s="14"/>
      <c r="C44" s="38" t="s">
        <v>64</v>
      </c>
      <c r="D44" s="14"/>
      <c r="E44" s="29" t="s">
        <v>202</v>
      </c>
      <c r="F44" s="17">
        <f t="shared" si="3"/>
        <v>431290.2783203125</v>
      </c>
      <c r="G44" s="17">
        <f t="shared" si="4"/>
        <v>270833.10107421875</v>
      </c>
      <c r="H44" s="17">
        <f t="shared" si="2"/>
        <v>160457.17724609375</v>
      </c>
      <c r="I44" s="32">
        <v>0</v>
      </c>
      <c r="J44" s="31">
        <v>0</v>
      </c>
      <c r="K44" s="31">
        <v>5396.18017578125</v>
      </c>
      <c r="L44" s="31">
        <v>92401.75</v>
      </c>
      <c r="M44" s="31">
        <v>74004.0703125</v>
      </c>
      <c r="N44" s="31">
        <v>55687.5</v>
      </c>
      <c r="O44" s="31">
        <v>34878.9609375</v>
      </c>
      <c r="P44" s="87">
        <v>8464.6396484375</v>
      </c>
      <c r="Q44" s="31">
        <v>0</v>
      </c>
      <c r="R44" s="31">
        <v>2743.199951171875</v>
      </c>
      <c r="S44" s="31">
        <v>13297.6796875</v>
      </c>
      <c r="T44" s="31">
        <v>45621.44921875</v>
      </c>
      <c r="U44" s="31">
        <v>42167.87890625</v>
      </c>
      <c r="V44" s="31">
        <v>31382.369140625</v>
      </c>
      <c r="W44" s="31">
        <v>21155.400390625</v>
      </c>
      <c r="X44" s="87">
        <v>4089.199951171875</v>
      </c>
    </row>
    <row r="45" spans="1:24" s="11" customFormat="1">
      <c r="A45" s="72" t="s">
        <v>111</v>
      </c>
      <c r="B45" s="14"/>
      <c r="C45" s="38" t="s">
        <v>65</v>
      </c>
      <c r="D45" s="88" t="s">
        <v>203</v>
      </c>
      <c r="E45" s="264"/>
      <c r="F45" s="17">
        <f t="shared" si="3"/>
        <v>154330.28753662109</v>
      </c>
      <c r="G45" s="17">
        <f t="shared" si="4"/>
        <v>101062.09820556641</v>
      </c>
      <c r="H45" s="17">
        <f t="shared" si="2"/>
        <v>53268.189331054688</v>
      </c>
      <c r="I45" s="32">
        <v>0</v>
      </c>
      <c r="J45" s="31">
        <v>983.45001220703125</v>
      </c>
      <c r="K45" s="31">
        <v>1825.800048828125</v>
      </c>
      <c r="L45" s="31">
        <v>10427.51953125</v>
      </c>
      <c r="M45" s="31">
        <v>18169.919921875</v>
      </c>
      <c r="N45" s="31">
        <v>35444.7890625</v>
      </c>
      <c r="O45" s="31">
        <v>28187.099609375</v>
      </c>
      <c r="P45" s="87">
        <v>6023.52001953125</v>
      </c>
      <c r="Q45" s="31">
        <v>0</v>
      </c>
      <c r="R45" s="31">
        <v>0</v>
      </c>
      <c r="S45" s="31">
        <v>1045.8399658203125</v>
      </c>
      <c r="T45" s="31">
        <v>11843.51953125</v>
      </c>
      <c r="U45" s="31">
        <v>9355.849609375</v>
      </c>
      <c r="V45" s="31">
        <v>17243.720703125</v>
      </c>
      <c r="W45" s="31">
        <v>10123.01953125</v>
      </c>
      <c r="X45" s="87">
        <v>3656.239990234375</v>
      </c>
    </row>
    <row r="46" spans="1:24" s="79" customFormat="1">
      <c r="A46" s="102"/>
      <c r="B46" s="262"/>
      <c r="C46" s="111"/>
      <c r="D46" s="111" t="s">
        <v>25</v>
      </c>
      <c r="E46" s="263"/>
      <c r="F46" s="80"/>
      <c r="G46" s="80"/>
      <c r="H46" s="80"/>
      <c r="I46" s="261"/>
      <c r="J46" s="262"/>
      <c r="K46" s="262"/>
      <c r="L46" s="262"/>
      <c r="M46" s="262"/>
      <c r="N46" s="262"/>
      <c r="O46" s="262"/>
      <c r="P46" s="263"/>
      <c r="Q46" s="105"/>
      <c r="R46" s="105"/>
      <c r="S46" s="105"/>
      <c r="T46" s="105"/>
      <c r="U46" s="105"/>
      <c r="V46" s="105"/>
      <c r="W46" s="105"/>
      <c r="X46" s="253"/>
    </row>
    <row r="47" spans="1:24" s="11" customFormat="1">
      <c r="A47" s="72" t="s">
        <v>112</v>
      </c>
      <c r="B47" s="14"/>
      <c r="C47" s="38" t="s">
        <v>66</v>
      </c>
      <c r="D47" s="46"/>
      <c r="E47" s="29" t="s">
        <v>204</v>
      </c>
      <c r="F47" s="17">
        <f t="shared" si="3"/>
        <v>11543.519866943359</v>
      </c>
      <c r="G47" s="17">
        <f t="shared" si="4"/>
        <v>8801.1498870849609</v>
      </c>
      <c r="H47" s="17">
        <f t="shared" si="2"/>
        <v>2742.3699798583984</v>
      </c>
      <c r="I47" s="32">
        <v>0</v>
      </c>
      <c r="J47" s="31">
        <v>0</v>
      </c>
      <c r="K47" s="31">
        <v>2190.22998046875</v>
      </c>
      <c r="L47" s="31">
        <v>2870.5</v>
      </c>
      <c r="M47" s="31">
        <v>1040.0699462890625</v>
      </c>
      <c r="N47" s="31">
        <v>1754.72998046875</v>
      </c>
      <c r="O47" s="31">
        <v>712.97998046875</v>
      </c>
      <c r="P47" s="87">
        <v>232.63999938964844</v>
      </c>
      <c r="Q47" s="31">
        <v>0</v>
      </c>
      <c r="R47" s="31">
        <v>0</v>
      </c>
      <c r="S47" s="31">
        <v>0</v>
      </c>
      <c r="T47" s="31">
        <v>719</v>
      </c>
      <c r="U47" s="31">
        <v>1351.3499755859375</v>
      </c>
      <c r="V47" s="31">
        <v>248.30000305175781</v>
      </c>
      <c r="W47" s="31">
        <v>423.72000122070312</v>
      </c>
      <c r="X47" s="87">
        <v>0</v>
      </c>
    </row>
    <row r="48" spans="1:24" s="11" customFormat="1">
      <c r="A48" s="72" t="s">
        <v>113</v>
      </c>
      <c r="B48" s="14"/>
      <c r="C48" s="38" t="s">
        <v>67</v>
      </c>
      <c r="D48" s="46"/>
      <c r="E48" s="29" t="s">
        <v>205</v>
      </c>
      <c r="F48" s="17">
        <f t="shared" si="3"/>
        <v>92396.841026306152</v>
      </c>
      <c r="G48" s="17">
        <f t="shared" si="4"/>
        <v>66623.150665283203</v>
      </c>
      <c r="H48" s="17">
        <f t="shared" si="2"/>
        <v>25773.690361022949</v>
      </c>
      <c r="I48" s="32">
        <v>15766.365234375</v>
      </c>
      <c r="J48" s="31">
        <v>3672.276123046875</v>
      </c>
      <c r="K48" s="31">
        <v>7979.7001953125</v>
      </c>
      <c r="L48" s="31">
        <v>21689.279296875</v>
      </c>
      <c r="M48" s="31">
        <v>10212.5</v>
      </c>
      <c r="N48" s="31">
        <v>5364.7998046875</v>
      </c>
      <c r="O48" s="31">
        <v>1545.6500244140625</v>
      </c>
      <c r="P48" s="87">
        <v>392.57998657226562</v>
      </c>
      <c r="Q48" s="31">
        <v>11079.7353515625</v>
      </c>
      <c r="R48" s="31">
        <v>6736.125</v>
      </c>
      <c r="S48" s="31">
        <v>2329.60009765625</v>
      </c>
      <c r="T48" s="31">
        <v>0</v>
      </c>
      <c r="U48" s="31">
        <v>4078.43994140625</v>
      </c>
      <c r="V48" s="31">
        <v>643.40997314453125</v>
      </c>
      <c r="W48" s="31">
        <v>807.5</v>
      </c>
      <c r="X48" s="87">
        <v>98.879997253417969</v>
      </c>
    </row>
    <row r="49" spans="1:24" s="11" customFormat="1">
      <c r="A49" s="72" t="s">
        <v>114</v>
      </c>
      <c r="B49" s="14"/>
      <c r="C49" s="38" t="s">
        <v>68</v>
      </c>
      <c r="D49" s="46"/>
      <c r="E49" s="29" t="s">
        <v>206</v>
      </c>
      <c r="F49" s="17">
        <f t="shared" si="3"/>
        <v>23505.929740905762</v>
      </c>
      <c r="G49" s="17">
        <f t="shared" si="4"/>
        <v>12297.450012207031</v>
      </c>
      <c r="H49" s="17">
        <f t="shared" si="2"/>
        <v>11208.47972869873</v>
      </c>
      <c r="I49" s="32">
        <v>0</v>
      </c>
      <c r="J49" s="31">
        <v>5046.39990234375</v>
      </c>
      <c r="K49" s="31">
        <v>1397.9000244140625</v>
      </c>
      <c r="L49" s="31">
        <v>3257.3701171875</v>
      </c>
      <c r="M49" s="31">
        <v>964.82000732421875</v>
      </c>
      <c r="N49" s="31">
        <v>1065.9599609375</v>
      </c>
      <c r="O49" s="31">
        <v>361.44000244140625</v>
      </c>
      <c r="P49" s="87">
        <v>203.55999755859375</v>
      </c>
      <c r="Q49" s="31">
        <v>0</v>
      </c>
      <c r="R49" s="31">
        <v>0</v>
      </c>
      <c r="S49" s="31">
        <v>5683.2998046875</v>
      </c>
      <c r="T49" s="31">
        <v>1370.8800048828125</v>
      </c>
      <c r="U49" s="31">
        <v>713.8800048828125</v>
      </c>
      <c r="V49" s="31">
        <v>1581.3199462890625</v>
      </c>
      <c r="W49" s="31">
        <v>1760.219970703125</v>
      </c>
      <c r="X49" s="87">
        <v>98.879997253417969</v>
      </c>
    </row>
    <row r="50" spans="1:24" s="79" customFormat="1">
      <c r="A50" s="102"/>
      <c r="B50" s="262"/>
      <c r="C50" s="111"/>
      <c r="D50" s="111" t="s">
        <v>26</v>
      </c>
      <c r="E50" s="263"/>
      <c r="F50" s="80"/>
      <c r="G50" s="80"/>
      <c r="H50" s="80"/>
      <c r="I50" s="261"/>
      <c r="J50" s="262"/>
      <c r="K50" s="262"/>
      <c r="L50" s="262"/>
      <c r="M50" s="262"/>
      <c r="N50" s="262"/>
      <c r="O50" s="262"/>
      <c r="P50" s="263"/>
      <c r="Q50" s="105"/>
      <c r="R50" s="105"/>
      <c r="S50" s="105"/>
      <c r="T50" s="105"/>
      <c r="U50" s="105"/>
      <c r="V50" s="105"/>
      <c r="W50" s="105"/>
      <c r="X50" s="253"/>
    </row>
    <row r="51" spans="1:24" s="11" customFormat="1">
      <c r="A51" s="72" t="s">
        <v>115</v>
      </c>
      <c r="B51" s="14"/>
      <c r="C51" s="38" t="s">
        <v>69</v>
      </c>
      <c r="D51" s="46"/>
      <c r="E51" s="29" t="s">
        <v>220</v>
      </c>
      <c r="F51" s="17">
        <f t="shared" si="3"/>
        <v>55560.030395507813</v>
      </c>
      <c r="G51" s="17">
        <f t="shared" si="4"/>
        <v>36220.890380859375</v>
      </c>
      <c r="H51" s="17">
        <f t="shared" si="2"/>
        <v>19339.140014648438</v>
      </c>
      <c r="I51" s="32">
        <v>0</v>
      </c>
      <c r="J51" s="31">
        <v>0</v>
      </c>
      <c r="K51" s="31">
        <v>3187.159912109375</v>
      </c>
      <c r="L51" s="31">
        <v>10824.5</v>
      </c>
      <c r="M51" s="31">
        <v>8745.6904296875</v>
      </c>
      <c r="N51" s="31">
        <v>5696.4599609375</v>
      </c>
      <c r="O51" s="31">
        <v>6319.080078125</v>
      </c>
      <c r="P51" s="87">
        <v>1448</v>
      </c>
      <c r="Q51" s="31">
        <v>0</v>
      </c>
      <c r="R51" s="31">
        <v>0</v>
      </c>
      <c r="S51" s="31">
        <v>2780.52001953125</v>
      </c>
      <c r="T51" s="31">
        <v>6022.10009765625</v>
      </c>
      <c r="U51" s="31">
        <v>3298.179931640625</v>
      </c>
      <c r="V51" s="31">
        <v>4481.4599609375</v>
      </c>
      <c r="W51" s="31">
        <v>2460.239990234375</v>
      </c>
      <c r="X51" s="87">
        <v>296.6400146484375</v>
      </c>
    </row>
    <row r="52" spans="1:24" s="11" customFormat="1">
      <c r="A52" s="72" t="s">
        <v>116</v>
      </c>
      <c r="B52" s="14"/>
      <c r="C52" s="37" t="s">
        <v>70</v>
      </c>
      <c r="D52" s="46"/>
      <c r="E52" s="28" t="s">
        <v>207</v>
      </c>
      <c r="F52" s="17">
        <f t="shared" si="3"/>
        <v>6892.0735855102539</v>
      </c>
      <c r="G52" s="17">
        <f t="shared" si="4"/>
        <v>4058.6735534667969</v>
      </c>
      <c r="H52" s="17">
        <f>SUM(Q52:X52)</f>
        <v>2833.400032043457</v>
      </c>
      <c r="I52" s="32">
        <v>1881.423583984375</v>
      </c>
      <c r="J52" s="31">
        <v>0</v>
      </c>
      <c r="K52" s="31">
        <v>0</v>
      </c>
      <c r="L52" s="31">
        <v>1002.6599731445312</v>
      </c>
      <c r="M52" s="31">
        <v>825.6300048828125</v>
      </c>
      <c r="N52" s="31">
        <v>0</v>
      </c>
      <c r="O52" s="31">
        <v>0</v>
      </c>
      <c r="P52" s="87">
        <v>348.95999145507812</v>
      </c>
      <c r="Q52" s="31">
        <v>0</v>
      </c>
      <c r="R52" s="31">
        <v>0</v>
      </c>
      <c r="S52" s="31">
        <v>0</v>
      </c>
      <c r="T52" s="31">
        <v>1818.1500244140625</v>
      </c>
      <c r="U52" s="31">
        <v>357.1199951171875</v>
      </c>
      <c r="V52" s="31">
        <v>0</v>
      </c>
      <c r="W52" s="31">
        <v>546.8900146484375</v>
      </c>
      <c r="X52" s="87">
        <v>111.23999786376953</v>
      </c>
    </row>
    <row r="53" spans="1:24" s="11" customFormat="1">
      <c r="A53" s="72" t="s">
        <v>184</v>
      </c>
      <c r="B53" s="14"/>
      <c r="C53" s="37" t="s">
        <v>71</v>
      </c>
      <c r="D53" s="88" t="s">
        <v>182</v>
      </c>
      <c r="E53" s="265"/>
      <c r="F53" s="17">
        <f>SUM(G53:H53)</f>
        <v>73782.68408203125</v>
      </c>
      <c r="G53" s="17">
        <f>SUM(I53:P53)</f>
        <v>52021.012939453125</v>
      </c>
      <c r="H53" s="17">
        <f>SUM(Q53:X53)</f>
        <v>21761.671142578125</v>
      </c>
      <c r="I53" s="32">
        <v>48953.79296875</v>
      </c>
      <c r="J53" s="31">
        <v>1743</v>
      </c>
      <c r="K53" s="31">
        <v>1324.219970703125</v>
      </c>
      <c r="L53" s="31">
        <v>0</v>
      </c>
      <c r="M53" s="31">
        <v>0</v>
      </c>
      <c r="N53" s="31">
        <v>0</v>
      </c>
      <c r="O53" s="31">
        <v>0</v>
      </c>
      <c r="P53" s="87">
        <v>0</v>
      </c>
      <c r="Q53" s="31">
        <v>19323.03125</v>
      </c>
      <c r="R53" s="31">
        <v>0</v>
      </c>
      <c r="S53" s="31">
        <v>2438.639892578125</v>
      </c>
      <c r="T53" s="31">
        <v>0</v>
      </c>
      <c r="U53" s="31">
        <v>0</v>
      </c>
      <c r="V53" s="31">
        <v>0</v>
      </c>
      <c r="W53" s="31">
        <v>0</v>
      </c>
      <c r="X53" s="87">
        <v>0</v>
      </c>
    </row>
    <row r="54" spans="1:24" s="16" customFormat="1" ht="15" customHeight="1">
      <c r="A54" s="248"/>
      <c r="B54" s="63" t="s">
        <v>56</v>
      </c>
      <c r="C54" s="63"/>
      <c r="D54" s="63"/>
      <c r="E54" s="64"/>
      <c r="F54" s="53">
        <f t="shared" si="3"/>
        <v>331298.21646881104</v>
      </c>
      <c r="G54" s="54">
        <f>SUM(G55:G61)</f>
        <v>244890.64065551758</v>
      </c>
      <c r="H54" s="54">
        <f>SUM(H55:H61)</f>
        <v>86407.575813293457</v>
      </c>
      <c r="I54" s="55">
        <f>SUM(I55:I61)</f>
        <v>15627.881225585938</v>
      </c>
      <c r="J54" s="56">
        <f t="shared" ref="J54:X54" si="7">SUM(J55:J61)</f>
        <v>19158.349853515625</v>
      </c>
      <c r="K54" s="56">
        <f t="shared" si="7"/>
        <v>90722.890258789063</v>
      </c>
      <c r="L54" s="56">
        <f t="shared" si="7"/>
        <v>92395.299072265625</v>
      </c>
      <c r="M54" s="56">
        <f>SUM(M55:M61)</f>
        <v>14765.730102539063</v>
      </c>
      <c r="N54" s="56">
        <f t="shared" si="7"/>
        <v>8017.7301330566406</v>
      </c>
      <c r="O54" s="56">
        <f t="shared" si="7"/>
        <v>2734.9200439453125</v>
      </c>
      <c r="P54" s="252">
        <f>SUM(P55:P61)</f>
        <v>1467.8399658203125</v>
      </c>
      <c r="Q54" s="56">
        <f t="shared" si="7"/>
        <v>14613.75048828125</v>
      </c>
      <c r="R54" s="56">
        <f t="shared" si="7"/>
        <v>10843.780151367188</v>
      </c>
      <c r="S54" s="56">
        <f t="shared" si="7"/>
        <v>32838.990112304688</v>
      </c>
      <c r="T54" s="56">
        <f t="shared" si="7"/>
        <v>21226.305114746094</v>
      </c>
      <c r="U54" s="56">
        <f t="shared" si="7"/>
        <v>3027.5199279785156</v>
      </c>
      <c r="V54" s="56">
        <f t="shared" si="7"/>
        <v>1459.8900451660156</v>
      </c>
      <c r="W54" s="56">
        <f t="shared" si="7"/>
        <v>2018.989990234375</v>
      </c>
      <c r="X54" s="252">
        <f t="shared" si="7"/>
        <v>378.34998321533203</v>
      </c>
    </row>
    <row r="55" spans="1:24">
      <c r="A55" s="72" t="s">
        <v>119</v>
      </c>
      <c r="B55" s="81"/>
      <c r="C55" s="38" t="s">
        <v>72</v>
      </c>
      <c r="D55" s="88" t="s">
        <v>223</v>
      </c>
      <c r="E55" s="266"/>
      <c r="F55" s="17">
        <f>SUM(G55:H55)</f>
        <v>177301.86383056641</v>
      </c>
      <c r="G55" s="17">
        <f t="shared" si="4"/>
        <v>153663.54876708984</v>
      </c>
      <c r="H55" s="17">
        <f t="shared" si="2"/>
        <v>23638.315063476563</v>
      </c>
      <c r="I55" s="254">
        <v>1852.199951171875</v>
      </c>
      <c r="J55" s="33">
        <v>10412.5498046875</v>
      </c>
      <c r="K55" s="33">
        <v>63313.01953125</v>
      </c>
      <c r="L55" s="33">
        <v>60293.69921875</v>
      </c>
      <c r="M55" s="33">
        <v>10310.16015625</v>
      </c>
      <c r="N55" s="33">
        <v>5468.1201171875</v>
      </c>
      <c r="O55" s="33">
        <v>1112.760009765625</v>
      </c>
      <c r="P55" s="87">
        <v>901.03997802734375</v>
      </c>
      <c r="Q55" s="33">
        <v>3632.39990234375</v>
      </c>
      <c r="R55" s="33">
        <v>4913.16015625</v>
      </c>
      <c r="S55" s="33">
        <v>6452.60009765625</v>
      </c>
      <c r="T55" s="33">
        <v>5990.77490234375</v>
      </c>
      <c r="U55" s="33">
        <v>1090.219970703125</v>
      </c>
      <c r="V55" s="33">
        <v>1202.0400390625</v>
      </c>
      <c r="W55" s="33">
        <v>357.1199951171875</v>
      </c>
      <c r="X55" s="255">
        <v>0</v>
      </c>
    </row>
    <row r="56" spans="1:24">
      <c r="A56" s="72" t="s">
        <v>120</v>
      </c>
      <c r="B56" s="81"/>
      <c r="C56" s="38" t="s">
        <v>73</v>
      </c>
      <c r="D56" s="88" t="s">
        <v>27</v>
      </c>
      <c r="E56" s="266"/>
      <c r="F56" s="17">
        <f t="shared" si="3"/>
        <v>31037.322540283203</v>
      </c>
      <c r="G56" s="17">
        <f t="shared" si="4"/>
        <v>22536.171936035156</v>
      </c>
      <c r="H56" s="17">
        <f t="shared" si="2"/>
        <v>8501.1506042480469</v>
      </c>
      <c r="I56" s="254">
        <v>1879.5714111328125</v>
      </c>
      <c r="J56" s="33">
        <v>1898.300048828125</v>
      </c>
      <c r="K56" s="33">
        <v>8849.400390625</v>
      </c>
      <c r="L56" s="33">
        <v>6292.89013671875</v>
      </c>
      <c r="M56" s="33">
        <v>1040.0699462890625</v>
      </c>
      <c r="N56" s="33">
        <v>1446.1199951171875</v>
      </c>
      <c r="O56" s="33">
        <v>722.70001220703125</v>
      </c>
      <c r="P56" s="87">
        <v>407.1199951171875</v>
      </c>
      <c r="Q56" s="33">
        <v>1839.810546875</v>
      </c>
      <c r="R56" s="33">
        <v>0</v>
      </c>
      <c r="S56" s="33">
        <v>718.9000244140625</v>
      </c>
      <c r="T56" s="33">
        <v>3598.050048828125</v>
      </c>
      <c r="U56" s="33">
        <v>489.95999145507812</v>
      </c>
      <c r="V56" s="33">
        <v>257.85000610351562</v>
      </c>
      <c r="W56" s="33">
        <v>1304.75</v>
      </c>
      <c r="X56" s="255">
        <v>291.82998657226563</v>
      </c>
    </row>
    <row r="57" spans="1:24">
      <c r="A57" s="72" t="s">
        <v>121</v>
      </c>
      <c r="B57" s="81"/>
      <c r="C57" s="38" t="s">
        <v>74</v>
      </c>
      <c r="D57" s="88" t="s">
        <v>28</v>
      </c>
      <c r="E57" s="266"/>
      <c r="F57" s="17">
        <f t="shared" si="3"/>
        <v>23918.249755859375</v>
      </c>
      <c r="G57" s="17">
        <f t="shared" si="4"/>
        <v>22102.0498046875</v>
      </c>
      <c r="H57" s="17">
        <f t="shared" si="2"/>
        <v>1816.199951171875</v>
      </c>
      <c r="I57" s="254">
        <v>6246.89990234375</v>
      </c>
      <c r="J57" s="33">
        <v>3486</v>
      </c>
      <c r="K57" s="33">
        <v>5810.39990234375</v>
      </c>
      <c r="L57" s="33">
        <v>6558.75</v>
      </c>
      <c r="M57" s="33">
        <v>0</v>
      </c>
      <c r="N57" s="33">
        <v>0</v>
      </c>
      <c r="O57" s="33">
        <v>0</v>
      </c>
      <c r="P57" s="87">
        <v>0</v>
      </c>
      <c r="Q57" s="33">
        <v>1816.199951171875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255">
        <v>0</v>
      </c>
    </row>
    <row r="58" spans="1:24">
      <c r="A58" s="72" t="s">
        <v>122</v>
      </c>
      <c r="B58" s="81"/>
      <c r="C58" s="38" t="s">
        <v>75</v>
      </c>
      <c r="D58" s="88" t="s">
        <v>117</v>
      </c>
      <c r="E58" s="266"/>
      <c r="F58" s="17">
        <f t="shared" si="3"/>
        <v>5812.5999755859375</v>
      </c>
      <c r="G58" s="17">
        <f t="shared" si="4"/>
        <v>3996.4000244140625</v>
      </c>
      <c r="H58" s="17">
        <f t="shared" si="2"/>
        <v>1816.199951171875</v>
      </c>
      <c r="I58" s="254">
        <v>0</v>
      </c>
      <c r="J58" s="33">
        <v>3361.5</v>
      </c>
      <c r="K58" s="33">
        <v>634.9000244140625</v>
      </c>
      <c r="L58" s="33">
        <v>0</v>
      </c>
      <c r="M58" s="33">
        <v>0</v>
      </c>
      <c r="N58" s="33">
        <v>0</v>
      </c>
      <c r="O58" s="33">
        <v>0</v>
      </c>
      <c r="P58" s="87">
        <v>0</v>
      </c>
      <c r="Q58" s="33">
        <v>1816.199951171875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255">
        <v>0</v>
      </c>
    </row>
    <row r="59" spans="1:24">
      <c r="A59" s="72" t="s">
        <v>123</v>
      </c>
      <c r="B59" s="81"/>
      <c r="C59" s="38" t="s">
        <v>76</v>
      </c>
      <c r="D59" s="88" t="s">
        <v>221</v>
      </c>
      <c r="E59" s="266"/>
      <c r="F59" s="17">
        <f t="shared" si="3"/>
        <v>38129.860473632813</v>
      </c>
      <c r="G59" s="17">
        <f t="shared" si="4"/>
        <v>13441.1103515625</v>
      </c>
      <c r="H59" s="17">
        <f t="shared" si="2"/>
        <v>24688.750122070313</v>
      </c>
      <c r="I59" s="254">
        <v>0</v>
      </c>
      <c r="J59" s="33">
        <v>0</v>
      </c>
      <c r="K59" s="33">
        <v>7564.47021484375</v>
      </c>
      <c r="L59" s="33">
        <v>4146.1201171875</v>
      </c>
      <c r="M59" s="33">
        <v>1730.52001953125</v>
      </c>
      <c r="N59" s="33">
        <v>0</v>
      </c>
      <c r="O59" s="33">
        <v>0</v>
      </c>
      <c r="P59" s="87">
        <v>0</v>
      </c>
      <c r="Q59" s="33">
        <v>0</v>
      </c>
      <c r="R59" s="33">
        <v>1912.5899658203125</v>
      </c>
      <c r="S59" s="33">
        <v>18331.490234375</v>
      </c>
      <c r="T59" s="33">
        <v>3354.449951171875</v>
      </c>
      <c r="U59" s="33">
        <v>1090.219970703125</v>
      </c>
      <c r="V59" s="33">
        <v>0</v>
      </c>
      <c r="W59" s="33">
        <v>0</v>
      </c>
      <c r="X59" s="255">
        <v>0</v>
      </c>
    </row>
    <row r="60" spans="1:24">
      <c r="A60" s="72" t="s">
        <v>124</v>
      </c>
      <c r="B60" s="81"/>
      <c r="C60" s="38" t="s">
        <v>77</v>
      </c>
      <c r="D60" s="88" t="s">
        <v>29</v>
      </c>
      <c r="E60" s="266"/>
      <c r="F60" s="17">
        <f t="shared" si="3"/>
        <v>3567.0799255371094</v>
      </c>
      <c r="G60" s="17">
        <f t="shared" si="4"/>
        <v>1661.5499572753906</v>
      </c>
      <c r="H60" s="17">
        <f t="shared" si="2"/>
        <v>1905.5299682617187</v>
      </c>
      <c r="I60" s="254">
        <v>0</v>
      </c>
      <c r="J60" s="33">
        <v>0</v>
      </c>
      <c r="K60" s="33">
        <v>0</v>
      </c>
      <c r="L60" s="33">
        <v>1250.699951171875</v>
      </c>
      <c r="M60" s="33">
        <v>0</v>
      </c>
      <c r="N60" s="33">
        <v>410.85000610351562</v>
      </c>
      <c r="O60" s="33">
        <v>0</v>
      </c>
      <c r="P60" s="87">
        <v>0</v>
      </c>
      <c r="Q60" s="33">
        <v>0</v>
      </c>
      <c r="R60" s="33">
        <v>0</v>
      </c>
      <c r="S60" s="33">
        <v>1225.699951171875</v>
      </c>
      <c r="T60" s="33">
        <v>679.83001708984375</v>
      </c>
      <c r="U60" s="33">
        <v>0</v>
      </c>
      <c r="V60" s="33">
        <v>0</v>
      </c>
      <c r="W60" s="33">
        <v>0</v>
      </c>
      <c r="X60" s="255">
        <v>0</v>
      </c>
    </row>
    <row r="61" spans="1:24">
      <c r="A61" s="72" t="s">
        <v>125</v>
      </c>
      <c r="B61" s="81"/>
      <c r="C61" s="38" t="s">
        <v>78</v>
      </c>
      <c r="D61" s="88" t="s">
        <v>118</v>
      </c>
      <c r="E61" s="266"/>
      <c r="F61" s="17">
        <f t="shared" si="3"/>
        <v>51531.239967346191</v>
      </c>
      <c r="G61" s="17">
        <f t="shared" si="4"/>
        <v>27489.809814453125</v>
      </c>
      <c r="H61" s="17">
        <f t="shared" si="2"/>
        <v>24041.430152893066</v>
      </c>
      <c r="I61" s="254">
        <v>5649.2099609375</v>
      </c>
      <c r="J61" s="33">
        <v>0</v>
      </c>
      <c r="K61" s="33">
        <v>4550.7001953125</v>
      </c>
      <c r="L61" s="33">
        <v>13853.1396484375</v>
      </c>
      <c r="M61" s="33">
        <v>1684.97998046875</v>
      </c>
      <c r="N61" s="33">
        <v>692.6400146484375</v>
      </c>
      <c r="O61" s="33">
        <v>899.46002197265625</v>
      </c>
      <c r="P61" s="87">
        <v>159.67999267578125</v>
      </c>
      <c r="Q61" s="33">
        <v>5509.14013671875</v>
      </c>
      <c r="R61" s="33">
        <v>4018.030029296875</v>
      </c>
      <c r="S61" s="33">
        <v>6110.2998046875</v>
      </c>
      <c r="T61" s="33">
        <v>7603.2001953125</v>
      </c>
      <c r="U61" s="33">
        <v>357.1199951171875</v>
      </c>
      <c r="V61" s="33">
        <v>0</v>
      </c>
      <c r="W61" s="33">
        <v>357.1199951171875</v>
      </c>
      <c r="X61" s="255">
        <v>86.519996643066406</v>
      </c>
    </row>
    <row r="62" spans="1:24" s="101" customFormat="1" ht="15" customHeight="1" thickBot="1">
      <c r="A62" s="249" t="s">
        <v>80</v>
      </c>
      <c r="B62" s="95" t="s">
        <v>183</v>
      </c>
      <c r="C62" s="97" t="s">
        <v>79</v>
      </c>
      <c r="D62" s="100"/>
      <c r="E62" s="97"/>
      <c r="F62" s="98">
        <f t="shared" si="3"/>
        <v>107903.896484375</v>
      </c>
      <c r="G62" s="99">
        <f t="shared" si="4"/>
        <v>52177.1962890625</v>
      </c>
      <c r="H62" s="99">
        <f>SUM(Q62:X62)</f>
        <v>55726.7001953125</v>
      </c>
      <c r="I62" s="100">
        <v>5644.2705078125</v>
      </c>
      <c r="J62" s="96">
        <v>0</v>
      </c>
      <c r="K62" s="96">
        <v>630.364990234375</v>
      </c>
      <c r="L62" s="96">
        <v>1656.5</v>
      </c>
      <c r="M62" s="96">
        <v>2436.840087890625</v>
      </c>
      <c r="N62" s="96">
        <v>6983.33984375</v>
      </c>
      <c r="O62" s="96">
        <v>20045.720703125</v>
      </c>
      <c r="P62" s="97">
        <v>14780.16015625</v>
      </c>
      <c r="Q62" s="96">
        <v>7406.06005859375</v>
      </c>
      <c r="R62" s="96">
        <v>0</v>
      </c>
      <c r="S62" s="96">
        <v>7910.81982421875</v>
      </c>
      <c r="T62" s="96">
        <v>1418</v>
      </c>
      <c r="U62" s="96">
        <v>0</v>
      </c>
      <c r="V62" s="96">
        <v>6438.3798828125</v>
      </c>
      <c r="W62" s="96">
        <v>22116.3203125</v>
      </c>
      <c r="X62" s="97">
        <v>10437.1201171875</v>
      </c>
    </row>
  </sheetData>
  <mergeCells count="3">
    <mergeCell ref="I4:P4"/>
    <mergeCell ref="Q4:X4"/>
    <mergeCell ref="F5:H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90" zoomScaleNormal="90" workbookViewId="0">
      <pane xSplit="5" ySplit="8" topLeftCell="F9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9.109375" defaultRowHeight="13.2"/>
  <cols>
    <col min="1" max="1" width="7.6640625" style="73" customWidth="1"/>
    <col min="2" max="3" width="3" style="40" customWidth="1"/>
    <col min="4" max="4" width="3.88671875" style="40" customWidth="1"/>
    <col min="5" max="5" width="34.6640625" style="6" customWidth="1"/>
    <col min="6" max="24" width="10.88671875" style="6" customWidth="1"/>
    <col min="25" max="16384" width="9.109375" style="6"/>
  </cols>
  <sheetData>
    <row r="1" spans="1:24" ht="15.6">
      <c r="A1" s="65" t="s">
        <v>200</v>
      </c>
    </row>
    <row r="2" spans="1:24" ht="15.6">
      <c r="A2" s="112" t="s">
        <v>156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34" t="s">
        <v>32</v>
      </c>
      <c r="I4" s="289" t="s">
        <v>31</v>
      </c>
      <c r="J4" s="290"/>
      <c r="K4" s="290"/>
      <c r="L4" s="290"/>
      <c r="M4" s="290"/>
      <c r="N4" s="290"/>
      <c r="O4" s="290"/>
      <c r="P4" s="291"/>
      <c r="Q4" s="290" t="s">
        <v>32</v>
      </c>
      <c r="R4" s="290"/>
      <c r="S4" s="290"/>
      <c r="T4" s="290"/>
      <c r="U4" s="290"/>
      <c r="V4" s="290"/>
      <c r="W4" s="290"/>
      <c r="X4" s="290"/>
    </row>
    <row r="5" spans="1:24" s="8" customFormat="1" ht="13.8" thickBot="1">
      <c r="A5" s="68"/>
      <c r="B5" s="43"/>
      <c r="C5" s="43"/>
      <c r="D5" s="43"/>
      <c r="E5" s="21" t="s">
        <v>34</v>
      </c>
      <c r="F5" s="286" t="s">
        <v>52</v>
      </c>
      <c r="G5" s="287" t="s">
        <v>1</v>
      </c>
      <c r="H5" s="288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56" t="s">
        <v>128</v>
      </c>
      <c r="Q5" s="10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10" t="s">
        <v>128</v>
      </c>
    </row>
    <row r="6" spans="1:24" s="11" customFormat="1" ht="14.4" thickTop="1" thickBot="1">
      <c r="A6" s="74" t="s">
        <v>0</v>
      </c>
      <c r="B6" s="57"/>
      <c r="C6" s="57"/>
      <c r="D6" s="57"/>
      <c r="E6" s="58"/>
      <c r="F6" s="59">
        <f>SUM(G6:H6)</f>
        <v>30399.934000000001</v>
      </c>
      <c r="G6" s="60">
        <f>SUM(I6:P6)</f>
        <v>16061.272999999999</v>
      </c>
      <c r="H6" s="60">
        <f>SUM(Q6:X6)</f>
        <v>14338.661000000002</v>
      </c>
      <c r="I6" s="61">
        <v>1190.943</v>
      </c>
      <c r="J6" s="62">
        <v>2514.8159999999998</v>
      </c>
      <c r="K6" s="62">
        <v>4588.5190000000002</v>
      </c>
      <c r="L6" s="62">
        <v>4486.6629999999996</v>
      </c>
      <c r="M6" s="62">
        <v>1589.5840000000001</v>
      </c>
      <c r="N6" s="62">
        <v>1064.336</v>
      </c>
      <c r="O6" s="62">
        <v>439.32299999999998</v>
      </c>
      <c r="P6" s="257">
        <v>187.089</v>
      </c>
      <c r="Q6" s="62">
        <v>1045.0450000000001</v>
      </c>
      <c r="R6" s="62">
        <v>1924.354</v>
      </c>
      <c r="S6" s="62">
        <v>3910.3180000000002</v>
      </c>
      <c r="T6" s="62">
        <v>4222.5410000000002</v>
      </c>
      <c r="U6" s="62">
        <v>1533.8440000000001</v>
      </c>
      <c r="V6" s="62">
        <v>1033.1320000000001</v>
      </c>
      <c r="W6" s="62">
        <v>454.71300000000002</v>
      </c>
      <c r="X6" s="62">
        <v>214.714</v>
      </c>
    </row>
    <row r="7" spans="1:24" s="11" customFormat="1" ht="14.4" thickTop="1" thickBot="1">
      <c r="A7" s="69"/>
      <c r="B7" s="44"/>
      <c r="C7" s="44"/>
      <c r="D7" s="44"/>
      <c r="E7" s="26"/>
      <c r="F7" s="36"/>
      <c r="G7" s="35"/>
      <c r="H7" s="258"/>
      <c r="I7" s="36"/>
      <c r="J7" s="35"/>
      <c r="K7" s="35"/>
      <c r="L7" s="35"/>
      <c r="M7" s="35"/>
      <c r="N7" s="35"/>
      <c r="O7" s="35"/>
      <c r="P7" s="258"/>
      <c r="Q7" s="35"/>
      <c r="R7" s="35"/>
      <c r="S7" s="35"/>
      <c r="T7" s="35"/>
      <c r="U7" s="35"/>
      <c r="V7" s="35"/>
      <c r="W7" s="35"/>
      <c r="X7" s="35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6"/>
      <c r="G8" s="35"/>
      <c r="H8" s="258"/>
      <c r="I8" s="12"/>
      <c r="J8" s="13"/>
      <c r="K8" s="13"/>
      <c r="L8" s="13"/>
      <c r="M8" s="13"/>
      <c r="N8" s="13"/>
      <c r="O8" s="13"/>
      <c r="P8" s="259"/>
      <c r="Q8" s="13"/>
      <c r="R8" s="13"/>
      <c r="S8" s="13"/>
      <c r="T8" s="13"/>
      <c r="U8" s="13"/>
      <c r="V8" s="13"/>
      <c r="W8" s="13"/>
      <c r="X8" s="13"/>
    </row>
    <row r="9" spans="1:24" s="15" customFormat="1" ht="14.4" thickTop="1">
      <c r="A9" s="71"/>
      <c r="B9" s="47" t="s">
        <v>2</v>
      </c>
      <c r="C9" s="47"/>
      <c r="D9" s="47"/>
      <c r="E9" s="48"/>
      <c r="F9" s="49">
        <f>SUM(G9:H9)</f>
        <v>6647809.8619384766</v>
      </c>
      <c r="G9" s="50">
        <f>SUM(I9:P9)</f>
        <v>3960397.8009338379</v>
      </c>
      <c r="H9" s="50">
        <f>SUM(Q9:X9)</f>
        <v>2687412.0610046387</v>
      </c>
      <c r="I9" s="51">
        <f t="shared" ref="I9:X9" si="0">I10+I24+I54+I62</f>
        <v>541010.56799316406</v>
      </c>
      <c r="J9" s="52">
        <f t="shared" si="0"/>
        <v>106476.49487304688</v>
      </c>
      <c r="K9" s="52">
        <f t="shared" si="0"/>
        <v>512792.3095703125</v>
      </c>
      <c r="L9" s="52">
        <f t="shared" si="0"/>
        <v>1078882.9945068359</v>
      </c>
      <c r="M9" s="52">
        <f t="shared" si="0"/>
        <v>629711.78454589844</v>
      </c>
      <c r="N9" s="52">
        <f t="shared" si="0"/>
        <v>640343.26916503906</v>
      </c>
      <c r="O9" s="52">
        <f t="shared" si="0"/>
        <v>341706.22235107422</v>
      </c>
      <c r="P9" s="260">
        <f t="shared" si="0"/>
        <v>109474.1579284668</v>
      </c>
      <c r="Q9" s="250">
        <f t="shared" si="0"/>
        <v>554337.69677734375</v>
      </c>
      <c r="R9" s="250">
        <f t="shared" si="0"/>
        <v>84180.399658203125</v>
      </c>
      <c r="S9" s="250">
        <f t="shared" si="0"/>
        <v>330365.12731933594</v>
      </c>
      <c r="T9" s="250">
        <f t="shared" si="0"/>
        <v>497420.1552734375</v>
      </c>
      <c r="U9" s="250">
        <f t="shared" si="0"/>
        <v>363039.20446777344</v>
      </c>
      <c r="V9" s="250">
        <f t="shared" si="0"/>
        <v>432179.23040771484</v>
      </c>
      <c r="W9" s="250">
        <f t="shared" si="0"/>
        <v>305282.76745605469</v>
      </c>
      <c r="X9" s="251">
        <f t="shared" si="0"/>
        <v>120607.47964477539</v>
      </c>
    </row>
    <row r="10" spans="1:24" s="16" customFormat="1" ht="15" customHeight="1">
      <c r="A10" s="248"/>
      <c r="B10" s="63" t="s">
        <v>214</v>
      </c>
      <c r="C10" s="63"/>
      <c r="D10" s="63"/>
      <c r="E10" s="64"/>
      <c r="F10" s="53">
        <f>SUM(G10:H10)</f>
        <v>1660841.6743621826</v>
      </c>
      <c r="G10" s="54">
        <f>SUM(I10:P10)</f>
        <v>831104.23371887207</v>
      </c>
      <c r="H10" s="54">
        <f>SUM(Q10:X10)</f>
        <v>829737.44064331055</v>
      </c>
      <c r="I10" s="55">
        <f>SUM(I11:I23)</f>
        <v>417429.9833984375</v>
      </c>
      <c r="J10" s="56">
        <f>SUM(J11:J23)</f>
        <v>51737.0205078125</v>
      </c>
      <c r="K10" s="56">
        <f>SUM(K11:K23)</f>
        <v>46210.230834960938</v>
      </c>
      <c r="L10" s="56">
        <f t="shared" ref="L10:X10" si="1">SUM(L11:L23)</f>
        <v>111596.56457519531</v>
      </c>
      <c r="M10" s="56">
        <f t="shared" si="1"/>
        <v>61233.240112304687</v>
      </c>
      <c r="N10" s="56">
        <f t="shared" si="1"/>
        <v>70916.239501953125</v>
      </c>
      <c r="O10" s="56">
        <f t="shared" si="1"/>
        <v>51130.599670410156</v>
      </c>
      <c r="P10" s="252">
        <f t="shared" si="1"/>
        <v>20850.355117797852</v>
      </c>
      <c r="Q10" s="56">
        <f t="shared" si="1"/>
        <v>451943.28662109375</v>
      </c>
      <c r="R10" s="56">
        <f t="shared" si="1"/>
        <v>44350.240478515625</v>
      </c>
      <c r="S10" s="56">
        <f t="shared" si="1"/>
        <v>82486.723999023438</v>
      </c>
      <c r="T10" s="56">
        <f t="shared" si="1"/>
        <v>97419.830078125</v>
      </c>
      <c r="U10" s="56">
        <f t="shared" si="1"/>
        <v>28115.399230957031</v>
      </c>
      <c r="V10" s="56">
        <f t="shared" si="1"/>
        <v>50204.760070800781</v>
      </c>
      <c r="W10" s="56">
        <f t="shared" si="1"/>
        <v>55446.81005859375</v>
      </c>
      <c r="X10" s="252">
        <f t="shared" si="1"/>
        <v>19770.390106201172</v>
      </c>
    </row>
    <row r="11" spans="1:24" s="11" customFormat="1">
      <c r="A11" s="72" t="s">
        <v>81</v>
      </c>
      <c r="B11" s="14"/>
      <c r="C11" s="38" t="s">
        <v>3</v>
      </c>
      <c r="D11" s="88" t="s">
        <v>4</v>
      </c>
      <c r="E11" s="29"/>
      <c r="F11" s="17">
        <f>SUM(G11:H11)</f>
        <v>173230.36853027344</v>
      </c>
      <c r="G11" s="19">
        <f>SUM(I11:P11)</f>
        <v>111581.47961425781</v>
      </c>
      <c r="H11" s="19">
        <f t="shared" ref="H11:H61" si="2">SUM(Q11:X11)</f>
        <v>61648.888916015625</v>
      </c>
      <c r="I11" s="18">
        <v>1836.3800048828125</v>
      </c>
      <c r="J11" s="31">
        <v>3161.10009765625</v>
      </c>
      <c r="K11" s="31">
        <v>11177.6103515625</v>
      </c>
      <c r="L11" s="31">
        <v>35366</v>
      </c>
      <c r="M11" s="31">
        <v>24930.66015625</v>
      </c>
      <c r="N11" s="31">
        <v>22343.439453125</v>
      </c>
      <c r="O11" s="31">
        <v>10174.3095703125</v>
      </c>
      <c r="P11" s="87">
        <v>2591.97998046875</v>
      </c>
      <c r="Q11" s="31">
        <v>0</v>
      </c>
      <c r="R11" s="31">
        <v>2195.909912109375</v>
      </c>
      <c r="S11" s="31">
        <v>18241.529296875</v>
      </c>
      <c r="T11" s="31">
        <v>24158.6796875</v>
      </c>
      <c r="U11" s="31">
        <v>1995.8399658203125</v>
      </c>
      <c r="V11" s="31">
        <v>7460.91015625</v>
      </c>
      <c r="W11" s="31">
        <v>6359.93994140625</v>
      </c>
      <c r="X11" s="87">
        <v>1236.0799560546875</v>
      </c>
    </row>
    <row r="12" spans="1:24" s="11" customFormat="1">
      <c r="A12" s="72" t="s">
        <v>82</v>
      </c>
      <c r="B12" s="14"/>
      <c r="C12" s="38" t="s">
        <v>5</v>
      </c>
      <c r="D12" s="88" t="s">
        <v>209</v>
      </c>
      <c r="E12" s="29"/>
      <c r="F12" s="17">
        <f t="shared" ref="F12:F62" si="3">SUM(G12:H12)</f>
        <v>16371.9296875</v>
      </c>
      <c r="G12" s="19">
        <f t="shared" ref="G12:G62" si="4">SUM(I12:P12)</f>
        <v>13086.229736328125</v>
      </c>
      <c r="H12" s="19">
        <f t="shared" si="2"/>
        <v>3285.699951171875</v>
      </c>
      <c r="I12" s="18">
        <v>0</v>
      </c>
      <c r="J12" s="31">
        <v>0</v>
      </c>
      <c r="K12" s="31">
        <v>1546.3499755859375</v>
      </c>
      <c r="L12" s="31">
        <v>9622.7998046875</v>
      </c>
      <c r="M12" s="31">
        <v>1074.8399658203125</v>
      </c>
      <c r="N12" s="31">
        <v>842.239990234375</v>
      </c>
      <c r="O12" s="31">
        <v>0</v>
      </c>
      <c r="P12" s="87">
        <v>0</v>
      </c>
      <c r="Q12" s="31">
        <v>0</v>
      </c>
      <c r="R12" s="31">
        <v>0</v>
      </c>
      <c r="S12" s="31">
        <v>0</v>
      </c>
      <c r="T12" s="31">
        <v>3285.699951171875</v>
      </c>
      <c r="U12" s="31">
        <v>0</v>
      </c>
      <c r="V12" s="31">
        <v>0</v>
      </c>
      <c r="W12" s="31">
        <v>0</v>
      </c>
      <c r="X12" s="87">
        <v>0</v>
      </c>
    </row>
    <row r="13" spans="1:24" s="11" customFormat="1">
      <c r="A13" s="72" t="s">
        <v>83</v>
      </c>
      <c r="B13" s="14"/>
      <c r="C13" s="37" t="s">
        <v>6</v>
      </c>
      <c r="D13" s="246" t="s">
        <v>215</v>
      </c>
      <c r="E13" s="29"/>
      <c r="F13" s="17">
        <f t="shared" si="3"/>
        <v>267886.90087890625</v>
      </c>
      <c r="G13" s="19">
        <f t="shared" si="4"/>
        <v>105563.08984375</v>
      </c>
      <c r="H13" s="19">
        <f t="shared" si="2"/>
        <v>162323.81103515625</v>
      </c>
      <c r="I13" s="18">
        <v>40568.109375</v>
      </c>
      <c r="J13" s="31">
        <v>6054.85009765625</v>
      </c>
      <c r="K13" s="31">
        <v>8505.7001953125</v>
      </c>
      <c r="L13" s="31">
        <v>19678.5</v>
      </c>
      <c r="M13" s="31">
        <v>10431.7001953125</v>
      </c>
      <c r="N13" s="31">
        <v>5025.02001953125</v>
      </c>
      <c r="O13" s="31">
        <v>9981.3798828125</v>
      </c>
      <c r="P13" s="87">
        <v>5317.830078125</v>
      </c>
      <c r="Q13" s="31">
        <v>67699.25</v>
      </c>
      <c r="R13" s="31">
        <v>22559.880859375</v>
      </c>
      <c r="S13" s="31">
        <v>18322.259765625</v>
      </c>
      <c r="T13" s="31">
        <v>16171.3603515625</v>
      </c>
      <c r="U13" s="31">
        <v>4929.83984375</v>
      </c>
      <c r="V13" s="31">
        <v>14315.8603515625</v>
      </c>
      <c r="W13" s="31">
        <v>12037.6796875</v>
      </c>
      <c r="X13" s="87">
        <v>6287.68017578125</v>
      </c>
    </row>
    <row r="14" spans="1:24" s="11" customFormat="1">
      <c r="A14" s="72" t="s">
        <v>84</v>
      </c>
      <c r="B14" s="14"/>
      <c r="C14" s="37" t="s">
        <v>7</v>
      </c>
      <c r="D14" s="246" t="s">
        <v>201</v>
      </c>
      <c r="E14" s="29"/>
      <c r="F14" s="17">
        <f t="shared" si="3"/>
        <v>8738.955322265625</v>
      </c>
      <c r="G14" s="19">
        <f t="shared" si="4"/>
        <v>4379.445556640625</v>
      </c>
      <c r="H14" s="19">
        <f t="shared" si="2"/>
        <v>4359.509765625</v>
      </c>
      <c r="I14" s="18">
        <v>1854.945556640625</v>
      </c>
      <c r="J14" s="31">
        <v>2524.5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87">
        <v>0</v>
      </c>
      <c r="Q14" s="31">
        <v>2109.3798828125</v>
      </c>
      <c r="R14" s="31">
        <v>2250.1298828125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87">
        <v>0</v>
      </c>
    </row>
    <row r="15" spans="1:24" s="11" customFormat="1">
      <c r="A15" s="72" t="s">
        <v>85</v>
      </c>
      <c r="B15" s="14"/>
      <c r="C15" s="37" t="s">
        <v>8</v>
      </c>
      <c r="D15" s="246" t="s">
        <v>53</v>
      </c>
      <c r="E15" s="29"/>
      <c r="F15" s="17">
        <f t="shared" si="3"/>
        <v>24034.269378662109</v>
      </c>
      <c r="G15" s="17">
        <f t="shared" si="4"/>
        <v>11478.669647216797</v>
      </c>
      <c r="H15" s="17">
        <f t="shared" si="2"/>
        <v>12555.599731445313</v>
      </c>
      <c r="I15" s="18">
        <v>1837.994384765625</v>
      </c>
      <c r="J15" s="31">
        <v>4537.68017578125</v>
      </c>
      <c r="K15" s="31">
        <v>2764.080078125</v>
      </c>
      <c r="L15" s="31">
        <v>0</v>
      </c>
      <c r="M15" s="31">
        <v>0</v>
      </c>
      <c r="N15" s="31">
        <v>1563.9000244140625</v>
      </c>
      <c r="O15" s="31">
        <v>558.78997802734375</v>
      </c>
      <c r="P15" s="87">
        <v>216.22500610351562</v>
      </c>
      <c r="Q15" s="31">
        <v>2109.3798828125</v>
      </c>
      <c r="R15" s="31">
        <v>5022.35986328125</v>
      </c>
      <c r="S15" s="31">
        <v>1722.239990234375</v>
      </c>
      <c r="T15" s="31">
        <v>2353.550048828125</v>
      </c>
      <c r="U15" s="31">
        <v>1240.3199462890625</v>
      </c>
      <c r="V15" s="31">
        <v>0</v>
      </c>
      <c r="W15" s="31">
        <v>0</v>
      </c>
      <c r="X15" s="87">
        <v>107.75</v>
      </c>
    </row>
    <row r="16" spans="1:24" s="11" customFormat="1">
      <c r="A16" s="72" t="s">
        <v>86</v>
      </c>
      <c r="B16" s="14"/>
      <c r="C16" s="39" t="s">
        <v>9</v>
      </c>
      <c r="D16" s="246" t="s">
        <v>43</v>
      </c>
      <c r="E16" s="29"/>
      <c r="F16" s="17">
        <f t="shared" si="3"/>
        <v>36383.641403198242</v>
      </c>
      <c r="G16" s="17">
        <f t="shared" si="4"/>
        <v>24367.781234741211</v>
      </c>
      <c r="H16" s="17">
        <f t="shared" si="2"/>
        <v>12015.860168457031</v>
      </c>
      <c r="I16" s="18">
        <v>1838.8016357421875</v>
      </c>
      <c r="J16" s="31">
        <v>0</v>
      </c>
      <c r="K16" s="31">
        <v>7013.2998046875</v>
      </c>
      <c r="L16" s="31">
        <v>9376.759765625</v>
      </c>
      <c r="M16" s="31">
        <v>4138.5</v>
      </c>
      <c r="N16" s="31">
        <v>1854.9000244140625</v>
      </c>
      <c r="O16" s="31">
        <v>0</v>
      </c>
      <c r="P16" s="87">
        <v>145.52000427246094</v>
      </c>
      <c r="Q16" s="31">
        <v>2109.3798828125</v>
      </c>
      <c r="R16" s="31">
        <v>0</v>
      </c>
      <c r="S16" s="31">
        <v>4532.64013671875</v>
      </c>
      <c r="T16" s="31">
        <v>3597.110107421875</v>
      </c>
      <c r="U16" s="31">
        <v>0</v>
      </c>
      <c r="V16" s="31">
        <v>712.91998291015625</v>
      </c>
      <c r="W16" s="31">
        <v>1063.81005859375</v>
      </c>
      <c r="X16" s="87">
        <v>0</v>
      </c>
    </row>
    <row r="17" spans="1:24" s="11" customFormat="1">
      <c r="A17" s="72" t="s">
        <v>87</v>
      </c>
      <c r="B17" s="14"/>
      <c r="C17" s="39" t="s">
        <v>10</v>
      </c>
      <c r="D17" s="246" t="s">
        <v>14</v>
      </c>
      <c r="E17" s="29"/>
      <c r="F17" s="17">
        <f t="shared" si="3"/>
        <v>39442.380126953125</v>
      </c>
      <c r="G17" s="17">
        <f t="shared" si="4"/>
        <v>22070.460266113281</v>
      </c>
      <c r="H17" s="17">
        <f t="shared" si="2"/>
        <v>17371.919860839844</v>
      </c>
      <c r="I17" s="18">
        <v>4747.47021484375</v>
      </c>
      <c r="J17" s="31">
        <v>2465.10009765625</v>
      </c>
      <c r="K17" s="31">
        <v>0</v>
      </c>
      <c r="L17" s="31">
        <v>6195.27978515625</v>
      </c>
      <c r="M17" s="31">
        <v>1024.1600341796875</v>
      </c>
      <c r="N17" s="31">
        <v>4429.35009765625</v>
      </c>
      <c r="O17" s="31">
        <v>2772.5400390625</v>
      </c>
      <c r="P17" s="87">
        <v>436.55999755859375</v>
      </c>
      <c r="Q17" s="31">
        <v>4217.85009765625</v>
      </c>
      <c r="R17" s="31">
        <v>0</v>
      </c>
      <c r="S17" s="31">
        <v>1698.3199462890625</v>
      </c>
      <c r="T17" s="31">
        <v>1526.719970703125</v>
      </c>
      <c r="U17" s="31">
        <v>2756.8798828125</v>
      </c>
      <c r="V17" s="31">
        <v>3963.9599609375</v>
      </c>
      <c r="W17" s="31">
        <v>2906.489990234375</v>
      </c>
      <c r="X17" s="87">
        <v>301.70001220703125</v>
      </c>
    </row>
    <row r="18" spans="1:24" s="11" customFormat="1">
      <c r="A18" s="72" t="s">
        <v>88</v>
      </c>
      <c r="B18" s="14"/>
      <c r="C18" s="37" t="s">
        <v>11</v>
      </c>
      <c r="D18" s="246" t="s">
        <v>54</v>
      </c>
      <c r="E18" s="29"/>
      <c r="F18" s="17">
        <f>SUM(G18:H18)</f>
        <v>249444.22839355469</v>
      </c>
      <c r="G18" s="17">
        <f>SUM(I18:P18)</f>
        <v>103163.58020019531</v>
      </c>
      <c r="H18" s="17">
        <f t="shared" si="2"/>
        <v>146280.64819335938</v>
      </c>
      <c r="I18" s="18">
        <v>68814.0703125</v>
      </c>
      <c r="J18" s="31">
        <v>11707.0498046875</v>
      </c>
      <c r="K18" s="31">
        <v>0</v>
      </c>
      <c r="L18" s="31">
        <v>4159.1201171875</v>
      </c>
      <c r="M18" s="31">
        <v>1024.1600341796875</v>
      </c>
      <c r="N18" s="31">
        <v>3696.419921875</v>
      </c>
      <c r="O18" s="31">
        <v>10551.9599609375</v>
      </c>
      <c r="P18" s="87">
        <v>3210.800048828125</v>
      </c>
      <c r="Q18" s="31">
        <v>103782.59375</v>
      </c>
      <c r="R18" s="31">
        <v>5022.35986328125</v>
      </c>
      <c r="S18" s="31">
        <v>3819.02490234375</v>
      </c>
      <c r="T18" s="31">
        <v>8408.919921875</v>
      </c>
      <c r="U18" s="31">
        <v>6334.919921875</v>
      </c>
      <c r="V18" s="31">
        <v>7085.52001953125</v>
      </c>
      <c r="W18" s="31">
        <v>8144.81982421875</v>
      </c>
      <c r="X18" s="87">
        <v>3682.489990234375</v>
      </c>
    </row>
    <row r="19" spans="1:24" s="11" customFormat="1">
      <c r="A19" s="72" t="s">
        <v>89</v>
      </c>
      <c r="B19" s="14"/>
      <c r="C19" s="38" t="s">
        <v>12</v>
      </c>
      <c r="D19" s="88" t="s">
        <v>208</v>
      </c>
      <c r="E19" s="29"/>
      <c r="F19" s="17">
        <f t="shared" si="3"/>
        <v>96390.723510742188</v>
      </c>
      <c r="G19" s="17">
        <f t="shared" si="4"/>
        <v>44695.717956542969</v>
      </c>
      <c r="H19" s="17">
        <f t="shared" si="2"/>
        <v>51695.005554199219</v>
      </c>
      <c r="I19" s="18">
        <v>15937.267578125</v>
      </c>
      <c r="J19" s="31">
        <v>0</v>
      </c>
      <c r="K19" s="31">
        <v>5412.990234375</v>
      </c>
      <c r="L19" s="31">
        <v>9739.080078125</v>
      </c>
      <c r="M19" s="31">
        <v>4691.60009765625</v>
      </c>
      <c r="N19" s="31">
        <v>6688.43994140625</v>
      </c>
      <c r="O19" s="31">
        <v>1387.8800048828125</v>
      </c>
      <c r="P19" s="87">
        <v>838.46002197265625</v>
      </c>
      <c r="Q19" s="31">
        <v>34472.265625</v>
      </c>
      <c r="R19" s="31">
        <v>0</v>
      </c>
      <c r="S19" s="31">
        <v>0</v>
      </c>
      <c r="T19" s="31">
        <v>9290.83984375</v>
      </c>
      <c r="U19" s="31">
        <v>997.91998291015625</v>
      </c>
      <c r="V19" s="31">
        <v>2589.300048828125</v>
      </c>
      <c r="W19" s="31">
        <v>2954.090087890625</v>
      </c>
      <c r="X19" s="87">
        <v>1390.5899658203125</v>
      </c>
    </row>
    <row r="20" spans="1:24" s="11" customFormat="1">
      <c r="A20" s="72" t="s">
        <v>90</v>
      </c>
      <c r="B20" s="14"/>
      <c r="C20" s="38" t="s">
        <v>13</v>
      </c>
      <c r="D20" s="88" t="s">
        <v>211</v>
      </c>
      <c r="E20" s="29"/>
      <c r="F20" s="17">
        <f t="shared" si="3"/>
        <v>38671.6396484375</v>
      </c>
      <c r="G20" s="17">
        <f t="shared" si="4"/>
        <v>0</v>
      </c>
      <c r="H20" s="17">
        <f t="shared" si="2"/>
        <v>38671.6396484375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7">
        <v>0</v>
      </c>
      <c r="Q20" s="31">
        <v>0</v>
      </c>
      <c r="R20" s="31">
        <v>0</v>
      </c>
      <c r="S20" s="31">
        <v>27370.919921875</v>
      </c>
      <c r="T20" s="31">
        <v>11300.7197265625</v>
      </c>
      <c r="U20" s="31">
        <v>0</v>
      </c>
      <c r="V20" s="31">
        <v>0</v>
      </c>
      <c r="W20" s="31">
        <v>0</v>
      </c>
      <c r="X20" s="87">
        <v>0</v>
      </c>
    </row>
    <row r="21" spans="1:24" s="11" customFormat="1">
      <c r="A21" s="72" t="s">
        <v>91</v>
      </c>
      <c r="B21" s="14"/>
      <c r="C21" s="38" t="s">
        <v>15</v>
      </c>
      <c r="D21" s="88" t="s">
        <v>212</v>
      </c>
      <c r="E21" s="29"/>
      <c r="F21" s="17">
        <f t="shared" si="3"/>
        <v>441532.84375</v>
      </c>
      <c r="G21" s="17">
        <f t="shared" si="4"/>
        <v>245114.6875</v>
      </c>
      <c r="H21" s="17">
        <f t="shared" si="2"/>
        <v>196418.15625</v>
      </c>
      <c r="I21" s="18">
        <v>245114.6875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7">
        <v>0</v>
      </c>
      <c r="Q21" s="31">
        <v>196418.15625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7">
        <v>0</v>
      </c>
    </row>
    <row r="22" spans="1:24" s="11" customFormat="1">
      <c r="A22" s="72" t="s">
        <v>92</v>
      </c>
      <c r="B22" s="14"/>
      <c r="C22" s="37" t="s">
        <v>16</v>
      </c>
      <c r="D22" s="246" t="s">
        <v>224</v>
      </c>
      <c r="E22" s="29"/>
      <c r="F22" s="17">
        <f t="shared" si="3"/>
        <v>43910.825958251953</v>
      </c>
      <c r="G22" s="17">
        <f t="shared" si="4"/>
        <v>21901.131713867188</v>
      </c>
      <c r="H22" s="17">
        <f t="shared" si="2"/>
        <v>22009.694244384766</v>
      </c>
      <c r="I22" s="18">
        <v>14031.9267578125</v>
      </c>
      <c r="J22" s="31">
        <v>2524.5</v>
      </c>
      <c r="K22" s="31">
        <v>0</v>
      </c>
      <c r="L22" s="31">
        <v>1254.0250244140625</v>
      </c>
      <c r="M22" s="31">
        <v>996.47998046875</v>
      </c>
      <c r="N22" s="31">
        <v>3094.199951171875</v>
      </c>
      <c r="O22" s="31">
        <v>0</v>
      </c>
      <c r="P22" s="87">
        <v>0</v>
      </c>
      <c r="Q22" s="31">
        <v>20707.154296875</v>
      </c>
      <c r="R22" s="31">
        <v>0</v>
      </c>
      <c r="S22" s="31">
        <v>0</v>
      </c>
      <c r="T22" s="31">
        <v>0</v>
      </c>
      <c r="U22" s="31">
        <v>0</v>
      </c>
      <c r="V22" s="31">
        <v>1151.68994140625</v>
      </c>
      <c r="W22" s="31">
        <v>0</v>
      </c>
      <c r="X22" s="87">
        <v>150.85000610351562</v>
      </c>
    </row>
    <row r="23" spans="1:24" s="11" customFormat="1">
      <c r="A23" s="72" t="s">
        <v>93</v>
      </c>
      <c r="B23" s="14"/>
      <c r="C23" s="37" t="s">
        <v>20</v>
      </c>
      <c r="D23" s="246" t="s">
        <v>55</v>
      </c>
      <c r="E23" s="29"/>
      <c r="F23" s="17">
        <f t="shared" si="3"/>
        <v>224802.9677734375</v>
      </c>
      <c r="G23" s="17">
        <f>SUM(I23:P23)</f>
        <v>123701.96044921875</v>
      </c>
      <c r="H23" s="17">
        <f t="shared" si="2"/>
        <v>101101.00732421875</v>
      </c>
      <c r="I23" s="18">
        <v>20848.330078125</v>
      </c>
      <c r="J23" s="31">
        <v>18762.240234375</v>
      </c>
      <c r="K23" s="31">
        <v>9790.2001953125</v>
      </c>
      <c r="L23" s="31">
        <v>16205</v>
      </c>
      <c r="M23" s="31">
        <v>12921.1396484375</v>
      </c>
      <c r="N23" s="31">
        <v>21378.330078125</v>
      </c>
      <c r="O23" s="31">
        <v>15703.740234375</v>
      </c>
      <c r="P23" s="87">
        <v>8092.97998046875</v>
      </c>
      <c r="Q23" s="31">
        <v>18317.876953125</v>
      </c>
      <c r="R23" s="31">
        <v>7299.60009765625</v>
      </c>
      <c r="S23" s="31">
        <v>6779.7900390625</v>
      </c>
      <c r="T23" s="31">
        <v>17326.23046875</v>
      </c>
      <c r="U23" s="31">
        <v>9859.6796875</v>
      </c>
      <c r="V23" s="31">
        <v>12924.599609375</v>
      </c>
      <c r="W23" s="31">
        <v>21979.98046875</v>
      </c>
      <c r="X23" s="87">
        <v>6613.25</v>
      </c>
    </row>
    <row r="24" spans="1:24" s="16" customFormat="1" ht="15" customHeight="1">
      <c r="A24" s="248"/>
      <c r="B24" s="63" t="s">
        <v>222</v>
      </c>
      <c r="C24" s="63"/>
      <c r="D24" s="63"/>
      <c r="E24" s="64"/>
      <c r="F24" s="53">
        <f>SUM(G24:H24)</f>
        <v>3664286.5983581543</v>
      </c>
      <c r="G24" s="54">
        <f>SUM(I24:P24)</f>
        <v>2231990.7298583984</v>
      </c>
      <c r="H24" s="54">
        <f>SUM(Q24:X24)</f>
        <v>1432295.8684997559</v>
      </c>
      <c r="I24" s="55">
        <f>SUM(I25:I53)</f>
        <v>84825.898803710938</v>
      </c>
      <c r="J24" s="56">
        <f t="shared" ref="J24:X24" si="5">SUM(J25:J53)</f>
        <v>29400.453857421875</v>
      </c>
      <c r="K24" s="56">
        <f t="shared" si="5"/>
        <v>201021.80236816406</v>
      </c>
      <c r="L24" s="56">
        <f t="shared" si="5"/>
        <v>656930.21850585938</v>
      </c>
      <c r="M24" s="56">
        <f t="shared" si="5"/>
        <v>490276.90673828125</v>
      </c>
      <c r="N24" s="56">
        <f t="shared" si="5"/>
        <v>500147.77911376953</v>
      </c>
      <c r="O24" s="56">
        <f t="shared" si="5"/>
        <v>219507.96130371094</v>
      </c>
      <c r="P24" s="252">
        <f t="shared" si="5"/>
        <v>49879.709167480469</v>
      </c>
      <c r="Q24" s="56">
        <f t="shared" si="5"/>
        <v>60319.975830078125</v>
      </c>
      <c r="R24" s="56">
        <f t="shared" si="5"/>
        <v>20870.65966796875</v>
      </c>
      <c r="S24" s="56">
        <f>SUM(S25:S53)</f>
        <v>148997.52990722656</v>
      </c>
      <c r="T24" s="56">
        <f t="shared" si="5"/>
        <v>329693.30004882812</v>
      </c>
      <c r="U24" s="56">
        <f t="shared" si="5"/>
        <v>306945.57501220703</v>
      </c>
      <c r="V24" s="56">
        <f t="shared" si="5"/>
        <v>342474.12927246094</v>
      </c>
      <c r="W24" s="56">
        <f t="shared" si="5"/>
        <v>176553.69909667969</v>
      </c>
      <c r="X24" s="252">
        <f t="shared" si="5"/>
        <v>46440.999664306641</v>
      </c>
    </row>
    <row r="25" spans="1:24" s="79" customFormat="1">
      <c r="A25" s="102"/>
      <c r="B25" s="262"/>
      <c r="C25" s="262"/>
      <c r="D25" s="104" t="s">
        <v>188</v>
      </c>
      <c r="E25" s="263"/>
      <c r="F25" s="80"/>
      <c r="G25" s="80"/>
      <c r="H25" s="80"/>
      <c r="I25" s="261"/>
      <c r="J25" s="262"/>
      <c r="K25" s="262"/>
      <c r="L25" s="262"/>
      <c r="M25" s="262"/>
      <c r="N25" s="262"/>
      <c r="O25" s="262"/>
      <c r="P25" s="263"/>
      <c r="Q25" s="105"/>
      <c r="R25" s="105"/>
      <c r="S25" s="105"/>
      <c r="T25" s="105"/>
      <c r="U25" s="105"/>
      <c r="V25" s="105"/>
      <c r="W25" s="105"/>
      <c r="X25" s="253"/>
    </row>
    <row r="26" spans="1:24" s="11" customFormat="1">
      <c r="A26" s="72" t="s">
        <v>94</v>
      </c>
      <c r="B26" s="14"/>
      <c r="C26" s="38" t="s">
        <v>21</v>
      </c>
      <c r="D26" s="38"/>
      <c r="E26" s="29" t="s">
        <v>189</v>
      </c>
      <c r="F26" s="17">
        <f>SUM(G26:H26)</f>
        <v>86406.470336914063</v>
      </c>
      <c r="G26" s="17">
        <f>SUM(I26:P26)</f>
        <v>54656.340087890625</v>
      </c>
      <c r="H26" s="17">
        <f t="shared" si="2"/>
        <v>31750.130249023438</v>
      </c>
      <c r="I26" s="32">
        <v>0</v>
      </c>
      <c r="J26" s="31">
        <v>0</v>
      </c>
      <c r="K26" s="31">
        <v>2500.360107421875</v>
      </c>
      <c r="L26" s="31">
        <v>13793.009765625</v>
      </c>
      <c r="M26" s="31">
        <v>14828.8603515625</v>
      </c>
      <c r="N26" s="31">
        <v>16801.6796875</v>
      </c>
      <c r="O26" s="31">
        <v>5822.93017578125</v>
      </c>
      <c r="P26" s="87">
        <v>909.5</v>
      </c>
      <c r="Q26" s="31">
        <v>0</v>
      </c>
      <c r="R26" s="31">
        <v>0</v>
      </c>
      <c r="S26" s="31">
        <v>3253.1201171875</v>
      </c>
      <c r="T26" s="31">
        <v>7728</v>
      </c>
      <c r="U26" s="31">
        <v>8868.240234375</v>
      </c>
      <c r="V26" s="31">
        <v>8309.25</v>
      </c>
      <c r="W26" s="31">
        <v>3074.39990234375</v>
      </c>
      <c r="X26" s="87">
        <v>517.1199951171875</v>
      </c>
    </row>
    <row r="27" spans="1:24" s="11" customFormat="1">
      <c r="A27" s="72" t="s">
        <v>95</v>
      </c>
      <c r="B27" s="14"/>
      <c r="C27" s="38" t="s">
        <v>22</v>
      </c>
      <c r="D27" s="38"/>
      <c r="E27" s="29" t="s">
        <v>191</v>
      </c>
      <c r="F27" s="17">
        <f t="shared" si="3"/>
        <v>20010.080139160156</v>
      </c>
      <c r="G27" s="17">
        <f t="shared" ref="G27:G43" si="6">SUM(I27:P27)</f>
        <v>10455.120178222656</v>
      </c>
      <c r="H27" s="17">
        <f t="shared" si="2"/>
        <v>9554.9599609375</v>
      </c>
      <c r="I27" s="32">
        <v>0</v>
      </c>
      <c r="J27" s="31">
        <v>0</v>
      </c>
      <c r="K27" s="31">
        <v>0</v>
      </c>
      <c r="L27" s="31">
        <v>1168.800048828125</v>
      </c>
      <c r="M27" s="31">
        <v>3664.85009765625</v>
      </c>
      <c r="N27" s="31">
        <v>4833.5400390625</v>
      </c>
      <c r="O27" s="31">
        <v>787.92999267578125</v>
      </c>
      <c r="P27" s="87">
        <v>0</v>
      </c>
      <c r="Q27" s="31">
        <v>0</v>
      </c>
      <c r="R27" s="31">
        <v>0</v>
      </c>
      <c r="S27" s="31">
        <v>0</v>
      </c>
      <c r="T27" s="31">
        <v>4715.52001953125</v>
      </c>
      <c r="U27" s="31">
        <v>3121.68994140625</v>
      </c>
      <c r="V27" s="31">
        <v>941.5999755859375</v>
      </c>
      <c r="W27" s="31">
        <v>776.1500244140625</v>
      </c>
      <c r="X27" s="87">
        <v>0</v>
      </c>
    </row>
    <row r="28" spans="1:24" s="11" customFormat="1">
      <c r="A28" s="72" t="s">
        <v>96</v>
      </c>
      <c r="B28" s="14"/>
      <c r="C28" s="37" t="s">
        <v>23</v>
      </c>
      <c r="D28" s="37"/>
      <c r="E28" s="29" t="s">
        <v>17</v>
      </c>
      <c r="F28" s="17">
        <f t="shared" si="3"/>
        <v>26902.930099487305</v>
      </c>
      <c r="G28" s="17">
        <f t="shared" si="6"/>
        <v>8748.4100799560547</v>
      </c>
      <c r="H28" s="17">
        <f t="shared" si="2"/>
        <v>18154.52001953125</v>
      </c>
      <c r="I28" s="32">
        <v>0</v>
      </c>
      <c r="J28" s="31">
        <v>0</v>
      </c>
      <c r="K28" s="31">
        <v>2868.239990234375</v>
      </c>
      <c r="L28" s="31">
        <v>0</v>
      </c>
      <c r="M28" s="31">
        <v>2094.56005859375</v>
      </c>
      <c r="N28" s="31">
        <v>1624.050048828125</v>
      </c>
      <c r="O28" s="31">
        <v>1997.8499755859375</v>
      </c>
      <c r="P28" s="87">
        <v>163.71000671386719</v>
      </c>
      <c r="Q28" s="31">
        <v>0</v>
      </c>
      <c r="R28" s="31">
        <v>0</v>
      </c>
      <c r="S28" s="31">
        <v>1662.43994140625</v>
      </c>
      <c r="T28" s="31">
        <v>2824.85009765625</v>
      </c>
      <c r="U28" s="31">
        <v>4339.080078125</v>
      </c>
      <c r="V28" s="31">
        <v>6167.8798828125</v>
      </c>
      <c r="W28" s="31">
        <v>3160.27001953125</v>
      </c>
      <c r="X28" s="87">
        <v>0</v>
      </c>
    </row>
    <row r="29" spans="1:24" s="11" customFormat="1">
      <c r="A29" s="72" t="s">
        <v>97</v>
      </c>
      <c r="B29" s="14"/>
      <c r="C29" s="37" t="s">
        <v>44</v>
      </c>
      <c r="D29" s="37"/>
      <c r="E29" s="29" t="s">
        <v>18</v>
      </c>
      <c r="F29" s="17">
        <f t="shared" si="3"/>
        <v>23113.110076904297</v>
      </c>
      <c r="G29" s="17">
        <f t="shared" si="6"/>
        <v>10714.779907226563</v>
      </c>
      <c r="H29" s="17">
        <f t="shared" si="2"/>
        <v>12398.330169677734</v>
      </c>
      <c r="I29" s="32">
        <v>0</v>
      </c>
      <c r="J29" s="31">
        <v>0</v>
      </c>
      <c r="K29" s="31">
        <v>0</v>
      </c>
      <c r="L29" s="31">
        <v>2554.5</v>
      </c>
      <c r="M29" s="31">
        <v>1601.6199951171875</v>
      </c>
      <c r="N29" s="31">
        <v>4290.83984375</v>
      </c>
      <c r="O29" s="31">
        <v>2267.820068359375</v>
      </c>
      <c r="P29" s="87">
        <v>0</v>
      </c>
      <c r="Q29" s="31">
        <v>0</v>
      </c>
      <c r="R29" s="31">
        <v>0</v>
      </c>
      <c r="S29" s="31">
        <v>0</v>
      </c>
      <c r="T29" s="31">
        <v>1441.5</v>
      </c>
      <c r="U29" s="31">
        <v>7612.2001953125</v>
      </c>
      <c r="V29" s="31">
        <v>1726.47998046875</v>
      </c>
      <c r="W29" s="31">
        <v>1230.25</v>
      </c>
      <c r="X29" s="87">
        <v>387.89999389648437</v>
      </c>
    </row>
    <row r="30" spans="1:24" s="11" customFormat="1">
      <c r="A30" s="72" t="s">
        <v>98</v>
      </c>
      <c r="B30" s="14"/>
      <c r="C30" s="37" t="s">
        <v>45</v>
      </c>
      <c r="D30" s="37"/>
      <c r="E30" s="29" t="s">
        <v>57</v>
      </c>
      <c r="F30" s="17">
        <f t="shared" si="3"/>
        <v>47330.120407104492</v>
      </c>
      <c r="G30" s="17">
        <f t="shared" si="6"/>
        <v>22851.090255737305</v>
      </c>
      <c r="H30" s="17">
        <f t="shared" si="2"/>
        <v>24479.030151367188</v>
      </c>
      <c r="I30" s="32">
        <v>0</v>
      </c>
      <c r="J30" s="31">
        <v>0</v>
      </c>
      <c r="K30" s="31">
        <v>1617.719970703125</v>
      </c>
      <c r="L30" s="31">
        <v>5220.47998046875</v>
      </c>
      <c r="M30" s="31">
        <v>6962.0400390625</v>
      </c>
      <c r="N30" s="31">
        <v>7394.22021484375</v>
      </c>
      <c r="O30" s="31">
        <v>1492.9200439453125</v>
      </c>
      <c r="P30" s="87">
        <v>163.71000671386719</v>
      </c>
      <c r="Q30" s="31">
        <v>0</v>
      </c>
      <c r="R30" s="31">
        <v>0</v>
      </c>
      <c r="S30" s="31">
        <v>2653.699951171875</v>
      </c>
      <c r="T30" s="31">
        <v>8913.58984375</v>
      </c>
      <c r="U30" s="31">
        <v>3578.0400390625</v>
      </c>
      <c r="V30" s="31">
        <v>5983.740234375</v>
      </c>
      <c r="W30" s="31">
        <v>2832.840087890625</v>
      </c>
      <c r="X30" s="87">
        <v>517.1199951171875</v>
      </c>
    </row>
    <row r="31" spans="1:24" s="11" customFormat="1">
      <c r="A31" s="72" t="s">
        <v>99</v>
      </c>
      <c r="B31" s="14"/>
      <c r="C31" s="39" t="s">
        <v>46</v>
      </c>
      <c r="D31" s="39"/>
      <c r="E31" s="29" t="s">
        <v>19</v>
      </c>
      <c r="F31" s="17">
        <f t="shared" si="3"/>
        <v>27137.079986572266</v>
      </c>
      <c r="G31" s="17">
        <f t="shared" si="6"/>
        <v>0</v>
      </c>
      <c r="H31" s="17">
        <f t="shared" si="2"/>
        <v>27137.079986572266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7">
        <v>0</v>
      </c>
      <c r="Q31" s="31">
        <v>0</v>
      </c>
      <c r="R31" s="31">
        <v>0</v>
      </c>
      <c r="S31" s="31">
        <v>0</v>
      </c>
      <c r="T31" s="31">
        <v>10413.5</v>
      </c>
      <c r="U31" s="31">
        <v>13613.5</v>
      </c>
      <c r="V31" s="31">
        <v>1726.47998046875</v>
      </c>
      <c r="W31" s="31">
        <v>1125</v>
      </c>
      <c r="X31" s="87">
        <v>258.60000610351562</v>
      </c>
    </row>
    <row r="32" spans="1:24" s="11" customFormat="1">
      <c r="A32" s="72" t="s">
        <v>100</v>
      </c>
      <c r="B32" s="14"/>
      <c r="C32" s="39" t="s">
        <v>47</v>
      </c>
      <c r="D32" s="39"/>
      <c r="E32" s="29" t="s">
        <v>193</v>
      </c>
      <c r="F32" s="17">
        <f t="shared" si="3"/>
        <v>16987.289794921875</v>
      </c>
      <c r="G32" s="17">
        <f t="shared" si="6"/>
        <v>0</v>
      </c>
      <c r="H32" s="17">
        <f t="shared" si="2"/>
        <v>16987.289794921875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7">
        <v>0</v>
      </c>
      <c r="Q32" s="31">
        <v>0</v>
      </c>
      <c r="R32" s="31">
        <v>0</v>
      </c>
      <c r="S32" s="31">
        <v>0</v>
      </c>
      <c r="T32" s="31">
        <v>4787.7900390625</v>
      </c>
      <c r="U32" s="31">
        <v>9298.7998046875</v>
      </c>
      <c r="V32" s="31">
        <v>2685.199951171875</v>
      </c>
      <c r="W32" s="31">
        <v>0</v>
      </c>
      <c r="X32" s="87">
        <v>215.5</v>
      </c>
    </row>
    <row r="33" spans="1:24" s="11" customFormat="1">
      <c r="A33" s="72" t="s">
        <v>101</v>
      </c>
      <c r="B33" s="14"/>
      <c r="C33" s="37" t="s">
        <v>48</v>
      </c>
      <c r="D33" s="37"/>
      <c r="E33" s="29" t="s">
        <v>216</v>
      </c>
      <c r="F33" s="17">
        <f t="shared" si="3"/>
        <v>31167.124694824219</v>
      </c>
      <c r="G33" s="17">
        <f t="shared" si="6"/>
        <v>18012.269805908203</v>
      </c>
      <c r="H33" s="17">
        <f>SUM(Q33:X33)</f>
        <v>13154.854888916016</v>
      </c>
      <c r="I33" s="32">
        <v>0</v>
      </c>
      <c r="J33" s="31">
        <v>2494.800048828125</v>
      </c>
      <c r="K33" s="31">
        <v>1324.0799560546875</v>
      </c>
      <c r="L33" s="31">
        <v>5756.8798828125</v>
      </c>
      <c r="M33" s="31">
        <v>3146.39990234375</v>
      </c>
      <c r="N33" s="31">
        <v>3487.9599609375</v>
      </c>
      <c r="O33" s="31">
        <v>1492.9200439453125</v>
      </c>
      <c r="P33" s="87">
        <v>309.23001098632812</v>
      </c>
      <c r="Q33" s="31">
        <v>0</v>
      </c>
      <c r="R33" s="31">
        <v>0</v>
      </c>
      <c r="S33" s="31">
        <v>1674.4000244140625</v>
      </c>
      <c r="T33" s="31">
        <v>3581.760009765625</v>
      </c>
      <c r="U33" s="31">
        <v>3440.6298828125</v>
      </c>
      <c r="V33" s="31">
        <v>4070.0849609375</v>
      </c>
      <c r="W33" s="31">
        <v>387.98001098632812</v>
      </c>
      <c r="X33" s="87">
        <v>0</v>
      </c>
    </row>
    <row r="34" spans="1:24" s="11" customFormat="1">
      <c r="A34" s="72" t="s">
        <v>102</v>
      </c>
      <c r="B34" s="14"/>
      <c r="C34" s="38" t="s">
        <v>49</v>
      </c>
      <c r="D34" s="88" t="s">
        <v>58</v>
      </c>
      <c r="E34" s="264"/>
      <c r="F34" s="17">
        <f t="shared" si="3"/>
        <v>191684.20581054688</v>
      </c>
      <c r="G34" s="17">
        <f t="shared" si="6"/>
        <v>98005.650634765625</v>
      </c>
      <c r="H34" s="17">
        <f t="shared" si="2"/>
        <v>93678.55517578125</v>
      </c>
      <c r="I34" s="32">
        <v>4747.47021484375</v>
      </c>
      <c r="J34" s="31">
        <v>0</v>
      </c>
      <c r="K34" s="31">
        <v>7956</v>
      </c>
      <c r="L34" s="31">
        <v>37729.5</v>
      </c>
      <c r="M34" s="31">
        <v>13026.9599609375</v>
      </c>
      <c r="N34" s="31">
        <v>23034.48046875</v>
      </c>
      <c r="O34" s="31">
        <v>9861</v>
      </c>
      <c r="P34" s="87">
        <v>1650.239990234375</v>
      </c>
      <c r="Q34" s="31">
        <v>0</v>
      </c>
      <c r="R34" s="31">
        <v>3587.9951171875</v>
      </c>
      <c r="S34" s="31">
        <v>7347.2001953125</v>
      </c>
      <c r="T34" s="31">
        <v>29485.259765625</v>
      </c>
      <c r="U34" s="31">
        <v>21325.6796875</v>
      </c>
      <c r="V34" s="31">
        <v>23695.560546875</v>
      </c>
      <c r="W34" s="31">
        <v>5957.06982421875</v>
      </c>
      <c r="X34" s="87">
        <v>2279.7900390625</v>
      </c>
    </row>
    <row r="35" spans="1:24" s="11" customFormat="1">
      <c r="A35" s="72" t="s">
        <v>103</v>
      </c>
      <c r="B35" s="14"/>
      <c r="C35" s="38" t="s">
        <v>50</v>
      </c>
      <c r="D35" s="88" t="s">
        <v>217</v>
      </c>
      <c r="E35" s="264"/>
      <c r="F35" s="17">
        <f t="shared" si="3"/>
        <v>242024.42419433594</v>
      </c>
      <c r="G35" s="17">
        <f t="shared" si="6"/>
        <v>113142.11682128906</v>
      </c>
      <c r="H35" s="17">
        <f t="shared" si="2"/>
        <v>128882.30737304688</v>
      </c>
      <c r="I35" s="32">
        <v>1844.8555908203125</v>
      </c>
      <c r="J35" s="31">
        <v>0</v>
      </c>
      <c r="K35" s="31">
        <v>3330.60009765625</v>
      </c>
      <c r="L35" s="31">
        <v>25085.279296875</v>
      </c>
      <c r="M35" s="31">
        <v>28172.169921875</v>
      </c>
      <c r="N35" s="31">
        <v>38897.01171875</v>
      </c>
      <c r="O35" s="31">
        <v>12343.3203125</v>
      </c>
      <c r="P35" s="87">
        <v>3468.8798828125</v>
      </c>
      <c r="Q35" s="31">
        <v>2110.30712890625</v>
      </c>
      <c r="R35" s="31">
        <v>0</v>
      </c>
      <c r="S35" s="31">
        <v>4192.2998046875</v>
      </c>
      <c r="T35" s="31">
        <v>22726.849609375</v>
      </c>
      <c r="U35" s="31">
        <v>41469.12109375</v>
      </c>
      <c r="V35" s="31">
        <v>40984.109375</v>
      </c>
      <c r="W35" s="31">
        <v>14162.1904296875</v>
      </c>
      <c r="X35" s="87">
        <v>3237.429931640625</v>
      </c>
    </row>
    <row r="36" spans="1:24" s="79" customFormat="1">
      <c r="A36" s="102"/>
      <c r="B36" s="262"/>
      <c r="C36" s="104"/>
      <c r="D36" s="104" t="s">
        <v>192</v>
      </c>
      <c r="E36" s="263"/>
      <c r="F36" s="80"/>
      <c r="G36" s="17"/>
      <c r="H36" s="80"/>
      <c r="I36" s="261"/>
      <c r="J36" s="262"/>
      <c r="K36" s="262"/>
      <c r="L36" s="262"/>
      <c r="M36" s="262"/>
      <c r="N36" s="262"/>
      <c r="O36" s="262"/>
      <c r="P36" s="263"/>
      <c r="Q36" s="105"/>
      <c r="R36" s="105"/>
      <c r="S36" s="105"/>
      <c r="T36" s="105"/>
      <c r="U36" s="105"/>
      <c r="V36" s="105"/>
      <c r="W36" s="105"/>
      <c r="X36" s="253"/>
    </row>
    <row r="37" spans="1:24" s="11" customFormat="1">
      <c r="A37" s="72" t="s">
        <v>104</v>
      </c>
      <c r="B37" s="14"/>
      <c r="C37" s="38" t="s">
        <v>51</v>
      </c>
      <c r="D37" s="38"/>
      <c r="E37" s="29" t="s">
        <v>24</v>
      </c>
      <c r="F37" s="17">
        <f t="shared" si="3"/>
        <v>20907.509490966797</v>
      </c>
      <c r="G37" s="17">
        <f t="shared" si="6"/>
        <v>8171.9499206542969</v>
      </c>
      <c r="H37" s="17">
        <f t="shared" si="2"/>
        <v>12735.5595703125</v>
      </c>
      <c r="I37" s="32">
        <v>0</v>
      </c>
      <c r="J37" s="31">
        <v>1994.239990234375</v>
      </c>
      <c r="K37" s="31">
        <v>1689.0899658203125</v>
      </c>
      <c r="L37" s="31">
        <v>0</v>
      </c>
      <c r="M37" s="31">
        <v>1019.719970703125</v>
      </c>
      <c r="N37" s="31">
        <v>2050.5</v>
      </c>
      <c r="O37" s="31">
        <v>1065.75</v>
      </c>
      <c r="P37" s="87">
        <v>352.64999389648437</v>
      </c>
      <c r="Q37" s="31">
        <v>4234.99951171875</v>
      </c>
      <c r="R37" s="31">
        <v>2745.9599609375</v>
      </c>
      <c r="S37" s="31">
        <v>2874.239990234375</v>
      </c>
      <c r="T37" s="31">
        <v>0</v>
      </c>
      <c r="U37" s="31">
        <v>2112.60009765625</v>
      </c>
      <c r="V37" s="31">
        <v>767.760009765625</v>
      </c>
      <c r="W37" s="31">
        <v>0</v>
      </c>
      <c r="X37" s="87">
        <v>0</v>
      </c>
    </row>
    <row r="38" spans="1:24" s="11" customFormat="1">
      <c r="A38" s="72" t="s">
        <v>107</v>
      </c>
      <c r="B38" s="14"/>
      <c r="C38" s="37" t="s">
        <v>59</v>
      </c>
      <c r="D38" s="37"/>
      <c r="E38" s="29" t="s">
        <v>213</v>
      </c>
      <c r="F38" s="17">
        <f t="shared" si="3"/>
        <v>82196.16862487793</v>
      </c>
      <c r="G38" s="17">
        <f t="shared" si="6"/>
        <v>43526.398483276367</v>
      </c>
      <c r="H38" s="17">
        <f t="shared" si="2"/>
        <v>38669.770141601563</v>
      </c>
      <c r="I38" s="32">
        <v>3675.98876953125</v>
      </c>
      <c r="J38" s="31">
        <v>2018.56005859375</v>
      </c>
      <c r="K38" s="31">
        <v>7590.7998046875</v>
      </c>
      <c r="L38" s="31">
        <v>10979.2802734375</v>
      </c>
      <c r="M38" s="31">
        <v>5703.919921875</v>
      </c>
      <c r="N38" s="31">
        <v>7851.759765625</v>
      </c>
      <c r="O38" s="31">
        <v>5542.3798828125</v>
      </c>
      <c r="P38" s="87">
        <v>163.71000671386719</v>
      </c>
      <c r="Q38" s="31">
        <v>3343.340087890625</v>
      </c>
      <c r="R38" s="31">
        <v>0</v>
      </c>
      <c r="S38" s="31">
        <v>15330.7001953125</v>
      </c>
      <c r="T38" s="31">
        <v>3871.409912109375</v>
      </c>
      <c r="U38" s="31">
        <v>4522.68017578125</v>
      </c>
      <c r="V38" s="31">
        <v>6148.52001953125</v>
      </c>
      <c r="W38" s="31">
        <v>4191.2998046875</v>
      </c>
      <c r="X38" s="87">
        <v>1261.8199462890625</v>
      </c>
    </row>
    <row r="39" spans="1:24" s="11" customFormat="1">
      <c r="A39" s="72" t="s">
        <v>105</v>
      </c>
      <c r="B39" s="14"/>
      <c r="C39" s="37" t="s">
        <v>60</v>
      </c>
      <c r="D39" s="88" t="s">
        <v>190</v>
      </c>
      <c r="E39" s="265"/>
      <c r="F39" s="17">
        <f t="shared" si="3"/>
        <v>4030.2550048828125</v>
      </c>
      <c r="G39" s="17">
        <f t="shared" si="6"/>
        <v>2463.2550354003906</v>
      </c>
      <c r="H39" s="17">
        <f t="shared" si="2"/>
        <v>1566.9999694824219</v>
      </c>
      <c r="I39" s="32">
        <v>0</v>
      </c>
      <c r="J39" s="31">
        <v>0</v>
      </c>
      <c r="K39" s="31">
        <v>0</v>
      </c>
      <c r="L39" s="31">
        <v>0</v>
      </c>
      <c r="M39" s="31">
        <v>1033.5</v>
      </c>
      <c r="N39" s="31">
        <v>910.2750244140625</v>
      </c>
      <c r="O39" s="31">
        <v>301.20001220703125</v>
      </c>
      <c r="P39" s="87">
        <v>218.27999877929687</v>
      </c>
      <c r="Q39" s="31">
        <v>0</v>
      </c>
      <c r="R39" s="31">
        <v>0</v>
      </c>
      <c r="S39" s="31">
        <v>0</v>
      </c>
      <c r="T39" s="31">
        <v>1394.5999755859375</v>
      </c>
      <c r="U39" s="31">
        <v>0</v>
      </c>
      <c r="V39" s="31">
        <v>0</v>
      </c>
      <c r="W39" s="31">
        <v>0</v>
      </c>
      <c r="X39" s="87">
        <v>172.39999389648437</v>
      </c>
    </row>
    <row r="40" spans="1:24" s="11" customFormat="1">
      <c r="A40" s="72" t="s">
        <v>108</v>
      </c>
      <c r="B40" s="14"/>
      <c r="C40" s="38" t="s">
        <v>61</v>
      </c>
      <c r="D40" s="88" t="s">
        <v>225</v>
      </c>
      <c r="E40" s="265"/>
      <c r="F40" s="17">
        <f t="shared" si="3"/>
        <v>30957.699981689453</v>
      </c>
      <c r="G40" s="17">
        <f t="shared" si="6"/>
        <v>4632.0400085449219</v>
      </c>
      <c r="H40" s="17">
        <f t="shared" si="2"/>
        <v>26325.659973144531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2568.02001953125</v>
      </c>
      <c r="O40" s="31">
        <v>1687.8599853515625</v>
      </c>
      <c r="P40" s="87">
        <v>376.16000366210937</v>
      </c>
      <c r="Q40" s="31">
        <v>0</v>
      </c>
      <c r="R40" s="31">
        <v>0</v>
      </c>
      <c r="S40" s="31">
        <v>9403.0400390625</v>
      </c>
      <c r="T40" s="31">
        <v>6133.330078125</v>
      </c>
      <c r="U40" s="31">
        <v>2994.1201171875</v>
      </c>
      <c r="V40" s="31">
        <v>4303.7998046875</v>
      </c>
      <c r="W40" s="31">
        <v>2715.659912109375</v>
      </c>
      <c r="X40" s="87">
        <v>775.71002197265625</v>
      </c>
    </row>
    <row r="41" spans="1:24" s="79" customFormat="1">
      <c r="A41" s="102"/>
      <c r="B41" s="262"/>
      <c r="C41" s="262"/>
      <c r="D41" s="111" t="s">
        <v>218</v>
      </c>
      <c r="E41" s="263"/>
      <c r="F41" s="80"/>
      <c r="G41" s="17"/>
      <c r="H41" s="80"/>
      <c r="I41" s="261"/>
      <c r="J41" s="262"/>
      <c r="K41" s="262"/>
      <c r="L41" s="262"/>
      <c r="M41" s="262"/>
      <c r="N41" s="262"/>
      <c r="O41" s="262"/>
      <c r="P41" s="263"/>
      <c r="Q41" s="105"/>
      <c r="R41" s="105"/>
      <c r="S41" s="105"/>
      <c r="T41" s="105"/>
      <c r="U41" s="105"/>
      <c r="V41" s="105"/>
      <c r="W41" s="105"/>
      <c r="X41" s="253"/>
    </row>
    <row r="42" spans="1:24" s="11" customFormat="1">
      <c r="A42" s="72" t="s">
        <v>106</v>
      </c>
      <c r="B42" s="14"/>
      <c r="C42" s="38" t="s">
        <v>62</v>
      </c>
      <c r="D42" s="14"/>
      <c r="E42" s="29" t="s">
        <v>210</v>
      </c>
      <c r="F42" s="17">
        <f t="shared" si="3"/>
        <v>14413.150009155273</v>
      </c>
      <c r="G42" s="17">
        <f t="shared" si="6"/>
        <v>6361.3300628662109</v>
      </c>
      <c r="H42" s="17">
        <f t="shared" si="2"/>
        <v>8051.8199462890625</v>
      </c>
      <c r="I42" s="32">
        <v>2879.10009765625</v>
      </c>
      <c r="J42" s="31">
        <v>0</v>
      </c>
      <c r="K42" s="31">
        <v>1440</v>
      </c>
      <c r="L42" s="31">
        <v>0</v>
      </c>
      <c r="M42" s="31">
        <v>0</v>
      </c>
      <c r="N42" s="31">
        <v>961.79998779296875</v>
      </c>
      <c r="O42" s="31">
        <v>953.0999755859375</v>
      </c>
      <c r="P42" s="87">
        <v>127.33000183105469</v>
      </c>
      <c r="Q42" s="31">
        <v>0</v>
      </c>
      <c r="R42" s="31">
        <v>0</v>
      </c>
      <c r="S42" s="31">
        <v>1698.3199462890625</v>
      </c>
      <c r="T42" s="31">
        <v>6353.5</v>
      </c>
      <c r="U42" s="31">
        <v>0</v>
      </c>
      <c r="V42" s="31">
        <v>0</v>
      </c>
      <c r="W42" s="31">
        <v>0</v>
      </c>
      <c r="X42" s="87">
        <v>0</v>
      </c>
    </row>
    <row r="43" spans="1:24" s="11" customFormat="1">
      <c r="A43" s="72" t="s">
        <v>109</v>
      </c>
      <c r="B43" s="14"/>
      <c r="C43" s="38" t="s">
        <v>63</v>
      </c>
      <c r="D43" s="14"/>
      <c r="E43" s="29" t="s">
        <v>219</v>
      </c>
      <c r="F43" s="17">
        <f t="shared" si="3"/>
        <v>226896.67834472656</v>
      </c>
      <c r="G43" s="17">
        <f t="shared" si="6"/>
        <v>121824.42883300781</v>
      </c>
      <c r="H43" s="17">
        <f t="shared" si="2"/>
        <v>105072.24951171875</v>
      </c>
      <c r="I43" s="32">
        <v>0</v>
      </c>
      <c r="J43" s="31">
        <v>2042.8800048828125</v>
      </c>
      <c r="K43" s="31">
        <v>13129.3203125</v>
      </c>
      <c r="L43" s="31">
        <v>20728.3203125</v>
      </c>
      <c r="M43" s="31">
        <v>22129.69921875</v>
      </c>
      <c r="N43" s="31">
        <v>37161.98828125</v>
      </c>
      <c r="O43" s="31">
        <v>20672.4609375</v>
      </c>
      <c r="P43" s="87">
        <v>5959.759765625</v>
      </c>
      <c r="Q43" s="31">
        <v>0</v>
      </c>
      <c r="R43" s="31">
        <v>2680.580078125</v>
      </c>
      <c r="S43" s="31">
        <v>9708.2998046875</v>
      </c>
      <c r="T43" s="31">
        <v>21881.759765625</v>
      </c>
      <c r="U43" s="31">
        <v>15563.8798828125</v>
      </c>
      <c r="V43" s="31">
        <v>21833.009765625</v>
      </c>
      <c r="W43" s="31">
        <v>26190</v>
      </c>
      <c r="X43" s="87">
        <v>7214.72021484375</v>
      </c>
    </row>
    <row r="44" spans="1:24" s="11" customFormat="1">
      <c r="A44" s="72" t="s">
        <v>110</v>
      </c>
      <c r="B44" s="14"/>
      <c r="C44" s="38" t="s">
        <v>64</v>
      </c>
      <c r="D44" s="14"/>
      <c r="E44" s="29" t="s">
        <v>202</v>
      </c>
      <c r="F44" s="17">
        <f t="shared" si="3"/>
        <v>1799099.8315429688</v>
      </c>
      <c r="G44" s="17">
        <f t="shared" si="4"/>
        <v>1184754.2836914063</v>
      </c>
      <c r="H44" s="17">
        <f t="shared" si="2"/>
        <v>614345.5478515625</v>
      </c>
      <c r="I44" s="32">
        <v>0</v>
      </c>
      <c r="J44" s="31">
        <v>4321.60009765625</v>
      </c>
      <c r="K44" s="31">
        <v>111967.046875</v>
      </c>
      <c r="L44" s="31">
        <v>391205.71875</v>
      </c>
      <c r="M44" s="31">
        <v>300159.15625</v>
      </c>
      <c r="N44" s="31">
        <v>245859.5625</v>
      </c>
      <c r="O44" s="31">
        <v>105169.6796875</v>
      </c>
      <c r="P44" s="87">
        <v>26071.51953125</v>
      </c>
      <c r="Q44" s="31">
        <v>0</v>
      </c>
      <c r="R44" s="31">
        <v>4144.7998046875</v>
      </c>
      <c r="S44" s="31">
        <v>63497.25</v>
      </c>
      <c r="T44" s="31">
        <v>161159.53125</v>
      </c>
      <c r="U44" s="31">
        <v>120836.5234375</v>
      </c>
      <c r="V44" s="31">
        <v>164031.484375</v>
      </c>
      <c r="W44" s="31">
        <v>79708.6796875</v>
      </c>
      <c r="X44" s="87">
        <v>20967.279296875</v>
      </c>
    </row>
    <row r="45" spans="1:24" s="11" customFormat="1">
      <c r="A45" s="72" t="s">
        <v>111</v>
      </c>
      <c r="B45" s="14"/>
      <c r="C45" s="38" t="s">
        <v>65</v>
      </c>
      <c r="D45" s="88" t="s">
        <v>203</v>
      </c>
      <c r="E45" s="264"/>
      <c r="F45" s="17">
        <f t="shared" si="3"/>
        <v>188031.1337890625</v>
      </c>
      <c r="G45" s="17">
        <f t="shared" si="4"/>
        <v>103213.31469726562</v>
      </c>
      <c r="H45" s="17">
        <f t="shared" si="2"/>
        <v>84817.819091796875</v>
      </c>
      <c r="I45" s="32">
        <v>4782.423828125</v>
      </c>
      <c r="J45" s="31">
        <v>5049</v>
      </c>
      <c r="K45" s="31">
        <v>1250.52001953125</v>
      </c>
      <c r="L45" s="31">
        <v>9680.6396484375</v>
      </c>
      <c r="M45" s="31">
        <v>13102.2001953125</v>
      </c>
      <c r="N45" s="31">
        <v>44501.671875</v>
      </c>
      <c r="O45" s="31">
        <v>21422.69921875</v>
      </c>
      <c r="P45" s="87">
        <v>3424.159912109375</v>
      </c>
      <c r="Q45" s="31">
        <v>3364.649169921875</v>
      </c>
      <c r="R45" s="31">
        <v>2778.64990234375</v>
      </c>
      <c r="S45" s="31">
        <v>8529.919921875</v>
      </c>
      <c r="T45" s="31">
        <v>10324.7998046875</v>
      </c>
      <c r="U45" s="31">
        <v>13282.849609375</v>
      </c>
      <c r="V45" s="31">
        <v>22332.9609375</v>
      </c>
      <c r="W45" s="31">
        <v>19285.01953125</v>
      </c>
      <c r="X45" s="87">
        <v>4918.97021484375</v>
      </c>
    </row>
    <row r="46" spans="1:24" s="79" customFormat="1">
      <c r="A46" s="102"/>
      <c r="B46" s="262"/>
      <c r="C46" s="111"/>
      <c r="D46" s="111" t="s">
        <v>25</v>
      </c>
      <c r="E46" s="263"/>
      <c r="F46" s="80"/>
      <c r="G46" s="80"/>
      <c r="H46" s="80"/>
      <c r="I46" s="261"/>
      <c r="J46" s="262"/>
      <c r="K46" s="262"/>
      <c r="L46" s="262"/>
      <c r="M46" s="262"/>
      <c r="N46" s="262"/>
      <c r="O46" s="262"/>
      <c r="P46" s="263"/>
      <c r="Q46" s="105"/>
      <c r="R46" s="105"/>
      <c r="S46" s="105"/>
      <c r="T46" s="105"/>
      <c r="U46" s="105"/>
      <c r="V46" s="105"/>
      <c r="W46" s="105"/>
      <c r="X46" s="253"/>
    </row>
    <row r="47" spans="1:24" s="11" customFormat="1">
      <c r="A47" s="72" t="s">
        <v>112</v>
      </c>
      <c r="B47" s="14"/>
      <c r="C47" s="38" t="s">
        <v>66</v>
      </c>
      <c r="D47" s="46"/>
      <c r="E47" s="29" t="s">
        <v>204</v>
      </c>
      <c r="F47" s="17">
        <f t="shared" si="3"/>
        <v>17240.240600585938</v>
      </c>
      <c r="G47" s="17">
        <f t="shared" si="4"/>
        <v>11910.5263671875</v>
      </c>
      <c r="H47" s="17">
        <f t="shared" si="2"/>
        <v>5329.7142333984375</v>
      </c>
      <c r="I47" s="32">
        <v>2922.92626953125</v>
      </c>
      <c r="J47" s="31">
        <v>0</v>
      </c>
      <c r="K47" s="31">
        <v>0</v>
      </c>
      <c r="L47" s="31">
        <v>3178</v>
      </c>
      <c r="M47" s="31">
        <v>2048.320068359375</v>
      </c>
      <c r="N47" s="31">
        <v>1854.9000244140625</v>
      </c>
      <c r="O47" s="31">
        <v>1906.3800048828125</v>
      </c>
      <c r="P47" s="87">
        <v>0</v>
      </c>
      <c r="Q47" s="31">
        <v>3373.834228515625</v>
      </c>
      <c r="R47" s="31">
        <v>0</v>
      </c>
      <c r="S47" s="31">
        <v>0</v>
      </c>
      <c r="T47" s="31">
        <v>0</v>
      </c>
      <c r="U47" s="31">
        <v>970.20001220703125</v>
      </c>
      <c r="V47" s="31">
        <v>0</v>
      </c>
      <c r="W47" s="31">
        <v>985.67999267578125</v>
      </c>
      <c r="X47" s="87">
        <v>0</v>
      </c>
    </row>
    <row r="48" spans="1:24" s="11" customFormat="1">
      <c r="A48" s="72" t="s">
        <v>113</v>
      </c>
      <c r="B48" s="14"/>
      <c r="C48" s="38" t="s">
        <v>67</v>
      </c>
      <c r="D48" s="46"/>
      <c r="E48" s="29" t="s">
        <v>205</v>
      </c>
      <c r="F48" s="17">
        <f t="shared" si="3"/>
        <v>211744.25128173828</v>
      </c>
      <c r="G48" s="17">
        <f t="shared" si="4"/>
        <v>181915.87133789062</v>
      </c>
      <c r="H48" s="17">
        <f t="shared" si="2"/>
        <v>29828.379943847656</v>
      </c>
      <c r="I48" s="32">
        <v>8466.4951171875</v>
      </c>
      <c r="J48" s="31">
        <v>4519.853515625</v>
      </c>
      <c r="K48" s="31">
        <v>21251.73046875</v>
      </c>
      <c r="L48" s="31">
        <v>75576.390625</v>
      </c>
      <c r="M48" s="31">
        <v>38376.9609375</v>
      </c>
      <c r="N48" s="31">
        <v>21188.16015625</v>
      </c>
      <c r="O48" s="31">
        <v>10068.48046875</v>
      </c>
      <c r="P48" s="87">
        <v>2467.800048828125</v>
      </c>
      <c r="Q48" s="31">
        <v>4241.02490234375</v>
      </c>
      <c r="R48" s="31">
        <v>4932.6748046875</v>
      </c>
      <c r="S48" s="31">
        <v>6536.60009765625</v>
      </c>
      <c r="T48" s="31">
        <v>4516.56005859375</v>
      </c>
      <c r="U48" s="31">
        <v>3578.0400390625</v>
      </c>
      <c r="V48" s="31">
        <v>3585.330078125</v>
      </c>
      <c r="W48" s="31">
        <v>1475.3499755859375</v>
      </c>
      <c r="X48" s="87">
        <v>962.79998779296875</v>
      </c>
    </row>
    <row r="49" spans="1:24" s="11" customFormat="1">
      <c r="A49" s="72" t="s">
        <v>114</v>
      </c>
      <c r="B49" s="14"/>
      <c r="C49" s="38" t="s">
        <v>68</v>
      </c>
      <c r="D49" s="46"/>
      <c r="E49" s="29" t="s">
        <v>206</v>
      </c>
      <c r="F49" s="17">
        <f t="shared" si="3"/>
        <v>69485.32666015625</v>
      </c>
      <c r="G49" s="17">
        <f t="shared" si="4"/>
        <v>44144.669982910156</v>
      </c>
      <c r="H49" s="17">
        <f t="shared" si="2"/>
        <v>25340.656677246094</v>
      </c>
      <c r="I49" s="32">
        <v>9494.9404296875</v>
      </c>
      <c r="J49" s="31">
        <v>0</v>
      </c>
      <c r="K49" s="31">
        <v>11739</v>
      </c>
      <c r="L49" s="31">
        <v>9328.919921875</v>
      </c>
      <c r="M49" s="31">
        <v>8589.1396484375</v>
      </c>
      <c r="N49" s="31">
        <v>1739.3399658203125</v>
      </c>
      <c r="O49" s="31">
        <v>2446.02001953125</v>
      </c>
      <c r="P49" s="87">
        <v>807.30999755859375</v>
      </c>
      <c r="Q49" s="31">
        <v>2117.95654296875</v>
      </c>
      <c r="R49" s="31">
        <v>0</v>
      </c>
      <c r="S49" s="31">
        <v>1674.4000244140625</v>
      </c>
      <c r="T49" s="31">
        <v>6941.10009765625</v>
      </c>
      <c r="U49" s="31">
        <v>6164.64013671875</v>
      </c>
      <c r="V49" s="31">
        <v>6043.43994140625</v>
      </c>
      <c r="W49" s="31">
        <v>1537.199951171875</v>
      </c>
      <c r="X49" s="87">
        <v>861.91998291015625</v>
      </c>
    </row>
    <row r="50" spans="1:24" s="79" customFormat="1">
      <c r="A50" s="102"/>
      <c r="B50" s="262"/>
      <c r="C50" s="111"/>
      <c r="D50" s="111" t="s">
        <v>26</v>
      </c>
      <c r="E50" s="263"/>
      <c r="F50" s="80"/>
      <c r="G50" s="80"/>
      <c r="H50" s="80"/>
      <c r="I50" s="261"/>
      <c r="J50" s="262"/>
      <c r="K50" s="262"/>
      <c r="L50" s="262"/>
      <c r="M50" s="262"/>
      <c r="N50" s="262"/>
      <c r="O50" s="262"/>
      <c r="P50" s="263"/>
      <c r="Q50" s="105"/>
      <c r="R50" s="105"/>
      <c r="S50" s="105"/>
      <c r="T50" s="105"/>
      <c r="U50" s="105"/>
      <c r="V50" s="105"/>
      <c r="W50" s="105"/>
      <c r="X50" s="253"/>
    </row>
    <row r="51" spans="1:24" s="11" customFormat="1">
      <c r="A51" s="72" t="s">
        <v>115</v>
      </c>
      <c r="B51" s="14"/>
      <c r="C51" s="38" t="s">
        <v>69</v>
      </c>
      <c r="D51" s="46"/>
      <c r="E51" s="29" t="s">
        <v>220</v>
      </c>
      <c r="F51" s="17">
        <f t="shared" si="3"/>
        <v>194691.58227539062</v>
      </c>
      <c r="G51" s="17">
        <f t="shared" si="4"/>
        <v>130794.22277832031</v>
      </c>
      <c r="H51" s="17">
        <f t="shared" si="2"/>
        <v>63897.359497070312</v>
      </c>
      <c r="I51" s="32">
        <v>4760.5126953125</v>
      </c>
      <c r="J51" s="31">
        <v>1969.9200439453125</v>
      </c>
      <c r="K51" s="31">
        <v>10070.7998046875</v>
      </c>
      <c r="L51" s="31">
        <v>44944.5</v>
      </c>
      <c r="M51" s="31">
        <v>23541.990234375</v>
      </c>
      <c r="N51" s="31">
        <v>33136.01953125</v>
      </c>
      <c r="O51" s="31">
        <v>9937.4404296875</v>
      </c>
      <c r="P51" s="87">
        <v>2433.0400390625</v>
      </c>
      <c r="Q51" s="31">
        <v>2109.3798828125</v>
      </c>
      <c r="R51" s="31">
        <v>0</v>
      </c>
      <c r="S51" s="31">
        <v>6087.35986328125</v>
      </c>
      <c r="T51" s="31">
        <v>9027.759765625</v>
      </c>
      <c r="U51" s="31">
        <v>20253.060546875</v>
      </c>
      <c r="V51" s="31">
        <v>17137.439453125</v>
      </c>
      <c r="W51" s="31">
        <v>7390.43994140625</v>
      </c>
      <c r="X51" s="87">
        <v>1891.9200439453125</v>
      </c>
    </row>
    <row r="52" spans="1:24" s="11" customFormat="1">
      <c r="A52" s="72" t="s">
        <v>116</v>
      </c>
      <c r="B52" s="14"/>
      <c r="C52" s="37" t="s">
        <v>70</v>
      </c>
      <c r="D52" s="46"/>
      <c r="E52" s="28" t="s">
        <v>207</v>
      </c>
      <c r="F52" s="17">
        <f t="shared" si="3"/>
        <v>10214.950592041016</v>
      </c>
      <c r="G52" s="17">
        <f t="shared" si="4"/>
        <v>8376.400634765625</v>
      </c>
      <c r="H52" s="17">
        <f>SUM(Q52:X52)</f>
        <v>1838.5499572753906</v>
      </c>
      <c r="I52" s="32">
        <v>2924.525634765625</v>
      </c>
      <c r="J52" s="31">
        <v>0</v>
      </c>
      <c r="K52" s="31">
        <v>1296.4949951171875</v>
      </c>
      <c r="L52" s="31">
        <v>0</v>
      </c>
      <c r="M52" s="31">
        <v>1074.8399658203125</v>
      </c>
      <c r="N52" s="31">
        <v>0</v>
      </c>
      <c r="O52" s="31">
        <v>2267.820068359375</v>
      </c>
      <c r="P52" s="87">
        <v>812.719970703125</v>
      </c>
      <c r="Q52" s="31">
        <v>0</v>
      </c>
      <c r="R52" s="31">
        <v>0</v>
      </c>
      <c r="S52" s="31">
        <v>0</v>
      </c>
      <c r="T52" s="31">
        <v>1470.3299560546875</v>
      </c>
      <c r="U52" s="31">
        <v>0</v>
      </c>
      <c r="V52" s="31">
        <v>0</v>
      </c>
      <c r="W52" s="31">
        <v>368.22000122070312</v>
      </c>
      <c r="X52" s="87">
        <v>0</v>
      </c>
    </row>
    <row r="53" spans="1:24" s="11" customFormat="1">
      <c r="A53" s="72" t="s">
        <v>184</v>
      </c>
      <c r="B53" s="14"/>
      <c r="C53" s="37" t="s">
        <v>71</v>
      </c>
      <c r="D53" s="88" t="s">
        <v>182</v>
      </c>
      <c r="E53" s="265"/>
      <c r="F53" s="17">
        <f>SUM(G53:H53)</f>
        <v>81614.984619140625</v>
      </c>
      <c r="G53" s="17">
        <f>SUM(I53:P53)</f>
        <v>43316.26025390625</v>
      </c>
      <c r="H53" s="17">
        <f>SUM(Q53:X53)</f>
        <v>38298.724365234375</v>
      </c>
      <c r="I53" s="32">
        <v>38326.66015625</v>
      </c>
      <c r="J53" s="31">
        <v>4989.60009765625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87">
        <v>0</v>
      </c>
      <c r="Q53" s="31">
        <v>35424.484375</v>
      </c>
      <c r="R53" s="31">
        <v>0</v>
      </c>
      <c r="S53" s="31">
        <v>2874.239990234375</v>
      </c>
      <c r="T53" s="31">
        <v>0</v>
      </c>
      <c r="U53" s="31">
        <v>0</v>
      </c>
      <c r="V53" s="31">
        <v>0</v>
      </c>
      <c r="W53" s="31">
        <v>0</v>
      </c>
      <c r="X53" s="87">
        <v>0</v>
      </c>
    </row>
    <row r="54" spans="1:24" s="16" customFormat="1" ht="15" customHeight="1">
      <c r="A54" s="248"/>
      <c r="B54" s="63" t="s">
        <v>56</v>
      </c>
      <c r="C54" s="63"/>
      <c r="D54" s="63"/>
      <c r="E54" s="64"/>
      <c r="F54" s="53">
        <f t="shared" si="3"/>
        <v>974017.77952575684</v>
      </c>
      <c r="G54" s="54">
        <f>SUM(G55:G61)</f>
        <v>725466.60188293457</v>
      </c>
      <c r="H54" s="54">
        <f>SUM(H55:H61)</f>
        <v>248551.17764282227</v>
      </c>
      <c r="I54" s="55">
        <f>SUM(I55:I61)</f>
        <v>35064.974609375</v>
      </c>
      <c r="J54" s="56">
        <f t="shared" ref="J54:X54" si="7">SUM(J55:J61)</f>
        <v>23356.940551757813</v>
      </c>
      <c r="K54" s="56">
        <f t="shared" si="7"/>
        <v>257537.8916015625</v>
      </c>
      <c r="L54" s="56">
        <f t="shared" si="7"/>
        <v>289356.21142578125</v>
      </c>
      <c r="M54" s="56">
        <f>SUM(M55:M61)</f>
        <v>65680.837890625</v>
      </c>
      <c r="N54" s="56">
        <f t="shared" si="7"/>
        <v>37652.330627441406</v>
      </c>
      <c r="O54" s="56">
        <f t="shared" si="7"/>
        <v>13593.380126953125</v>
      </c>
      <c r="P54" s="252">
        <f>SUM(P55:P61)</f>
        <v>3224.0350494384766</v>
      </c>
      <c r="Q54" s="56">
        <f t="shared" si="7"/>
        <v>27708.219482421875</v>
      </c>
      <c r="R54" s="56">
        <f t="shared" si="7"/>
        <v>18959.49951171875</v>
      </c>
      <c r="S54" s="56">
        <f t="shared" si="7"/>
        <v>84484.913452148438</v>
      </c>
      <c r="T54" s="56">
        <f t="shared" si="7"/>
        <v>62221.525146484375</v>
      </c>
      <c r="U54" s="56">
        <f t="shared" si="7"/>
        <v>20748.280029296875</v>
      </c>
      <c r="V54" s="56">
        <f t="shared" si="7"/>
        <v>20150.880126953125</v>
      </c>
      <c r="W54" s="56">
        <f t="shared" si="7"/>
        <v>10612.60986328125</v>
      </c>
      <c r="X54" s="252">
        <f t="shared" si="7"/>
        <v>3665.2500305175781</v>
      </c>
    </row>
    <row r="55" spans="1:24">
      <c r="A55" s="72" t="s">
        <v>119</v>
      </c>
      <c r="B55" s="81"/>
      <c r="C55" s="38" t="s">
        <v>72</v>
      </c>
      <c r="D55" s="88" t="s">
        <v>223</v>
      </c>
      <c r="E55" s="266"/>
      <c r="F55" s="17">
        <f>SUM(G55:H55)</f>
        <v>454697.90191650391</v>
      </c>
      <c r="G55" s="17">
        <f t="shared" si="4"/>
        <v>393614.99554443359</v>
      </c>
      <c r="H55" s="17">
        <f t="shared" si="2"/>
        <v>61082.906372070313</v>
      </c>
      <c r="I55" s="254">
        <v>11960.099609375</v>
      </c>
      <c r="J55" s="33">
        <v>9030.6904296875</v>
      </c>
      <c r="K55" s="33">
        <v>144599.84375</v>
      </c>
      <c r="L55" s="33">
        <v>154245.0625</v>
      </c>
      <c r="M55" s="33">
        <v>44820.23828125</v>
      </c>
      <c r="N55" s="33">
        <v>24323.880859375</v>
      </c>
      <c r="O55" s="33">
        <v>3737.340087890625</v>
      </c>
      <c r="P55" s="87">
        <v>897.84002685546875</v>
      </c>
      <c r="Q55" s="33">
        <v>0</v>
      </c>
      <c r="R55" s="33">
        <v>2745.9599609375</v>
      </c>
      <c r="S55" s="33">
        <v>20047.30078125</v>
      </c>
      <c r="T55" s="33">
        <v>23987.775390625</v>
      </c>
      <c r="U55" s="33">
        <v>5172.18017578125</v>
      </c>
      <c r="V55" s="33">
        <v>6118.56005859375</v>
      </c>
      <c r="W55" s="33">
        <v>2509.739990234375</v>
      </c>
      <c r="X55" s="255">
        <v>501.3900146484375</v>
      </c>
    </row>
    <row r="56" spans="1:24">
      <c r="A56" s="72" t="s">
        <v>120</v>
      </c>
      <c r="B56" s="81"/>
      <c r="C56" s="38" t="s">
        <v>73</v>
      </c>
      <c r="D56" s="88" t="s">
        <v>27</v>
      </c>
      <c r="E56" s="266"/>
      <c r="F56" s="17">
        <f t="shared" si="3"/>
        <v>86392.695678710938</v>
      </c>
      <c r="G56" s="17">
        <f t="shared" si="4"/>
        <v>52698.175659179688</v>
      </c>
      <c r="H56" s="17">
        <f t="shared" si="2"/>
        <v>33694.52001953125</v>
      </c>
      <c r="I56" s="254">
        <v>6607.7255859375</v>
      </c>
      <c r="J56" s="33">
        <v>0</v>
      </c>
      <c r="K56" s="33">
        <v>10763.900390625</v>
      </c>
      <c r="L56" s="33">
        <v>16932</v>
      </c>
      <c r="M56" s="33">
        <v>5708.35986328125</v>
      </c>
      <c r="N56" s="33">
        <v>6462.81982421875</v>
      </c>
      <c r="O56" s="33">
        <v>4695.47998046875</v>
      </c>
      <c r="P56" s="87">
        <v>1527.8900146484375</v>
      </c>
      <c r="Q56" s="33">
        <v>0</v>
      </c>
      <c r="R56" s="33">
        <v>0</v>
      </c>
      <c r="S56" s="33">
        <v>4869.2001953125</v>
      </c>
      <c r="T56" s="33">
        <v>6038.39990234375</v>
      </c>
      <c r="U56" s="33">
        <v>3524.760009765625</v>
      </c>
      <c r="V56" s="33">
        <v>8761.5</v>
      </c>
      <c r="W56" s="33">
        <v>7487.64990234375</v>
      </c>
      <c r="X56" s="255">
        <v>3013.010009765625</v>
      </c>
    </row>
    <row r="57" spans="1:24">
      <c r="A57" s="72" t="s">
        <v>121</v>
      </c>
      <c r="B57" s="81"/>
      <c r="C57" s="38" t="s">
        <v>74</v>
      </c>
      <c r="D57" s="88" t="s">
        <v>28</v>
      </c>
      <c r="E57" s="266"/>
      <c r="F57" s="17">
        <f t="shared" si="3"/>
        <v>44745.984527587891</v>
      </c>
      <c r="G57" s="17">
        <f t="shared" si="4"/>
        <v>34027.804595947266</v>
      </c>
      <c r="H57" s="17">
        <f t="shared" si="2"/>
        <v>10718.179931640625</v>
      </c>
      <c r="I57" s="254">
        <v>7264.7998046875</v>
      </c>
      <c r="J57" s="33">
        <v>2042.8800048828125</v>
      </c>
      <c r="K57" s="33">
        <v>5916.9599609375</v>
      </c>
      <c r="L57" s="33">
        <v>14979.919921875</v>
      </c>
      <c r="M57" s="33">
        <v>3233.8798828125</v>
      </c>
      <c r="N57" s="33">
        <v>0</v>
      </c>
      <c r="O57" s="33">
        <v>373.1400146484375</v>
      </c>
      <c r="P57" s="87">
        <v>216.22500610351562</v>
      </c>
      <c r="Q57" s="33">
        <v>4171.5</v>
      </c>
      <c r="R57" s="33">
        <v>2745.9599609375</v>
      </c>
      <c r="S57" s="33">
        <v>0</v>
      </c>
      <c r="T57" s="33">
        <v>3800.719970703125</v>
      </c>
      <c r="U57" s="33">
        <v>0</v>
      </c>
      <c r="V57" s="33">
        <v>0</v>
      </c>
      <c r="W57" s="33">
        <v>0</v>
      </c>
      <c r="X57" s="255">
        <v>0</v>
      </c>
    </row>
    <row r="58" spans="1:24">
      <c r="A58" s="72" t="s">
        <v>122</v>
      </c>
      <c r="B58" s="81"/>
      <c r="C58" s="38" t="s">
        <v>75</v>
      </c>
      <c r="D58" s="88" t="s">
        <v>117</v>
      </c>
      <c r="E58" s="266"/>
      <c r="F58" s="17">
        <f t="shared" si="3"/>
        <v>35652.46989440918</v>
      </c>
      <c r="G58" s="17">
        <f t="shared" si="4"/>
        <v>25790.81999206543</v>
      </c>
      <c r="H58" s="17">
        <f t="shared" si="2"/>
        <v>9861.64990234375</v>
      </c>
      <c r="I58" s="254">
        <v>0</v>
      </c>
      <c r="J58" s="33">
        <v>3939.030029296875</v>
      </c>
      <c r="K58" s="33">
        <v>5905.2001953125</v>
      </c>
      <c r="L58" s="33">
        <v>12381.7197265625</v>
      </c>
      <c r="M58" s="33">
        <v>1019.719970703125</v>
      </c>
      <c r="N58" s="33">
        <v>1624.050048828125</v>
      </c>
      <c r="O58" s="33">
        <v>775.58001708984375</v>
      </c>
      <c r="P58" s="87">
        <v>145.52000427246094</v>
      </c>
      <c r="Q58" s="33">
        <v>2086.199951171875</v>
      </c>
      <c r="R58" s="33">
        <v>2713.27001953125</v>
      </c>
      <c r="S58" s="33">
        <v>1397.199951171875</v>
      </c>
      <c r="T58" s="33">
        <v>3664.97998046875</v>
      </c>
      <c r="U58" s="33">
        <v>0</v>
      </c>
      <c r="V58" s="33">
        <v>0</v>
      </c>
      <c r="W58" s="33">
        <v>0</v>
      </c>
      <c r="X58" s="255">
        <v>0</v>
      </c>
    </row>
    <row r="59" spans="1:24">
      <c r="A59" s="72" t="s">
        <v>123</v>
      </c>
      <c r="B59" s="81"/>
      <c r="C59" s="38" t="s">
        <v>76</v>
      </c>
      <c r="D59" s="88" t="s">
        <v>221</v>
      </c>
      <c r="E59" s="266"/>
      <c r="F59" s="17">
        <f t="shared" si="3"/>
        <v>139000.49200439453</v>
      </c>
      <c r="G59" s="17">
        <f t="shared" si="4"/>
        <v>86579.990295410156</v>
      </c>
      <c r="H59" s="17">
        <f t="shared" si="2"/>
        <v>52420.501708984375</v>
      </c>
      <c r="I59" s="254">
        <v>0</v>
      </c>
      <c r="J59" s="33">
        <v>1921.280029296875</v>
      </c>
      <c r="K59" s="33">
        <v>39919.94921875</v>
      </c>
      <c r="L59" s="33">
        <v>42121.62109375</v>
      </c>
      <c r="M59" s="33">
        <v>1051.8399658203125</v>
      </c>
      <c r="N59" s="33">
        <v>842.239990234375</v>
      </c>
      <c r="O59" s="33">
        <v>723.05999755859375</v>
      </c>
      <c r="P59" s="87">
        <v>0</v>
      </c>
      <c r="Q59" s="33">
        <v>0</v>
      </c>
      <c r="R59" s="33">
        <v>0</v>
      </c>
      <c r="S59" s="33">
        <v>39746.51171875</v>
      </c>
      <c r="T59" s="33">
        <v>8185.64990234375</v>
      </c>
      <c r="U59" s="33">
        <v>3720.580078125</v>
      </c>
      <c r="V59" s="33">
        <v>767.760009765625</v>
      </c>
      <c r="W59" s="33">
        <v>0</v>
      </c>
      <c r="X59" s="255">
        <v>0</v>
      </c>
    </row>
    <row r="60" spans="1:24">
      <c r="A60" s="72" t="s">
        <v>124</v>
      </c>
      <c r="B60" s="81"/>
      <c r="C60" s="38" t="s">
        <v>77</v>
      </c>
      <c r="D60" s="88" t="s">
        <v>29</v>
      </c>
      <c r="E60" s="266"/>
      <c r="F60" s="17">
        <f t="shared" si="3"/>
        <v>17204.199523925781</v>
      </c>
      <c r="G60" s="17">
        <f t="shared" si="4"/>
        <v>14914.579528808594</v>
      </c>
      <c r="H60" s="17">
        <f t="shared" si="2"/>
        <v>2289.6199951171875</v>
      </c>
      <c r="I60" s="254">
        <v>0</v>
      </c>
      <c r="J60" s="33">
        <v>0</v>
      </c>
      <c r="K60" s="33">
        <v>8668.6396484375</v>
      </c>
      <c r="L60" s="33">
        <v>4343.89990234375</v>
      </c>
      <c r="M60" s="33">
        <v>1074.8399658203125</v>
      </c>
      <c r="N60" s="33">
        <v>827.20001220703125</v>
      </c>
      <c r="O60" s="33">
        <v>0</v>
      </c>
      <c r="P60" s="87">
        <v>0</v>
      </c>
      <c r="Q60" s="33">
        <v>0</v>
      </c>
      <c r="R60" s="33">
        <v>0</v>
      </c>
      <c r="S60" s="33">
        <v>1674.4000244140625</v>
      </c>
      <c r="T60" s="33">
        <v>0</v>
      </c>
      <c r="U60" s="33">
        <v>0</v>
      </c>
      <c r="V60" s="33">
        <v>0</v>
      </c>
      <c r="W60" s="33">
        <v>615.219970703125</v>
      </c>
      <c r="X60" s="255">
        <v>0</v>
      </c>
    </row>
    <row r="61" spans="1:24">
      <c r="A61" s="72" t="s">
        <v>125</v>
      </c>
      <c r="B61" s="81"/>
      <c r="C61" s="38" t="s">
        <v>78</v>
      </c>
      <c r="D61" s="88" t="s">
        <v>118</v>
      </c>
      <c r="E61" s="266"/>
      <c r="F61" s="17">
        <f t="shared" si="3"/>
        <v>196324.03598022461</v>
      </c>
      <c r="G61" s="17">
        <f t="shared" si="4"/>
        <v>117840.23626708984</v>
      </c>
      <c r="H61" s="17">
        <f t="shared" si="2"/>
        <v>78483.799713134766</v>
      </c>
      <c r="I61" s="254">
        <v>9232.349609375</v>
      </c>
      <c r="J61" s="33">
        <v>6423.06005859375</v>
      </c>
      <c r="K61" s="33">
        <v>41763.3984375</v>
      </c>
      <c r="L61" s="33">
        <v>44351.98828125</v>
      </c>
      <c r="M61" s="33">
        <v>8771.9599609375</v>
      </c>
      <c r="N61" s="33">
        <v>3572.139892578125</v>
      </c>
      <c r="O61" s="33">
        <v>3288.780029296875</v>
      </c>
      <c r="P61" s="87">
        <v>436.55999755859375</v>
      </c>
      <c r="Q61" s="33">
        <v>21450.51953125</v>
      </c>
      <c r="R61" s="33">
        <v>10754.3095703125</v>
      </c>
      <c r="S61" s="33">
        <v>16750.30078125</v>
      </c>
      <c r="T61" s="33">
        <v>16544</v>
      </c>
      <c r="U61" s="33">
        <v>8330.759765625</v>
      </c>
      <c r="V61" s="33">
        <v>4503.06005859375</v>
      </c>
      <c r="W61" s="33">
        <v>0</v>
      </c>
      <c r="X61" s="255">
        <v>150.85000610351562</v>
      </c>
    </row>
    <row r="62" spans="1:24" s="101" customFormat="1" ht="15" customHeight="1" thickBot="1">
      <c r="A62" s="249" t="s">
        <v>80</v>
      </c>
      <c r="B62" s="95" t="s">
        <v>183</v>
      </c>
      <c r="C62" s="97" t="s">
        <v>79</v>
      </c>
      <c r="D62" s="100"/>
      <c r="E62" s="97"/>
      <c r="F62" s="98">
        <f t="shared" si="3"/>
        <v>348663.80969238281</v>
      </c>
      <c r="G62" s="99">
        <f t="shared" si="4"/>
        <v>171836.23547363281</v>
      </c>
      <c r="H62" s="99">
        <f>SUM(Q62:X62)</f>
        <v>176827.57421875</v>
      </c>
      <c r="I62" s="100">
        <v>3689.711181640625</v>
      </c>
      <c r="J62" s="96">
        <v>1982.0799560546875</v>
      </c>
      <c r="K62" s="96">
        <v>8022.384765625</v>
      </c>
      <c r="L62" s="96">
        <v>21000</v>
      </c>
      <c r="M62" s="96">
        <v>12520.7998046875</v>
      </c>
      <c r="N62" s="96">
        <v>31626.919921875</v>
      </c>
      <c r="O62" s="96">
        <v>57474.28125</v>
      </c>
      <c r="P62" s="97">
        <v>35520.05859375</v>
      </c>
      <c r="Q62" s="96">
        <v>14366.21484375</v>
      </c>
      <c r="R62" s="96">
        <v>0</v>
      </c>
      <c r="S62" s="96">
        <v>14395.9599609375</v>
      </c>
      <c r="T62" s="96">
        <v>8085.5</v>
      </c>
      <c r="U62" s="96">
        <v>7229.9501953125</v>
      </c>
      <c r="V62" s="96">
        <v>19349.4609375</v>
      </c>
      <c r="W62" s="96">
        <v>62669.6484375</v>
      </c>
      <c r="X62" s="97">
        <v>50730.83984375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90" zoomScaleNormal="90" workbookViewId="0">
      <pane xSplit="5" ySplit="8" topLeftCell="F9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9.109375" defaultRowHeight="13.2"/>
  <cols>
    <col min="1" max="1" width="7.6640625" style="73" customWidth="1"/>
    <col min="2" max="3" width="3" style="40" customWidth="1"/>
    <col min="4" max="4" width="3.88671875" style="40" customWidth="1"/>
    <col min="5" max="5" width="34.6640625" style="6" customWidth="1"/>
    <col min="6" max="24" width="10.88671875" style="6" customWidth="1"/>
    <col min="25" max="16384" width="9.109375" style="6"/>
  </cols>
  <sheetData>
    <row r="1" spans="1:24" ht="15.6">
      <c r="A1" s="65" t="s">
        <v>200</v>
      </c>
    </row>
    <row r="2" spans="1:24" ht="15.6">
      <c r="A2" s="112" t="s">
        <v>157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34" t="s">
        <v>32</v>
      </c>
      <c r="I4" s="289" t="s">
        <v>31</v>
      </c>
      <c r="J4" s="290"/>
      <c r="K4" s="290"/>
      <c r="L4" s="290"/>
      <c r="M4" s="290"/>
      <c r="N4" s="290"/>
      <c r="O4" s="290"/>
      <c r="P4" s="291"/>
      <c r="Q4" s="290" t="s">
        <v>32</v>
      </c>
      <c r="R4" s="290"/>
      <c r="S4" s="290"/>
      <c r="T4" s="290"/>
      <c r="U4" s="290"/>
      <c r="V4" s="290"/>
      <c r="W4" s="290"/>
      <c r="X4" s="290"/>
    </row>
    <row r="5" spans="1:24" s="8" customFormat="1" ht="13.8" thickBot="1">
      <c r="A5" s="68"/>
      <c r="B5" s="43"/>
      <c r="C5" s="43"/>
      <c r="D5" s="43"/>
      <c r="E5" s="21" t="s">
        <v>34</v>
      </c>
      <c r="F5" s="286" t="s">
        <v>52</v>
      </c>
      <c r="G5" s="287" t="s">
        <v>1</v>
      </c>
      <c r="H5" s="288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56" t="s">
        <v>128</v>
      </c>
      <c r="Q5" s="10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10" t="s">
        <v>128</v>
      </c>
    </row>
    <row r="6" spans="1:24" s="11" customFormat="1" ht="14.4" thickTop="1" thickBot="1">
      <c r="A6" s="74" t="s">
        <v>0</v>
      </c>
      <c r="B6" s="57"/>
      <c r="C6" s="57"/>
      <c r="D6" s="57"/>
      <c r="E6" s="58"/>
      <c r="F6" s="59">
        <f>SUM(G6:H6)</f>
        <v>28619.846999999998</v>
      </c>
      <c r="G6" s="60">
        <f>SUM(I6:P6)</f>
        <v>15267.160999999998</v>
      </c>
      <c r="H6" s="60">
        <f>SUM(Q6:X6)</f>
        <v>13352.686</v>
      </c>
      <c r="I6" s="61">
        <v>1375.829</v>
      </c>
      <c r="J6" s="62">
        <v>2726.5369999999998</v>
      </c>
      <c r="K6" s="62">
        <v>4439.0929999999998</v>
      </c>
      <c r="L6" s="62">
        <v>4098.8069999999998</v>
      </c>
      <c r="M6" s="62">
        <v>1288.6220000000001</v>
      </c>
      <c r="N6" s="62">
        <v>883.971</v>
      </c>
      <c r="O6" s="62">
        <v>309.26900000000001</v>
      </c>
      <c r="P6" s="257">
        <v>145.03299999999999</v>
      </c>
      <c r="Q6" s="62">
        <v>1153.4059999999999</v>
      </c>
      <c r="R6" s="62">
        <v>2124.319</v>
      </c>
      <c r="S6" s="62">
        <v>3747.7579999999998</v>
      </c>
      <c r="T6" s="62">
        <v>3665.3649999999998</v>
      </c>
      <c r="U6" s="62">
        <v>1277.9169999999999</v>
      </c>
      <c r="V6" s="62">
        <v>846.62800000000004</v>
      </c>
      <c r="W6" s="62">
        <v>361.69200000000001</v>
      </c>
      <c r="X6" s="62">
        <v>175.601</v>
      </c>
    </row>
    <row r="7" spans="1:24" s="11" customFormat="1" ht="14.4" thickTop="1" thickBot="1">
      <c r="A7" s="69"/>
      <c r="B7" s="44"/>
      <c r="C7" s="44"/>
      <c r="D7" s="44"/>
      <c r="E7" s="26"/>
      <c r="F7" s="36"/>
      <c r="G7" s="35"/>
      <c r="H7" s="258"/>
      <c r="I7" s="36"/>
      <c r="J7" s="35"/>
      <c r="K7" s="35"/>
      <c r="L7" s="35"/>
      <c r="M7" s="35"/>
      <c r="N7" s="35"/>
      <c r="O7" s="35"/>
      <c r="P7" s="258"/>
      <c r="Q7" s="35"/>
      <c r="R7" s="35"/>
      <c r="S7" s="35"/>
      <c r="T7" s="35"/>
      <c r="U7" s="35"/>
      <c r="V7" s="35"/>
      <c r="W7" s="35"/>
      <c r="X7" s="35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6"/>
      <c r="G8" s="35"/>
      <c r="H8" s="258"/>
      <c r="I8" s="12"/>
      <c r="J8" s="13"/>
      <c r="K8" s="13"/>
      <c r="L8" s="13"/>
      <c r="M8" s="13"/>
      <c r="N8" s="13"/>
      <c r="O8" s="13"/>
      <c r="P8" s="259"/>
      <c r="Q8" s="13"/>
      <c r="R8" s="13"/>
      <c r="S8" s="13"/>
      <c r="T8" s="13"/>
      <c r="U8" s="13"/>
      <c r="V8" s="13"/>
      <c r="W8" s="13"/>
      <c r="X8" s="13"/>
    </row>
    <row r="9" spans="1:24" s="15" customFormat="1" ht="14.4" thickTop="1">
      <c r="A9" s="71"/>
      <c r="B9" s="47" t="s">
        <v>2</v>
      </c>
      <c r="C9" s="47"/>
      <c r="D9" s="47"/>
      <c r="E9" s="48"/>
      <c r="F9" s="49">
        <f>SUM(G9:H9)</f>
        <v>7429353.4543914795</v>
      </c>
      <c r="G9" s="50">
        <f>SUM(I9:P9)</f>
        <v>4459261.6705474854</v>
      </c>
      <c r="H9" s="50">
        <f>SUM(Q9:X9)</f>
        <v>2970091.7838439941</v>
      </c>
      <c r="I9" s="51">
        <f t="shared" ref="I9:X9" si="0">I10+I24+I54+I62</f>
        <v>1003114.5051269531</v>
      </c>
      <c r="J9" s="52">
        <f t="shared" si="0"/>
        <v>143545.57006835938</v>
      </c>
      <c r="K9" s="52">
        <f t="shared" si="0"/>
        <v>525378.02990722656</v>
      </c>
      <c r="L9" s="52">
        <f t="shared" si="0"/>
        <v>1035186.0703125</v>
      </c>
      <c r="M9" s="52">
        <f t="shared" si="0"/>
        <v>646648.61828613281</v>
      </c>
      <c r="N9" s="52">
        <f t="shared" si="0"/>
        <v>672735.9453125</v>
      </c>
      <c r="O9" s="52">
        <f t="shared" si="0"/>
        <v>322129.27481079102</v>
      </c>
      <c r="P9" s="260">
        <f t="shared" si="0"/>
        <v>110523.65672302246</v>
      </c>
      <c r="Q9" s="250">
        <f t="shared" si="0"/>
        <v>883093.82397460938</v>
      </c>
      <c r="R9" s="250">
        <f t="shared" si="0"/>
        <v>128038.79052734375</v>
      </c>
      <c r="S9" s="250">
        <f t="shared" si="0"/>
        <v>385720.1494140625</v>
      </c>
      <c r="T9" s="250">
        <f t="shared" si="0"/>
        <v>406026.091796875</v>
      </c>
      <c r="U9" s="250">
        <f t="shared" si="0"/>
        <v>323512.88317871094</v>
      </c>
      <c r="V9" s="250">
        <f t="shared" si="0"/>
        <v>444833.84661865234</v>
      </c>
      <c r="W9" s="250">
        <f t="shared" si="0"/>
        <v>288299.40936279297</v>
      </c>
      <c r="X9" s="251">
        <f t="shared" si="0"/>
        <v>110566.78897094727</v>
      </c>
    </row>
    <row r="10" spans="1:24" s="16" customFormat="1" ht="15" customHeight="1">
      <c r="A10" s="248"/>
      <c r="B10" s="63" t="s">
        <v>214</v>
      </c>
      <c r="C10" s="63"/>
      <c r="D10" s="63"/>
      <c r="E10" s="64"/>
      <c r="F10" s="53">
        <f>SUM(G10:H10)</f>
        <v>2615786.567199707</v>
      </c>
      <c r="G10" s="54">
        <f>SUM(I10:P10)</f>
        <v>1386238.7973632813</v>
      </c>
      <c r="H10" s="54">
        <f>SUM(Q10:X10)</f>
        <v>1229547.7698364258</v>
      </c>
      <c r="I10" s="55">
        <f>SUM(I11:I23)</f>
        <v>823557.71606445313</v>
      </c>
      <c r="J10" s="56">
        <f>SUM(J11:J23)</f>
        <v>57206.74951171875</v>
      </c>
      <c r="K10" s="56">
        <f>SUM(K11:K23)</f>
        <v>71042.935791015625</v>
      </c>
      <c r="L10" s="56">
        <f t="shared" ref="L10:X10" si="1">SUM(L11:L23)</f>
        <v>167500.314453125</v>
      </c>
      <c r="M10" s="56">
        <f t="shared" si="1"/>
        <v>106751.58715820312</v>
      </c>
      <c r="N10" s="56">
        <f t="shared" si="1"/>
        <v>90362.760009765625</v>
      </c>
      <c r="O10" s="56">
        <f t="shared" si="1"/>
        <v>50368.039276123047</v>
      </c>
      <c r="P10" s="252">
        <f t="shared" si="1"/>
        <v>19448.695098876953</v>
      </c>
      <c r="Q10" s="56">
        <f t="shared" si="1"/>
        <v>734173.0888671875</v>
      </c>
      <c r="R10" s="56">
        <f t="shared" si="1"/>
        <v>78709.6904296875</v>
      </c>
      <c r="S10" s="56">
        <f t="shared" si="1"/>
        <v>133883.71923828125</v>
      </c>
      <c r="T10" s="56">
        <f t="shared" si="1"/>
        <v>79680.8994140625</v>
      </c>
      <c r="U10" s="56">
        <f t="shared" si="1"/>
        <v>50837.22021484375</v>
      </c>
      <c r="V10" s="56">
        <f t="shared" si="1"/>
        <v>81671.130920410156</v>
      </c>
      <c r="W10" s="56">
        <f t="shared" si="1"/>
        <v>48786.540649414063</v>
      </c>
      <c r="X10" s="252">
        <f t="shared" si="1"/>
        <v>21805.480102539063</v>
      </c>
    </row>
    <row r="11" spans="1:24" s="11" customFormat="1">
      <c r="A11" s="72" t="s">
        <v>81</v>
      </c>
      <c r="B11" s="14"/>
      <c r="C11" s="38" t="s">
        <v>3</v>
      </c>
      <c r="D11" s="88" t="s">
        <v>4</v>
      </c>
      <c r="E11" s="29"/>
      <c r="F11" s="17">
        <f>SUM(G11:H11)</f>
        <v>324102.36633300781</v>
      </c>
      <c r="G11" s="19">
        <f>SUM(I11:P11)</f>
        <v>221529.56567382813</v>
      </c>
      <c r="H11" s="19">
        <f t="shared" ref="H11:H61" si="2">SUM(Q11:X11)</f>
        <v>102572.80065917969</v>
      </c>
      <c r="I11" s="18">
        <v>2272.27001953125</v>
      </c>
      <c r="J11" s="31">
        <v>0</v>
      </c>
      <c r="K11" s="31">
        <v>16082.6796875</v>
      </c>
      <c r="L11" s="31">
        <v>86063</v>
      </c>
      <c r="M11" s="31">
        <v>68902.7421875</v>
      </c>
      <c r="N11" s="31">
        <v>36831.19921875</v>
      </c>
      <c r="O11" s="31">
        <v>10179.0595703125</v>
      </c>
      <c r="P11" s="87">
        <v>1198.614990234375</v>
      </c>
      <c r="Q11" s="31">
        <v>0</v>
      </c>
      <c r="R11" s="31">
        <v>0</v>
      </c>
      <c r="S11" s="31">
        <v>22835.55078125</v>
      </c>
      <c r="T11" s="31">
        <v>28784.599609375</v>
      </c>
      <c r="U11" s="31">
        <v>17606.16015625</v>
      </c>
      <c r="V11" s="31">
        <v>26628.75</v>
      </c>
      <c r="W11" s="31">
        <v>4690.6201171875</v>
      </c>
      <c r="X11" s="87">
        <v>2027.1199951171875</v>
      </c>
    </row>
    <row r="12" spans="1:24" s="11" customFormat="1">
      <c r="A12" s="72" t="s">
        <v>82</v>
      </c>
      <c r="B12" s="14"/>
      <c r="C12" s="38" t="s">
        <v>5</v>
      </c>
      <c r="D12" s="88" t="s">
        <v>209</v>
      </c>
      <c r="E12" s="29"/>
      <c r="F12" s="17">
        <f t="shared" ref="F12:F62" si="3">SUM(G12:H12)</f>
        <v>8855.599853515625</v>
      </c>
      <c r="G12" s="19">
        <f t="shared" ref="G12:G62" si="4">SUM(I12:P12)</f>
        <v>8855.599853515625</v>
      </c>
      <c r="H12" s="19">
        <f t="shared" si="2"/>
        <v>0</v>
      </c>
      <c r="I12" s="18">
        <v>0</v>
      </c>
      <c r="J12" s="31">
        <v>0</v>
      </c>
      <c r="K12" s="31">
        <v>2156.050048828125</v>
      </c>
      <c r="L12" s="31">
        <v>6699.5498046875</v>
      </c>
      <c r="M12" s="31">
        <v>0</v>
      </c>
      <c r="N12" s="31">
        <v>0</v>
      </c>
      <c r="O12" s="31">
        <v>0</v>
      </c>
      <c r="P12" s="87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87">
        <v>0</v>
      </c>
    </row>
    <row r="13" spans="1:24" s="11" customFormat="1">
      <c r="A13" s="72" t="s">
        <v>83</v>
      </c>
      <c r="B13" s="14"/>
      <c r="C13" s="37" t="s">
        <v>6</v>
      </c>
      <c r="D13" s="246" t="s">
        <v>215</v>
      </c>
      <c r="E13" s="29"/>
      <c r="F13" s="17">
        <f t="shared" si="3"/>
        <v>351438.814453125</v>
      </c>
      <c r="G13" s="19">
        <f t="shared" si="4"/>
        <v>146097.6845703125</v>
      </c>
      <c r="H13" s="19">
        <f t="shared" si="2"/>
        <v>205341.1298828125</v>
      </c>
      <c r="I13" s="18">
        <v>78155.2890625</v>
      </c>
      <c r="J13" s="31">
        <v>15801.5400390625</v>
      </c>
      <c r="K13" s="31">
        <v>8359.400390625</v>
      </c>
      <c r="L13" s="31">
        <v>13872.5</v>
      </c>
      <c r="M13" s="31">
        <v>9621.03515625</v>
      </c>
      <c r="N13" s="31">
        <v>5100.68017578125</v>
      </c>
      <c r="O13" s="31">
        <v>9546.009765625</v>
      </c>
      <c r="P13" s="87">
        <v>5641.22998046875</v>
      </c>
      <c r="Q13" s="31">
        <v>90451.859375</v>
      </c>
      <c r="R13" s="31">
        <v>30419.759765625</v>
      </c>
      <c r="S13" s="31">
        <v>24791.0703125</v>
      </c>
      <c r="T13" s="31">
        <v>11755.9296875</v>
      </c>
      <c r="U13" s="31">
        <v>6454.080078125</v>
      </c>
      <c r="V13" s="31">
        <v>18990.400390625</v>
      </c>
      <c r="W13" s="31">
        <v>16845.48046875</v>
      </c>
      <c r="X13" s="87">
        <v>5632.5498046875</v>
      </c>
    </row>
    <row r="14" spans="1:24" s="11" customFormat="1">
      <c r="A14" s="72" t="s">
        <v>84</v>
      </c>
      <c r="B14" s="14"/>
      <c r="C14" s="37" t="s">
        <v>7</v>
      </c>
      <c r="D14" s="246" t="s">
        <v>201</v>
      </c>
      <c r="E14" s="29"/>
      <c r="F14" s="17">
        <f t="shared" si="3"/>
        <v>18858.959320068359</v>
      </c>
      <c r="G14" s="19">
        <f t="shared" si="4"/>
        <v>7371.1792907714844</v>
      </c>
      <c r="H14" s="19">
        <f t="shared" si="2"/>
        <v>11487.780029296875</v>
      </c>
      <c r="I14" s="18">
        <v>7055.779296875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87">
        <v>315.39999389648437</v>
      </c>
      <c r="Q14" s="31">
        <v>6916</v>
      </c>
      <c r="R14" s="31">
        <v>2419.449951171875</v>
      </c>
      <c r="S14" s="31">
        <v>0</v>
      </c>
      <c r="T14" s="31">
        <v>2152.330078125</v>
      </c>
      <c r="U14" s="31">
        <v>0</v>
      </c>
      <c r="V14" s="31">
        <v>0</v>
      </c>
      <c r="W14" s="31">
        <v>0</v>
      </c>
      <c r="X14" s="87">
        <v>0</v>
      </c>
    </row>
    <row r="15" spans="1:24" s="11" customFormat="1">
      <c r="A15" s="72" t="s">
        <v>85</v>
      </c>
      <c r="B15" s="14"/>
      <c r="C15" s="37" t="s">
        <v>8</v>
      </c>
      <c r="D15" s="246" t="s">
        <v>53</v>
      </c>
      <c r="E15" s="29"/>
      <c r="F15" s="17">
        <f t="shared" si="3"/>
        <v>63135.5439453125</v>
      </c>
      <c r="G15" s="17">
        <f t="shared" si="4"/>
        <v>33917.24267578125</v>
      </c>
      <c r="H15" s="17">
        <f t="shared" si="2"/>
        <v>29218.30126953125</v>
      </c>
      <c r="I15" s="18">
        <v>12048.0625</v>
      </c>
      <c r="J15" s="31">
        <v>12726.83984375</v>
      </c>
      <c r="K15" s="31">
        <v>4777.2001953125</v>
      </c>
      <c r="L15" s="31">
        <v>4365.14013671875</v>
      </c>
      <c r="M15" s="31">
        <v>0</v>
      </c>
      <c r="N15" s="31">
        <v>0</v>
      </c>
      <c r="O15" s="31">
        <v>0</v>
      </c>
      <c r="P15" s="87">
        <v>0</v>
      </c>
      <c r="Q15" s="31">
        <v>19069.9609375</v>
      </c>
      <c r="R15" s="31">
        <v>5713.68017578125</v>
      </c>
      <c r="S15" s="31">
        <v>1852.56005859375</v>
      </c>
      <c r="T15" s="31">
        <v>0</v>
      </c>
      <c r="U15" s="31">
        <v>2582.10009765625</v>
      </c>
      <c r="V15" s="31">
        <v>0</v>
      </c>
      <c r="W15" s="31">
        <v>0</v>
      </c>
      <c r="X15" s="87">
        <v>0</v>
      </c>
    </row>
    <row r="16" spans="1:24" s="11" customFormat="1">
      <c r="A16" s="72" t="s">
        <v>86</v>
      </c>
      <c r="B16" s="14"/>
      <c r="C16" s="39" t="s">
        <v>9</v>
      </c>
      <c r="D16" s="246" t="s">
        <v>43</v>
      </c>
      <c r="E16" s="29"/>
      <c r="F16" s="17">
        <f t="shared" si="3"/>
        <v>48810.349884033203</v>
      </c>
      <c r="G16" s="17">
        <f t="shared" si="4"/>
        <v>26030.639556884766</v>
      </c>
      <c r="H16" s="17">
        <f t="shared" si="2"/>
        <v>22779.710327148438</v>
      </c>
      <c r="I16" s="18">
        <v>2444.749755859375</v>
      </c>
      <c r="J16" s="31">
        <v>3190.6201171875</v>
      </c>
      <c r="K16" s="31">
        <v>3839.5</v>
      </c>
      <c r="L16" s="31">
        <v>11865.6396484375</v>
      </c>
      <c r="M16" s="31">
        <v>0</v>
      </c>
      <c r="N16" s="31">
        <v>3625.2900390625</v>
      </c>
      <c r="O16" s="31">
        <v>560.1199951171875</v>
      </c>
      <c r="P16" s="87">
        <v>504.72000122070312</v>
      </c>
      <c r="Q16" s="31">
        <v>9333.8701171875</v>
      </c>
      <c r="R16" s="31">
        <v>2599.56005859375</v>
      </c>
      <c r="S16" s="31">
        <v>7035.39013671875</v>
      </c>
      <c r="T16" s="31">
        <v>1954.1099853515625</v>
      </c>
      <c r="U16" s="31">
        <v>0</v>
      </c>
      <c r="V16" s="31">
        <v>1298.1800537109375</v>
      </c>
      <c r="W16" s="31">
        <v>558.5999755859375</v>
      </c>
      <c r="X16" s="87">
        <v>0</v>
      </c>
    </row>
    <row r="17" spans="1:24" s="11" customFormat="1">
      <c r="A17" s="72" t="s">
        <v>87</v>
      </c>
      <c r="B17" s="14"/>
      <c r="C17" s="39" t="s">
        <v>10</v>
      </c>
      <c r="D17" s="246" t="s">
        <v>14</v>
      </c>
      <c r="E17" s="29"/>
      <c r="F17" s="17">
        <f t="shared" si="3"/>
        <v>106293.82116699219</v>
      </c>
      <c r="G17" s="17">
        <f t="shared" si="4"/>
        <v>43527.079833984375</v>
      </c>
      <c r="H17" s="17">
        <f t="shared" si="2"/>
        <v>62766.741333007813</v>
      </c>
      <c r="I17" s="18">
        <v>7069.7900390625</v>
      </c>
      <c r="J17" s="31">
        <v>3284.31005859375</v>
      </c>
      <c r="K17" s="31">
        <v>2191.77001953125</v>
      </c>
      <c r="L17" s="31">
        <v>5964.919921875</v>
      </c>
      <c r="M17" s="31">
        <v>8704.6201171875</v>
      </c>
      <c r="N17" s="31">
        <v>8124.56982421875</v>
      </c>
      <c r="O17" s="31">
        <v>5411.33984375</v>
      </c>
      <c r="P17" s="87">
        <v>2775.760009765625</v>
      </c>
      <c r="Q17" s="31">
        <v>18955.30078125</v>
      </c>
      <c r="R17" s="31">
        <v>11659.2001953125</v>
      </c>
      <c r="S17" s="31">
        <v>11582.23046875</v>
      </c>
      <c r="T17" s="31">
        <v>3461.1201171875</v>
      </c>
      <c r="U17" s="31">
        <v>2534.39990234375</v>
      </c>
      <c r="V17" s="31">
        <v>5636.5400390625</v>
      </c>
      <c r="W17" s="31">
        <v>7132.85986328125</v>
      </c>
      <c r="X17" s="87">
        <v>1805.0899658203125</v>
      </c>
    </row>
    <row r="18" spans="1:24" s="11" customFormat="1">
      <c r="A18" s="72" t="s">
        <v>88</v>
      </c>
      <c r="B18" s="14"/>
      <c r="C18" s="37" t="s">
        <v>11</v>
      </c>
      <c r="D18" s="246" t="s">
        <v>54</v>
      </c>
      <c r="E18" s="29"/>
      <c r="F18" s="17">
        <f>SUM(G18:H18)</f>
        <v>361165.84790039062</v>
      </c>
      <c r="G18" s="17">
        <f>SUM(I18:P18)</f>
        <v>171483.37829589844</v>
      </c>
      <c r="H18" s="17">
        <f t="shared" si="2"/>
        <v>189682.46960449219</v>
      </c>
      <c r="I18" s="18">
        <v>126571.078125</v>
      </c>
      <c r="J18" s="31">
        <v>12644.599609375</v>
      </c>
      <c r="K18" s="31">
        <v>1744.3199462890625</v>
      </c>
      <c r="L18" s="31">
        <v>7120.68017578125</v>
      </c>
      <c r="M18" s="31">
        <v>3759.199951171875</v>
      </c>
      <c r="N18" s="31">
        <v>10055.240234375</v>
      </c>
      <c r="O18" s="31">
        <v>5904.18017578125</v>
      </c>
      <c r="P18" s="87">
        <v>3684.080078125</v>
      </c>
      <c r="Q18" s="31">
        <v>151060.359375</v>
      </c>
      <c r="R18" s="31">
        <v>7619.64013671875</v>
      </c>
      <c r="S18" s="31">
        <v>1783.3699951171875</v>
      </c>
      <c r="T18" s="31">
        <v>5846.8798828125</v>
      </c>
      <c r="U18" s="31">
        <v>4951.080078125</v>
      </c>
      <c r="V18" s="31">
        <v>9688.1201171875</v>
      </c>
      <c r="W18" s="31">
        <v>6393.06005859375</v>
      </c>
      <c r="X18" s="87">
        <v>2339.9599609375</v>
      </c>
    </row>
    <row r="19" spans="1:24" s="11" customFormat="1">
      <c r="A19" s="72" t="s">
        <v>89</v>
      </c>
      <c r="B19" s="14"/>
      <c r="C19" s="38" t="s">
        <v>12</v>
      </c>
      <c r="D19" s="88" t="s">
        <v>208</v>
      </c>
      <c r="E19" s="29"/>
      <c r="F19" s="17">
        <f t="shared" si="3"/>
        <v>103565.42068481445</v>
      </c>
      <c r="G19" s="17">
        <f t="shared" si="4"/>
        <v>62769.031219482422</v>
      </c>
      <c r="H19" s="17">
        <f t="shared" si="2"/>
        <v>40796.389465332031</v>
      </c>
      <c r="I19" s="18">
        <v>24679.99609375</v>
      </c>
      <c r="J19" s="31">
        <v>6234.9599609375</v>
      </c>
      <c r="K19" s="31">
        <v>14587.1552734375</v>
      </c>
      <c r="L19" s="31">
        <v>9980.8798828125</v>
      </c>
      <c r="M19" s="31">
        <v>3664.47998046875</v>
      </c>
      <c r="N19" s="31">
        <v>1900.530029296875</v>
      </c>
      <c r="O19" s="31">
        <v>1500.25</v>
      </c>
      <c r="P19" s="87">
        <v>220.77999877929687</v>
      </c>
      <c r="Q19" s="31">
        <v>28747.4296875</v>
      </c>
      <c r="R19" s="31">
        <v>2419.449951171875</v>
      </c>
      <c r="S19" s="31">
        <v>1821.8599853515625</v>
      </c>
      <c r="T19" s="31">
        <v>0</v>
      </c>
      <c r="U19" s="31">
        <v>4892.39990234375</v>
      </c>
      <c r="V19" s="31">
        <v>841.59002685546875</v>
      </c>
      <c r="W19" s="31">
        <v>2073.659912109375</v>
      </c>
      <c r="X19" s="87">
        <v>0</v>
      </c>
    </row>
    <row r="20" spans="1:24" s="11" customFormat="1">
      <c r="A20" s="72" t="s">
        <v>90</v>
      </c>
      <c r="B20" s="14"/>
      <c r="C20" s="38" t="s">
        <v>13</v>
      </c>
      <c r="D20" s="88" t="s">
        <v>211</v>
      </c>
      <c r="E20" s="29"/>
      <c r="F20" s="17">
        <f t="shared" si="3"/>
        <v>43127.38818359375</v>
      </c>
      <c r="G20" s="17">
        <f t="shared" si="4"/>
        <v>0</v>
      </c>
      <c r="H20" s="17">
        <f t="shared" si="2"/>
        <v>43127.38818359375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7">
        <v>0</v>
      </c>
      <c r="Q20" s="31">
        <v>0</v>
      </c>
      <c r="R20" s="31">
        <v>0</v>
      </c>
      <c r="S20" s="31">
        <v>35859.98828125</v>
      </c>
      <c r="T20" s="31">
        <v>7267.39990234375</v>
      </c>
      <c r="U20" s="31">
        <v>0</v>
      </c>
      <c r="V20" s="31">
        <v>0</v>
      </c>
      <c r="W20" s="31">
        <v>0</v>
      </c>
      <c r="X20" s="87">
        <v>0</v>
      </c>
    </row>
    <row r="21" spans="1:24" s="11" customFormat="1">
      <c r="A21" s="72" t="s">
        <v>91</v>
      </c>
      <c r="B21" s="14"/>
      <c r="C21" s="38" t="s">
        <v>15</v>
      </c>
      <c r="D21" s="88" t="s">
        <v>212</v>
      </c>
      <c r="E21" s="29"/>
      <c r="F21" s="17">
        <f t="shared" si="3"/>
        <v>820627.09375</v>
      </c>
      <c r="G21" s="17">
        <f t="shared" si="4"/>
        <v>493727.1875</v>
      </c>
      <c r="H21" s="17">
        <f t="shared" si="2"/>
        <v>326899.90625</v>
      </c>
      <c r="I21" s="18">
        <v>493727.1875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7">
        <v>0</v>
      </c>
      <c r="Q21" s="31">
        <v>326899.90625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7">
        <v>0</v>
      </c>
    </row>
    <row r="22" spans="1:24" s="11" customFormat="1">
      <c r="A22" s="72" t="s">
        <v>92</v>
      </c>
      <c r="B22" s="14"/>
      <c r="C22" s="37" t="s">
        <v>16</v>
      </c>
      <c r="D22" s="246" t="s">
        <v>224</v>
      </c>
      <c r="E22" s="29"/>
      <c r="F22" s="17">
        <f t="shared" si="3"/>
        <v>97799.014556884766</v>
      </c>
      <c r="G22" s="17">
        <f t="shared" si="4"/>
        <v>38278.649810791016</v>
      </c>
      <c r="H22" s="17">
        <f t="shared" si="2"/>
        <v>59520.36474609375</v>
      </c>
      <c r="I22" s="18">
        <v>26285.455078125</v>
      </c>
      <c r="J22" s="31">
        <v>0</v>
      </c>
      <c r="K22" s="31">
        <v>1820.1600341796875</v>
      </c>
      <c r="L22" s="31">
        <v>2712.5048828125</v>
      </c>
      <c r="M22" s="31">
        <v>2405.8798828125</v>
      </c>
      <c r="N22" s="31">
        <v>3974.93994140625</v>
      </c>
      <c r="O22" s="31">
        <v>501.16000366210937</v>
      </c>
      <c r="P22" s="87">
        <v>578.54998779296875</v>
      </c>
      <c r="Q22" s="31">
        <v>44757.89453125</v>
      </c>
      <c r="R22" s="31">
        <v>2477.75</v>
      </c>
      <c r="S22" s="31">
        <v>3997.169921875</v>
      </c>
      <c r="T22" s="31">
        <v>2002.8699951171875</v>
      </c>
      <c r="U22" s="31">
        <v>0</v>
      </c>
      <c r="V22" s="31">
        <v>4265.97021484375</v>
      </c>
      <c r="W22" s="31">
        <v>1137.06005859375</v>
      </c>
      <c r="X22" s="87">
        <v>881.6500244140625</v>
      </c>
    </row>
    <row r="23" spans="1:24" s="11" customFormat="1">
      <c r="A23" s="72" t="s">
        <v>93</v>
      </c>
      <c r="B23" s="14"/>
      <c r="C23" s="37" t="s">
        <v>20</v>
      </c>
      <c r="D23" s="246" t="s">
        <v>55</v>
      </c>
      <c r="E23" s="29"/>
      <c r="F23" s="17">
        <f t="shared" si="3"/>
        <v>268006.34716796875</v>
      </c>
      <c r="G23" s="17">
        <f>SUM(I23:P23)</f>
        <v>132651.55908203125</v>
      </c>
      <c r="H23" s="17">
        <f t="shared" si="2"/>
        <v>135354.7880859375</v>
      </c>
      <c r="I23" s="18">
        <v>43248.05859375</v>
      </c>
      <c r="J23" s="31">
        <v>3323.8798828125</v>
      </c>
      <c r="K23" s="31">
        <v>15484.7001953125</v>
      </c>
      <c r="L23" s="31">
        <v>18855.5</v>
      </c>
      <c r="M23" s="31">
        <v>9693.6298828125</v>
      </c>
      <c r="N23" s="31">
        <v>20750.310546875</v>
      </c>
      <c r="O23" s="31">
        <v>16765.919921875</v>
      </c>
      <c r="P23" s="87">
        <v>4529.56005859375</v>
      </c>
      <c r="Q23" s="31">
        <v>37980.5078125</v>
      </c>
      <c r="R23" s="31">
        <v>13381.2001953125</v>
      </c>
      <c r="S23" s="31">
        <v>22324.529296875</v>
      </c>
      <c r="T23" s="31">
        <v>16455.66015625</v>
      </c>
      <c r="U23" s="31">
        <v>11817</v>
      </c>
      <c r="V23" s="31">
        <v>14321.580078125</v>
      </c>
      <c r="W23" s="31">
        <v>9955.2001953125</v>
      </c>
      <c r="X23" s="87">
        <v>9119.1103515625</v>
      </c>
    </row>
    <row r="24" spans="1:24" s="16" customFormat="1" ht="15" customHeight="1">
      <c r="A24" s="248"/>
      <c r="B24" s="63" t="s">
        <v>222</v>
      </c>
      <c r="C24" s="63"/>
      <c r="D24" s="63"/>
      <c r="E24" s="64"/>
      <c r="F24" s="53">
        <f>SUM(G24:H24)</f>
        <v>3466175.938949585</v>
      </c>
      <c r="G24" s="54">
        <f>SUM(I24:P24)</f>
        <v>2182110.73878479</v>
      </c>
      <c r="H24" s="54">
        <f>SUM(Q24:X24)</f>
        <v>1284065.2001647949</v>
      </c>
      <c r="I24" s="55">
        <f>SUM(I25:I53)</f>
        <v>124932.47998046875</v>
      </c>
      <c r="J24" s="56">
        <f t="shared" ref="J24:X24" si="5">SUM(J25:J53)</f>
        <v>19395.8994140625</v>
      </c>
      <c r="K24" s="56">
        <f t="shared" si="5"/>
        <v>163215.39123535156</v>
      </c>
      <c r="L24" s="56">
        <f t="shared" si="5"/>
        <v>614655.796875</v>
      </c>
      <c r="M24" s="56">
        <f t="shared" si="5"/>
        <v>489533.52075195312</v>
      </c>
      <c r="N24" s="56">
        <f t="shared" si="5"/>
        <v>523050.65600585938</v>
      </c>
      <c r="O24" s="56">
        <f t="shared" si="5"/>
        <v>197753.13482666016</v>
      </c>
      <c r="P24" s="252">
        <f t="shared" si="5"/>
        <v>49573.85969543457</v>
      </c>
      <c r="Q24" s="56">
        <f t="shared" si="5"/>
        <v>89909.015380859375</v>
      </c>
      <c r="R24" s="56">
        <f t="shared" si="5"/>
        <v>24419.68017578125</v>
      </c>
      <c r="S24" s="56">
        <f>SUM(S25:S53)</f>
        <v>140261.2001953125</v>
      </c>
      <c r="T24" s="56">
        <f t="shared" si="5"/>
        <v>267295.89721679687</v>
      </c>
      <c r="U24" s="56">
        <f t="shared" si="5"/>
        <v>248299.09326171875</v>
      </c>
      <c r="V24" s="56">
        <f t="shared" si="5"/>
        <v>318023.81506347656</v>
      </c>
      <c r="W24" s="56">
        <f t="shared" si="5"/>
        <v>158245.01867675781</v>
      </c>
      <c r="X24" s="252">
        <f t="shared" si="5"/>
        <v>37611.480194091797</v>
      </c>
    </row>
    <row r="25" spans="1:24" s="79" customFormat="1">
      <c r="A25" s="102"/>
      <c r="B25" s="262"/>
      <c r="C25" s="262"/>
      <c r="D25" s="104" t="s">
        <v>188</v>
      </c>
      <c r="E25" s="263"/>
      <c r="F25" s="80"/>
      <c r="G25" s="80"/>
      <c r="H25" s="80"/>
      <c r="I25" s="261"/>
      <c r="J25" s="262"/>
      <c r="K25" s="262"/>
      <c r="L25" s="262"/>
      <c r="M25" s="262"/>
      <c r="N25" s="262"/>
      <c r="O25" s="262"/>
      <c r="P25" s="263"/>
      <c r="Q25" s="105"/>
      <c r="R25" s="105"/>
      <c r="S25" s="105"/>
      <c r="T25" s="105"/>
      <c r="U25" s="105"/>
      <c r="V25" s="105"/>
      <c r="W25" s="105"/>
      <c r="X25" s="253"/>
    </row>
    <row r="26" spans="1:24" s="11" customFormat="1">
      <c r="A26" s="72" t="s">
        <v>94</v>
      </c>
      <c r="B26" s="14"/>
      <c r="C26" s="38" t="s">
        <v>21</v>
      </c>
      <c r="D26" s="38"/>
      <c r="E26" s="29" t="s">
        <v>189</v>
      </c>
      <c r="F26" s="17">
        <f>SUM(G26:H26)</f>
        <v>140996.82974243164</v>
      </c>
      <c r="G26" s="17">
        <f>SUM(I26:P26)</f>
        <v>97295.9306640625</v>
      </c>
      <c r="H26" s="17">
        <f t="shared" si="2"/>
        <v>43700.899078369141</v>
      </c>
      <c r="I26" s="32">
        <v>0</v>
      </c>
      <c r="J26" s="31">
        <v>0</v>
      </c>
      <c r="K26" s="31">
        <v>2255.56005859375</v>
      </c>
      <c r="L26" s="31">
        <v>26877.970703125</v>
      </c>
      <c r="M26" s="31">
        <v>26602.630859375</v>
      </c>
      <c r="N26" s="31">
        <v>32786.87890625</v>
      </c>
      <c r="O26" s="31">
        <v>6615.990234375</v>
      </c>
      <c r="P26" s="87">
        <v>2156.89990234375</v>
      </c>
      <c r="Q26" s="31">
        <v>0</v>
      </c>
      <c r="R26" s="31">
        <v>0</v>
      </c>
      <c r="S26" s="31">
        <v>3369.39990234375</v>
      </c>
      <c r="T26" s="31">
        <v>11835.83984375</v>
      </c>
      <c r="U26" s="31">
        <v>11878.5595703125</v>
      </c>
      <c r="V26" s="31">
        <v>10501.3798828125</v>
      </c>
      <c r="W26" s="31">
        <v>5771.8798828125</v>
      </c>
      <c r="X26" s="87">
        <v>343.83999633789062</v>
      </c>
    </row>
    <row r="27" spans="1:24" s="11" customFormat="1">
      <c r="A27" s="72" t="s">
        <v>95</v>
      </c>
      <c r="B27" s="14"/>
      <c r="C27" s="38" t="s">
        <v>22</v>
      </c>
      <c r="D27" s="38"/>
      <c r="E27" s="29" t="s">
        <v>191</v>
      </c>
      <c r="F27" s="17">
        <f t="shared" si="3"/>
        <v>22003.174682617188</v>
      </c>
      <c r="G27" s="17">
        <f t="shared" ref="G27:G43" si="6">SUM(I27:P27)</f>
        <v>15359.109619140625</v>
      </c>
      <c r="H27" s="17">
        <f t="shared" si="2"/>
        <v>6644.0650634765625</v>
      </c>
      <c r="I27" s="32">
        <v>0</v>
      </c>
      <c r="J27" s="31">
        <v>0</v>
      </c>
      <c r="K27" s="31">
        <v>0</v>
      </c>
      <c r="L27" s="31">
        <v>5105.759765625</v>
      </c>
      <c r="M27" s="31">
        <v>6872.009765625</v>
      </c>
      <c r="N27" s="31">
        <v>2299.860107421875</v>
      </c>
      <c r="O27" s="31">
        <v>1081.47998046875</v>
      </c>
      <c r="P27" s="87">
        <v>0</v>
      </c>
      <c r="Q27" s="31">
        <v>0</v>
      </c>
      <c r="R27" s="31">
        <v>0</v>
      </c>
      <c r="S27" s="31">
        <v>1623.8399658203125</v>
      </c>
      <c r="T27" s="31">
        <v>0</v>
      </c>
      <c r="U27" s="31">
        <v>1211.75</v>
      </c>
      <c r="V27" s="31">
        <v>3808.47509765625</v>
      </c>
      <c r="W27" s="31">
        <v>0</v>
      </c>
      <c r="X27" s="87">
        <v>0</v>
      </c>
    </row>
    <row r="28" spans="1:24" s="11" customFormat="1">
      <c r="A28" s="72" t="s">
        <v>96</v>
      </c>
      <c r="B28" s="14"/>
      <c r="C28" s="37" t="s">
        <v>23</v>
      </c>
      <c r="D28" s="37"/>
      <c r="E28" s="29" t="s">
        <v>17</v>
      </c>
      <c r="F28" s="17">
        <f t="shared" si="3"/>
        <v>55033.469543457031</v>
      </c>
      <c r="G28" s="17">
        <f t="shared" si="6"/>
        <v>21143.119995117188</v>
      </c>
      <c r="H28" s="17">
        <f t="shared" si="2"/>
        <v>33890.349548339844</v>
      </c>
      <c r="I28" s="32">
        <v>0</v>
      </c>
      <c r="J28" s="31">
        <v>0</v>
      </c>
      <c r="K28" s="31">
        <v>0</v>
      </c>
      <c r="L28" s="31">
        <v>4439.89013671875</v>
      </c>
      <c r="M28" s="31">
        <v>11382.1396484375</v>
      </c>
      <c r="N28" s="31">
        <v>4200.66015625</v>
      </c>
      <c r="O28" s="31">
        <v>1120.4300537109375</v>
      </c>
      <c r="P28" s="87">
        <v>0</v>
      </c>
      <c r="Q28" s="31">
        <v>0</v>
      </c>
      <c r="R28" s="31">
        <v>0</v>
      </c>
      <c r="S28" s="31">
        <v>0</v>
      </c>
      <c r="T28" s="31">
        <v>12628.76953125</v>
      </c>
      <c r="U28" s="31">
        <v>11684.8798828125</v>
      </c>
      <c r="V28" s="31">
        <v>5409.4501953125</v>
      </c>
      <c r="W28" s="31">
        <v>3780.429931640625</v>
      </c>
      <c r="X28" s="87">
        <v>386.82000732421875</v>
      </c>
    </row>
    <row r="29" spans="1:24" s="11" customFormat="1">
      <c r="A29" s="72" t="s">
        <v>97</v>
      </c>
      <c r="B29" s="14"/>
      <c r="C29" s="37" t="s">
        <v>44</v>
      </c>
      <c r="D29" s="37"/>
      <c r="E29" s="29" t="s">
        <v>18</v>
      </c>
      <c r="F29" s="17">
        <f t="shared" si="3"/>
        <v>14274.599975585938</v>
      </c>
      <c r="G29" s="17">
        <f t="shared" si="6"/>
        <v>3870.080078125</v>
      </c>
      <c r="H29" s="17">
        <f t="shared" si="2"/>
        <v>10404.519897460937</v>
      </c>
      <c r="I29" s="32">
        <v>0</v>
      </c>
      <c r="J29" s="31">
        <v>0</v>
      </c>
      <c r="K29" s="31">
        <v>0</v>
      </c>
      <c r="L29" s="31">
        <v>1452.5</v>
      </c>
      <c r="M29" s="31">
        <v>0</v>
      </c>
      <c r="N29" s="31">
        <v>1256.0400390625</v>
      </c>
      <c r="O29" s="31">
        <v>530.6400146484375</v>
      </c>
      <c r="P29" s="87">
        <v>630.9000244140625</v>
      </c>
      <c r="Q29" s="31">
        <v>0</v>
      </c>
      <c r="R29" s="31">
        <v>0</v>
      </c>
      <c r="S29" s="31">
        <v>2444.93994140625</v>
      </c>
      <c r="T29" s="31">
        <v>4652.5</v>
      </c>
      <c r="U29" s="31">
        <v>0</v>
      </c>
      <c r="V29" s="31">
        <v>2748.47998046875</v>
      </c>
      <c r="W29" s="31">
        <v>558.5999755859375</v>
      </c>
      <c r="X29" s="87">
        <v>0</v>
      </c>
    </row>
    <row r="30" spans="1:24" s="11" customFormat="1">
      <c r="A30" s="72" t="s">
        <v>98</v>
      </c>
      <c r="B30" s="14"/>
      <c r="C30" s="37" t="s">
        <v>45</v>
      </c>
      <c r="D30" s="37"/>
      <c r="E30" s="29" t="s">
        <v>57</v>
      </c>
      <c r="F30" s="17">
        <f t="shared" si="3"/>
        <v>51797.35986328125</v>
      </c>
      <c r="G30" s="17">
        <f t="shared" si="6"/>
        <v>27156.419921875</v>
      </c>
      <c r="H30" s="17">
        <f t="shared" si="2"/>
        <v>24640.93994140625</v>
      </c>
      <c r="I30" s="32">
        <v>0</v>
      </c>
      <c r="J30" s="31">
        <v>0</v>
      </c>
      <c r="K30" s="31">
        <v>3437.39990234375</v>
      </c>
      <c r="L30" s="31">
        <v>5657.27978515625</v>
      </c>
      <c r="M30" s="31">
        <v>5798.8798828125</v>
      </c>
      <c r="N30" s="31">
        <v>8800.650390625</v>
      </c>
      <c r="O30" s="31">
        <v>2649.9599609375</v>
      </c>
      <c r="P30" s="87">
        <v>812.25</v>
      </c>
      <c r="Q30" s="31">
        <v>2249.52001953125</v>
      </c>
      <c r="R30" s="31">
        <v>0</v>
      </c>
      <c r="S30" s="31">
        <v>0</v>
      </c>
      <c r="T30" s="31">
        <v>7500.919921875</v>
      </c>
      <c r="U30" s="31">
        <v>7831.080078125</v>
      </c>
      <c r="V30" s="31">
        <v>7059.419921875</v>
      </c>
      <c r="W30" s="31">
        <v>0</v>
      </c>
      <c r="X30" s="87">
        <v>0</v>
      </c>
    </row>
    <row r="31" spans="1:24" s="11" customFormat="1">
      <c r="A31" s="72" t="s">
        <v>99</v>
      </c>
      <c r="B31" s="14"/>
      <c r="C31" s="39" t="s">
        <v>46</v>
      </c>
      <c r="D31" s="39"/>
      <c r="E31" s="29" t="s">
        <v>19</v>
      </c>
      <c r="F31" s="17">
        <f t="shared" si="3"/>
        <v>18898.179931640625</v>
      </c>
      <c r="G31" s="17">
        <f t="shared" si="6"/>
        <v>0</v>
      </c>
      <c r="H31" s="17">
        <f t="shared" si="2"/>
        <v>18898.179931640625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7">
        <v>0</v>
      </c>
      <c r="Q31" s="31">
        <v>0</v>
      </c>
      <c r="R31" s="31">
        <v>0</v>
      </c>
      <c r="S31" s="31">
        <v>0</v>
      </c>
      <c r="T31" s="31">
        <v>7413.5</v>
      </c>
      <c r="U31" s="31">
        <v>6854.43994140625</v>
      </c>
      <c r="V31" s="31">
        <v>2270.800048828125</v>
      </c>
      <c r="W31" s="31">
        <v>2359.43994140625</v>
      </c>
      <c r="X31" s="87">
        <v>0</v>
      </c>
    </row>
    <row r="32" spans="1:24" s="11" customFormat="1">
      <c r="A32" s="72" t="s">
        <v>100</v>
      </c>
      <c r="B32" s="14"/>
      <c r="C32" s="39" t="s">
        <v>47</v>
      </c>
      <c r="D32" s="39"/>
      <c r="E32" s="29" t="s">
        <v>193</v>
      </c>
      <c r="F32" s="17">
        <f t="shared" si="3"/>
        <v>11423.500183105469</v>
      </c>
      <c r="G32" s="17">
        <f t="shared" si="6"/>
        <v>0</v>
      </c>
      <c r="H32" s="17">
        <f t="shared" si="2"/>
        <v>11423.500183105469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7">
        <v>0</v>
      </c>
      <c r="Q32" s="31">
        <v>0</v>
      </c>
      <c r="R32" s="31">
        <v>0</v>
      </c>
      <c r="S32" s="31">
        <v>0</v>
      </c>
      <c r="T32" s="31">
        <v>1454.81005859375</v>
      </c>
      <c r="U32" s="31">
        <v>2446.199951171875</v>
      </c>
      <c r="V32" s="31">
        <v>5288.64013671875</v>
      </c>
      <c r="W32" s="31">
        <v>1804.050048828125</v>
      </c>
      <c r="X32" s="87">
        <v>429.79998779296875</v>
      </c>
    </row>
    <row r="33" spans="1:24" s="11" customFormat="1">
      <c r="A33" s="72" t="s">
        <v>101</v>
      </c>
      <c r="B33" s="14"/>
      <c r="C33" s="37" t="s">
        <v>48</v>
      </c>
      <c r="D33" s="37"/>
      <c r="E33" s="29" t="s">
        <v>216</v>
      </c>
      <c r="F33" s="17">
        <f t="shared" si="3"/>
        <v>34878.310546875</v>
      </c>
      <c r="G33" s="17">
        <f t="shared" si="6"/>
        <v>18141.380157470703</v>
      </c>
      <c r="H33" s="17">
        <f>SUM(Q33:X33)</f>
        <v>16736.930389404297</v>
      </c>
      <c r="I33" s="32">
        <v>2272.27001953125</v>
      </c>
      <c r="J33" s="31">
        <v>0</v>
      </c>
      <c r="K33" s="31">
        <v>0</v>
      </c>
      <c r="L33" s="31">
        <v>1379.0400390625</v>
      </c>
      <c r="M33" s="31">
        <v>9037.16015625</v>
      </c>
      <c r="N33" s="31">
        <v>1970.9200439453125</v>
      </c>
      <c r="O33" s="31">
        <v>3213.89990234375</v>
      </c>
      <c r="P33" s="87">
        <v>268.08999633789062</v>
      </c>
      <c r="Q33" s="31">
        <v>0</v>
      </c>
      <c r="R33" s="31">
        <v>0</v>
      </c>
      <c r="S33" s="31">
        <v>2427.60009765625</v>
      </c>
      <c r="T33" s="31">
        <v>8819.2001953125</v>
      </c>
      <c r="U33" s="31">
        <v>3816.550048828125</v>
      </c>
      <c r="V33" s="31">
        <v>0</v>
      </c>
      <c r="W33" s="31">
        <v>1200.800048828125</v>
      </c>
      <c r="X33" s="87">
        <v>472.77999877929687</v>
      </c>
    </row>
    <row r="34" spans="1:24" s="11" customFormat="1">
      <c r="A34" s="72" t="s">
        <v>102</v>
      </c>
      <c r="B34" s="14"/>
      <c r="C34" s="38" t="s">
        <v>49</v>
      </c>
      <c r="D34" s="88" t="s">
        <v>58</v>
      </c>
      <c r="E34" s="264"/>
      <c r="F34" s="17">
        <f t="shared" si="3"/>
        <v>122318.01049804688</v>
      </c>
      <c r="G34" s="17">
        <f t="shared" si="6"/>
        <v>61633.000366210938</v>
      </c>
      <c r="H34" s="17">
        <f t="shared" si="2"/>
        <v>60685.010131835938</v>
      </c>
      <c r="I34" s="32">
        <v>2441.530029296875</v>
      </c>
      <c r="J34" s="31">
        <v>0</v>
      </c>
      <c r="K34" s="31">
        <v>3236.1201171875</v>
      </c>
      <c r="L34" s="31">
        <v>12721.5</v>
      </c>
      <c r="M34" s="31">
        <v>19981.849609375</v>
      </c>
      <c r="N34" s="31">
        <v>18718.560546875</v>
      </c>
      <c r="O34" s="31">
        <v>2819.60009765625</v>
      </c>
      <c r="P34" s="87">
        <v>1713.8399658203125</v>
      </c>
      <c r="Q34" s="31">
        <v>4666.47998046875</v>
      </c>
      <c r="R34" s="31">
        <v>0</v>
      </c>
      <c r="S34" s="31">
        <v>9994.599609375</v>
      </c>
      <c r="T34" s="31">
        <v>22182.30078125</v>
      </c>
      <c r="U34" s="31">
        <v>9668.51953125</v>
      </c>
      <c r="V34" s="31">
        <v>7885.64013671875</v>
      </c>
      <c r="W34" s="31">
        <v>4425.10009765625</v>
      </c>
      <c r="X34" s="87">
        <v>1862.3699951171875</v>
      </c>
    </row>
    <row r="35" spans="1:24" s="11" customFormat="1">
      <c r="A35" s="72" t="s">
        <v>103</v>
      </c>
      <c r="B35" s="14"/>
      <c r="C35" s="38" t="s">
        <v>50</v>
      </c>
      <c r="D35" s="88" t="s">
        <v>217</v>
      </c>
      <c r="E35" s="264"/>
      <c r="F35" s="17">
        <f t="shared" si="3"/>
        <v>151504.14538574219</v>
      </c>
      <c r="G35" s="17">
        <f t="shared" si="6"/>
        <v>85530.704956054688</v>
      </c>
      <c r="H35" s="17">
        <f t="shared" si="2"/>
        <v>65973.4404296875</v>
      </c>
      <c r="I35" s="32">
        <v>4905.59716796875</v>
      </c>
      <c r="J35" s="31">
        <v>0</v>
      </c>
      <c r="K35" s="31">
        <v>1646.4000244140625</v>
      </c>
      <c r="L35" s="31">
        <v>14355.83984375</v>
      </c>
      <c r="M35" s="31">
        <v>17007.7890625</v>
      </c>
      <c r="N35" s="31">
        <v>31445.279296875</v>
      </c>
      <c r="O35" s="31">
        <v>13481.6396484375</v>
      </c>
      <c r="P35" s="87">
        <v>2688.159912109375</v>
      </c>
      <c r="Q35" s="31">
        <v>0</v>
      </c>
      <c r="R35" s="31">
        <v>0</v>
      </c>
      <c r="S35" s="31">
        <v>3468.5</v>
      </c>
      <c r="T35" s="31">
        <v>5919.18017578125</v>
      </c>
      <c r="U35" s="31">
        <v>18979.919921875</v>
      </c>
      <c r="V35" s="31">
        <v>27534.060546875</v>
      </c>
      <c r="W35" s="31">
        <v>8602.33984375</v>
      </c>
      <c r="X35" s="87">
        <v>1469.43994140625</v>
      </c>
    </row>
    <row r="36" spans="1:24" s="79" customFormat="1">
      <c r="A36" s="102"/>
      <c r="B36" s="262"/>
      <c r="C36" s="104"/>
      <c r="D36" s="104" t="s">
        <v>192</v>
      </c>
      <c r="E36" s="263"/>
      <c r="F36" s="80"/>
      <c r="G36" s="17"/>
      <c r="H36" s="80"/>
      <c r="I36" s="261"/>
      <c r="J36" s="262"/>
      <c r="K36" s="262"/>
      <c r="L36" s="262"/>
      <c r="M36" s="262"/>
      <c r="N36" s="262"/>
      <c r="O36" s="262"/>
      <c r="P36" s="263"/>
      <c r="Q36" s="105"/>
      <c r="R36" s="105"/>
      <c r="S36" s="105"/>
      <c r="T36" s="105"/>
      <c r="U36" s="105"/>
      <c r="V36" s="105"/>
      <c r="W36" s="105"/>
      <c r="X36" s="253"/>
    </row>
    <row r="37" spans="1:24" s="11" customFormat="1">
      <c r="A37" s="72" t="s">
        <v>104</v>
      </c>
      <c r="B37" s="14"/>
      <c r="C37" s="38" t="s">
        <v>51</v>
      </c>
      <c r="D37" s="38"/>
      <c r="E37" s="29" t="s">
        <v>24</v>
      </c>
      <c r="F37" s="17">
        <f t="shared" si="3"/>
        <v>43081.38996887207</v>
      </c>
      <c r="G37" s="17">
        <f t="shared" si="6"/>
        <v>21998.85481262207</v>
      </c>
      <c r="H37" s="17">
        <f t="shared" si="2"/>
        <v>21082.53515625</v>
      </c>
      <c r="I37" s="32">
        <v>4883.06005859375</v>
      </c>
      <c r="J37" s="31">
        <v>0</v>
      </c>
      <c r="K37" s="31">
        <v>10037.26953125</v>
      </c>
      <c r="L37" s="31">
        <v>6293.7001953125</v>
      </c>
      <c r="M37" s="31">
        <v>0</v>
      </c>
      <c r="N37" s="31">
        <v>0</v>
      </c>
      <c r="O37" s="31">
        <v>548.2750244140625</v>
      </c>
      <c r="P37" s="87">
        <v>236.55000305175781</v>
      </c>
      <c r="Q37" s="31">
        <v>0</v>
      </c>
      <c r="R37" s="31">
        <v>2448.60009765625</v>
      </c>
      <c r="S37" s="31">
        <v>9645.1201171875</v>
      </c>
      <c r="T37" s="31">
        <v>5224.9150390625</v>
      </c>
      <c r="U37" s="31">
        <v>3763.89990234375</v>
      </c>
      <c r="V37" s="31">
        <v>0</v>
      </c>
      <c r="W37" s="31">
        <v>0</v>
      </c>
      <c r="X37" s="87">
        <v>0</v>
      </c>
    </row>
    <row r="38" spans="1:24" s="11" customFormat="1">
      <c r="A38" s="72" t="s">
        <v>107</v>
      </c>
      <c r="B38" s="14"/>
      <c r="C38" s="37" t="s">
        <v>59</v>
      </c>
      <c r="D38" s="37"/>
      <c r="E38" s="29" t="s">
        <v>213</v>
      </c>
      <c r="F38" s="17">
        <f t="shared" si="3"/>
        <v>81543.60302734375</v>
      </c>
      <c r="G38" s="17">
        <f t="shared" si="6"/>
        <v>47617.933349609375</v>
      </c>
      <c r="H38" s="17">
        <f t="shared" si="2"/>
        <v>33925.669677734375</v>
      </c>
      <c r="I38" s="32">
        <v>4887.35302734375</v>
      </c>
      <c r="J38" s="31">
        <v>3284.31005859375</v>
      </c>
      <c r="K38" s="31">
        <v>9003.400390625</v>
      </c>
      <c r="L38" s="31">
        <v>12542.0400390625</v>
      </c>
      <c r="M38" s="31">
        <v>8373.4697265625</v>
      </c>
      <c r="N38" s="31">
        <v>6389.60009765625</v>
      </c>
      <c r="O38" s="31">
        <v>3137.760009765625</v>
      </c>
      <c r="P38" s="87">
        <v>0</v>
      </c>
      <c r="Q38" s="31">
        <v>2416.9599609375</v>
      </c>
      <c r="R38" s="31">
        <v>0</v>
      </c>
      <c r="S38" s="31">
        <v>9372.2998046875</v>
      </c>
      <c r="T38" s="31">
        <v>6849.2998046875</v>
      </c>
      <c r="U38" s="31">
        <v>4951.080078125</v>
      </c>
      <c r="V38" s="31">
        <v>6587</v>
      </c>
      <c r="W38" s="31">
        <v>2846.52001953125</v>
      </c>
      <c r="X38" s="87">
        <v>902.510009765625</v>
      </c>
    </row>
    <row r="39" spans="1:24" s="11" customFormat="1">
      <c r="A39" s="72" t="s">
        <v>105</v>
      </c>
      <c r="B39" s="14"/>
      <c r="C39" s="37" t="s">
        <v>60</v>
      </c>
      <c r="D39" s="88" t="s">
        <v>190</v>
      </c>
      <c r="E39" s="265"/>
      <c r="F39" s="17">
        <f t="shared" si="3"/>
        <v>4277.7250061035156</v>
      </c>
      <c r="G39" s="17">
        <f t="shared" si="6"/>
        <v>2596.3049621582031</v>
      </c>
      <c r="H39" s="17">
        <f t="shared" si="2"/>
        <v>1681.4200439453125</v>
      </c>
      <c r="I39" s="32">
        <v>0</v>
      </c>
      <c r="J39" s="31">
        <v>0</v>
      </c>
      <c r="K39" s="31">
        <v>0</v>
      </c>
      <c r="L39" s="31">
        <v>1349.949951171875</v>
      </c>
      <c r="M39" s="31">
        <v>0</v>
      </c>
      <c r="N39" s="31">
        <v>867.875</v>
      </c>
      <c r="O39" s="31">
        <v>0</v>
      </c>
      <c r="P39" s="87">
        <v>378.48001098632812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1681.4200439453125</v>
      </c>
      <c r="W39" s="31">
        <v>0</v>
      </c>
      <c r="X39" s="87">
        <v>0</v>
      </c>
    </row>
    <row r="40" spans="1:24" s="11" customFormat="1">
      <c r="A40" s="72" t="s">
        <v>108</v>
      </c>
      <c r="B40" s="14"/>
      <c r="C40" s="38" t="s">
        <v>61</v>
      </c>
      <c r="D40" s="88" t="s">
        <v>225</v>
      </c>
      <c r="E40" s="265"/>
      <c r="F40" s="17">
        <f t="shared" si="3"/>
        <v>13240.340087890625</v>
      </c>
      <c r="G40" s="17">
        <f t="shared" si="6"/>
        <v>2847.9800415039062</v>
      </c>
      <c r="H40" s="17">
        <f t="shared" si="2"/>
        <v>10392.360046386719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1830.1400146484375</v>
      </c>
      <c r="O40" s="31">
        <v>530.6400146484375</v>
      </c>
      <c r="P40" s="87">
        <v>487.20001220703125</v>
      </c>
      <c r="Q40" s="31">
        <v>0</v>
      </c>
      <c r="R40" s="31">
        <v>0</v>
      </c>
      <c r="S40" s="31">
        <v>1623.8399658203125</v>
      </c>
      <c r="T40" s="31">
        <v>0</v>
      </c>
      <c r="U40" s="31">
        <v>2358.360107421875</v>
      </c>
      <c r="V40" s="31">
        <v>1808.72998046875</v>
      </c>
      <c r="W40" s="31">
        <v>3881.52001953125</v>
      </c>
      <c r="X40" s="87">
        <v>719.90997314453125</v>
      </c>
    </row>
    <row r="41" spans="1:24" s="79" customFormat="1">
      <c r="A41" s="102"/>
      <c r="B41" s="262"/>
      <c r="C41" s="262"/>
      <c r="D41" s="111" t="s">
        <v>218</v>
      </c>
      <c r="E41" s="263"/>
      <c r="F41" s="80"/>
      <c r="G41" s="17"/>
      <c r="H41" s="80"/>
      <c r="I41" s="261"/>
      <c r="J41" s="262"/>
      <c r="K41" s="262"/>
      <c r="L41" s="262"/>
      <c r="M41" s="262"/>
      <c r="N41" s="262"/>
      <c r="O41" s="262"/>
      <c r="P41" s="263"/>
      <c r="Q41" s="105"/>
      <c r="R41" s="105"/>
      <c r="S41" s="105"/>
      <c r="T41" s="105"/>
      <c r="U41" s="105"/>
      <c r="V41" s="105"/>
      <c r="W41" s="105"/>
      <c r="X41" s="253"/>
    </row>
    <row r="42" spans="1:24" s="11" customFormat="1">
      <c r="A42" s="72" t="s">
        <v>106</v>
      </c>
      <c r="B42" s="14"/>
      <c r="C42" s="38" t="s">
        <v>62</v>
      </c>
      <c r="D42" s="14"/>
      <c r="E42" s="29" t="s">
        <v>210</v>
      </c>
      <c r="F42" s="17">
        <f t="shared" si="3"/>
        <v>1693.43994140625</v>
      </c>
      <c r="G42" s="17">
        <f t="shared" si="6"/>
        <v>1693.43994140625</v>
      </c>
      <c r="H42" s="17">
        <f t="shared" si="2"/>
        <v>0</v>
      </c>
      <c r="I42" s="32">
        <v>0</v>
      </c>
      <c r="J42" s="31">
        <v>0</v>
      </c>
      <c r="K42" s="31">
        <v>1693.43994140625</v>
      </c>
      <c r="L42" s="31">
        <v>0</v>
      </c>
      <c r="M42" s="31">
        <v>0</v>
      </c>
      <c r="N42" s="31">
        <v>0</v>
      </c>
      <c r="O42" s="31">
        <v>0</v>
      </c>
      <c r="P42" s="87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87">
        <v>0</v>
      </c>
    </row>
    <row r="43" spans="1:24" s="11" customFormat="1">
      <c r="A43" s="72" t="s">
        <v>109</v>
      </c>
      <c r="B43" s="14"/>
      <c r="C43" s="38" t="s">
        <v>63</v>
      </c>
      <c r="D43" s="14"/>
      <c r="E43" s="29" t="s">
        <v>219</v>
      </c>
      <c r="F43" s="17">
        <f t="shared" si="3"/>
        <v>224690.95727539062</v>
      </c>
      <c r="G43" s="17">
        <f t="shared" si="6"/>
        <v>129633.58935546875</v>
      </c>
      <c r="H43" s="17">
        <f t="shared" si="2"/>
        <v>95057.367919921875</v>
      </c>
      <c r="I43" s="32">
        <v>0</v>
      </c>
      <c r="J43" s="31">
        <v>0</v>
      </c>
      <c r="K43" s="31">
        <v>11055.1796875</v>
      </c>
      <c r="L43" s="31">
        <v>31263.83984375</v>
      </c>
      <c r="M43" s="31">
        <v>31838.5</v>
      </c>
      <c r="N43" s="31">
        <v>30235.94921875</v>
      </c>
      <c r="O43" s="31">
        <v>19077.48046875</v>
      </c>
      <c r="P43" s="87">
        <v>6162.64013671875</v>
      </c>
      <c r="Q43" s="31">
        <v>2426.787353515625</v>
      </c>
      <c r="R43" s="31">
        <v>2997.10009765625</v>
      </c>
      <c r="S43" s="31">
        <v>5811.18017578125</v>
      </c>
      <c r="T43" s="31">
        <v>23089.439453125</v>
      </c>
      <c r="U43" s="31">
        <v>13118.400390625</v>
      </c>
      <c r="V43" s="31">
        <v>26701.380859375</v>
      </c>
      <c r="W43" s="31">
        <v>15564.599609375</v>
      </c>
      <c r="X43" s="87">
        <v>5348.47998046875</v>
      </c>
    </row>
    <row r="44" spans="1:24" s="11" customFormat="1">
      <c r="A44" s="72" t="s">
        <v>110</v>
      </c>
      <c r="B44" s="14"/>
      <c r="C44" s="38" t="s">
        <v>64</v>
      </c>
      <c r="D44" s="14"/>
      <c r="E44" s="29" t="s">
        <v>202</v>
      </c>
      <c r="F44" s="17">
        <f t="shared" si="3"/>
        <v>1347681.25</v>
      </c>
      <c r="G44" s="17">
        <f t="shared" si="4"/>
        <v>956123.72729492187</v>
      </c>
      <c r="H44" s="17">
        <f t="shared" si="2"/>
        <v>391557.52270507812</v>
      </c>
      <c r="I44" s="32">
        <v>2458.164794921875</v>
      </c>
      <c r="J44" s="31">
        <v>0</v>
      </c>
      <c r="K44" s="31">
        <v>80230.4921875</v>
      </c>
      <c r="L44" s="31">
        <v>337632.53125</v>
      </c>
      <c r="M44" s="31">
        <v>234826.421875</v>
      </c>
      <c r="N44" s="31">
        <v>221861.4375</v>
      </c>
      <c r="O44" s="31">
        <v>63672.83984375</v>
      </c>
      <c r="P44" s="87">
        <v>15441.83984375</v>
      </c>
      <c r="Q44" s="31">
        <v>0</v>
      </c>
      <c r="R44" s="31">
        <v>2720.800048828125</v>
      </c>
      <c r="S44" s="31">
        <v>36137.37109375</v>
      </c>
      <c r="T44" s="31">
        <v>92218.4921875</v>
      </c>
      <c r="U44" s="31">
        <v>99871.203125</v>
      </c>
      <c r="V44" s="31">
        <v>104783.7578125</v>
      </c>
      <c r="W44" s="31">
        <v>43241.578125</v>
      </c>
      <c r="X44" s="87">
        <v>12584.3203125</v>
      </c>
    </row>
    <row r="45" spans="1:24" s="11" customFormat="1">
      <c r="A45" s="72" t="s">
        <v>111</v>
      </c>
      <c r="B45" s="14"/>
      <c r="C45" s="38" t="s">
        <v>65</v>
      </c>
      <c r="D45" s="88" t="s">
        <v>203</v>
      </c>
      <c r="E45" s="264"/>
      <c r="F45" s="17">
        <f t="shared" si="3"/>
        <v>455171.08837890625</v>
      </c>
      <c r="G45" s="17">
        <f t="shared" si="4"/>
        <v>270771.54541015625</v>
      </c>
      <c r="H45" s="17">
        <f t="shared" si="2"/>
        <v>184399.54296875</v>
      </c>
      <c r="I45" s="32">
        <v>9666.6015625</v>
      </c>
      <c r="J45" s="31">
        <v>0</v>
      </c>
      <c r="K45" s="31">
        <v>4829.35986328125</v>
      </c>
      <c r="L45" s="31">
        <v>24959.0390625</v>
      </c>
      <c r="M45" s="31">
        <v>51235.921875</v>
      </c>
      <c r="N45" s="31">
        <v>105729.84375</v>
      </c>
      <c r="O45" s="31">
        <v>58738.859375</v>
      </c>
      <c r="P45" s="87">
        <v>15611.919921875</v>
      </c>
      <c r="Q45" s="31">
        <v>0</v>
      </c>
      <c r="R45" s="31">
        <v>0</v>
      </c>
      <c r="S45" s="31">
        <v>8085.2001953125</v>
      </c>
      <c r="T45" s="31">
        <v>15701.2802734375</v>
      </c>
      <c r="U45" s="31">
        <v>27542.55078125</v>
      </c>
      <c r="V45" s="31">
        <v>72041.3203125</v>
      </c>
      <c r="W45" s="31">
        <v>50936.94140625</v>
      </c>
      <c r="X45" s="87">
        <v>10092.25</v>
      </c>
    </row>
    <row r="46" spans="1:24" s="79" customFormat="1">
      <c r="A46" s="102"/>
      <c r="B46" s="262"/>
      <c r="C46" s="111"/>
      <c r="D46" s="111" t="s">
        <v>25</v>
      </c>
      <c r="E46" s="263"/>
      <c r="F46" s="80"/>
      <c r="G46" s="80"/>
      <c r="H46" s="80"/>
      <c r="I46" s="261"/>
      <c r="J46" s="262"/>
      <c r="K46" s="262"/>
      <c r="L46" s="262"/>
      <c r="M46" s="262"/>
      <c r="N46" s="262"/>
      <c r="O46" s="262"/>
      <c r="P46" s="263"/>
      <c r="Q46" s="105"/>
      <c r="R46" s="105"/>
      <c r="S46" s="105"/>
      <c r="T46" s="105"/>
      <c r="U46" s="105"/>
      <c r="V46" s="105"/>
      <c r="W46" s="105"/>
      <c r="X46" s="253"/>
    </row>
    <row r="47" spans="1:24" s="11" customFormat="1">
      <c r="A47" s="72" t="s">
        <v>112</v>
      </c>
      <c r="B47" s="14"/>
      <c r="C47" s="38" t="s">
        <v>66</v>
      </c>
      <c r="D47" s="46"/>
      <c r="E47" s="29" t="s">
        <v>204</v>
      </c>
      <c r="F47" s="17">
        <f t="shared" si="3"/>
        <v>18222.969879150391</v>
      </c>
      <c r="G47" s="17">
        <f t="shared" si="4"/>
        <v>8500.6499633789062</v>
      </c>
      <c r="H47" s="17">
        <f t="shared" si="2"/>
        <v>9722.3199157714844</v>
      </c>
      <c r="I47" s="32">
        <v>0</v>
      </c>
      <c r="J47" s="31">
        <v>0</v>
      </c>
      <c r="K47" s="31">
        <v>0</v>
      </c>
      <c r="L47" s="31">
        <v>5464</v>
      </c>
      <c r="M47" s="31">
        <v>2472.7099609375</v>
      </c>
      <c r="N47" s="31">
        <v>0</v>
      </c>
      <c r="O47" s="31">
        <v>563.94000244140625</v>
      </c>
      <c r="P47" s="87">
        <v>0</v>
      </c>
      <c r="Q47" s="31">
        <v>0</v>
      </c>
      <c r="R47" s="31">
        <v>2390.300048828125</v>
      </c>
      <c r="S47" s="31">
        <v>2291.169921875</v>
      </c>
      <c r="T47" s="31">
        <v>0</v>
      </c>
      <c r="U47" s="31">
        <v>1146.25</v>
      </c>
      <c r="V47" s="31">
        <v>1741.739990234375</v>
      </c>
      <c r="W47" s="31">
        <v>1832.93994140625</v>
      </c>
      <c r="X47" s="87">
        <v>319.92001342773437</v>
      </c>
    </row>
    <row r="48" spans="1:24" s="11" customFormat="1">
      <c r="A48" s="72" t="s">
        <v>113</v>
      </c>
      <c r="B48" s="14"/>
      <c r="C48" s="38" t="s">
        <v>67</v>
      </c>
      <c r="D48" s="46"/>
      <c r="E48" s="29" t="s">
        <v>205</v>
      </c>
      <c r="F48" s="17">
        <f t="shared" si="3"/>
        <v>263075.13177490234</v>
      </c>
      <c r="G48" s="17">
        <f t="shared" si="4"/>
        <v>195238.42663574219</v>
      </c>
      <c r="H48" s="17">
        <f t="shared" si="2"/>
        <v>67836.705139160156</v>
      </c>
      <c r="I48" s="32">
        <v>16673.130859375</v>
      </c>
      <c r="J48" s="31">
        <v>0</v>
      </c>
      <c r="K48" s="31">
        <v>19614.25</v>
      </c>
      <c r="L48" s="31">
        <v>89236.2265625</v>
      </c>
      <c r="M48" s="31">
        <v>35474.8984375</v>
      </c>
      <c r="N48" s="31">
        <v>27170.640625</v>
      </c>
      <c r="O48" s="31">
        <v>6521.18017578125</v>
      </c>
      <c r="P48" s="87">
        <v>548.0999755859375</v>
      </c>
      <c r="Q48" s="31">
        <v>14246.5498046875</v>
      </c>
      <c r="R48" s="31">
        <v>5599.27490234375</v>
      </c>
      <c r="S48" s="31">
        <v>8991.5</v>
      </c>
      <c r="T48" s="31">
        <v>17224.23046875</v>
      </c>
      <c r="U48" s="31">
        <v>8305.5595703125</v>
      </c>
      <c r="V48" s="31">
        <v>10980.900390625</v>
      </c>
      <c r="W48" s="31">
        <v>1801.010009765625</v>
      </c>
      <c r="X48" s="87">
        <v>687.67999267578125</v>
      </c>
    </row>
    <row r="49" spans="1:24" s="11" customFormat="1">
      <c r="A49" s="72" t="s">
        <v>114</v>
      </c>
      <c r="B49" s="14"/>
      <c r="C49" s="38" t="s">
        <v>68</v>
      </c>
      <c r="D49" s="46"/>
      <c r="E49" s="29" t="s">
        <v>206</v>
      </c>
      <c r="F49" s="17">
        <f t="shared" si="3"/>
        <v>110481.70190429687</v>
      </c>
      <c r="G49" s="17">
        <f t="shared" si="4"/>
        <v>54959.459106445313</v>
      </c>
      <c r="H49" s="17">
        <f t="shared" si="2"/>
        <v>55522.242797851563</v>
      </c>
      <c r="I49" s="32">
        <v>9539.5302734375</v>
      </c>
      <c r="J49" s="31">
        <v>9519.26953125</v>
      </c>
      <c r="K49" s="31">
        <v>6687.7998046875</v>
      </c>
      <c r="L49" s="31">
        <v>12731.6396484375</v>
      </c>
      <c r="M49" s="31">
        <v>7381.5</v>
      </c>
      <c r="N49" s="31">
        <v>3801.330078125</v>
      </c>
      <c r="O49" s="31">
        <v>4856.759765625</v>
      </c>
      <c r="P49" s="87">
        <v>441.6300048828125</v>
      </c>
      <c r="Q49" s="31">
        <v>11461.453125</v>
      </c>
      <c r="R49" s="31">
        <v>5357.8798828125</v>
      </c>
      <c r="S49" s="31">
        <v>16287.599609375</v>
      </c>
      <c r="T49" s="31">
        <v>2071.110107421875</v>
      </c>
      <c r="U49" s="31">
        <v>10143.3603515625</v>
      </c>
      <c r="V49" s="31">
        <v>4471.47998046875</v>
      </c>
      <c r="W49" s="31">
        <v>4721.759765625</v>
      </c>
      <c r="X49" s="87">
        <v>1007.5999755859375</v>
      </c>
    </row>
    <row r="50" spans="1:24" s="79" customFormat="1">
      <c r="A50" s="102"/>
      <c r="B50" s="262"/>
      <c r="C50" s="111"/>
      <c r="D50" s="111" t="s">
        <v>26</v>
      </c>
      <c r="E50" s="263"/>
      <c r="F50" s="80"/>
      <c r="G50" s="80"/>
      <c r="H50" s="80"/>
      <c r="I50" s="261"/>
      <c r="J50" s="262"/>
      <c r="K50" s="262"/>
      <c r="L50" s="262"/>
      <c r="M50" s="262"/>
      <c r="N50" s="262"/>
      <c r="O50" s="262"/>
      <c r="P50" s="263"/>
      <c r="Q50" s="105"/>
      <c r="R50" s="105"/>
      <c r="S50" s="105"/>
      <c r="T50" s="105"/>
      <c r="U50" s="105"/>
      <c r="V50" s="105"/>
      <c r="W50" s="105"/>
      <c r="X50" s="253"/>
    </row>
    <row r="51" spans="1:24" s="11" customFormat="1">
      <c r="A51" s="72" t="s">
        <v>115</v>
      </c>
      <c r="B51" s="14"/>
      <c r="C51" s="38" t="s">
        <v>69</v>
      </c>
      <c r="D51" s="46"/>
      <c r="E51" s="29" t="s">
        <v>220</v>
      </c>
      <c r="F51" s="17">
        <f t="shared" si="3"/>
        <v>132990.78442382812</v>
      </c>
      <c r="G51" s="17">
        <f t="shared" si="4"/>
        <v>76783.2900390625</v>
      </c>
      <c r="H51" s="17">
        <f t="shared" si="2"/>
        <v>56207.494384765625</v>
      </c>
      <c r="I51" s="32">
        <v>0</v>
      </c>
      <c r="J51" s="31">
        <v>0</v>
      </c>
      <c r="K51" s="31">
        <v>9488.7197265625</v>
      </c>
      <c r="L51" s="31">
        <v>18232.5</v>
      </c>
      <c r="M51" s="31">
        <v>20078.419921875</v>
      </c>
      <c r="N51" s="31">
        <v>22716.990234375</v>
      </c>
      <c r="O51" s="31">
        <v>5280.66015625</v>
      </c>
      <c r="P51" s="87">
        <v>986</v>
      </c>
      <c r="Q51" s="31">
        <v>4666.47998046875</v>
      </c>
      <c r="R51" s="31">
        <v>2905.72509765625</v>
      </c>
      <c r="S51" s="31">
        <v>6742.2001953125</v>
      </c>
      <c r="T51" s="31">
        <v>22510.109375</v>
      </c>
      <c r="U51" s="31">
        <v>2726.530029296875</v>
      </c>
      <c r="V51" s="31">
        <v>12408.3896484375</v>
      </c>
      <c r="W51" s="31">
        <v>3264.300048828125</v>
      </c>
      <c r="X51" s="87">
        <v>983.760009765625</v>
      </c>
    </row>
    <row r="52" spans="1:24" s="11" customFormat="1">
      <c r="A52" s="72" t="s">
        <v>116</v>
      </c>
      <c r="B52" s="14"/>
      <c r="C52" s="37" t="s">
        <v>70</v>
      </c>
      <c r="D52" s="46"/>
      <c r="E52" s="28" t="s">
        <v>207</v>
      </c>
      <c r="F52" s="17">
        <f t="shared" si="3"/>
        <v>16982.990112304688</v>
      </c>
      <c r="G52" s="17">
        <f t="shared" si="4"/>
        <v>9418.2301025390625</v>
      </c>
      <c r="H52" s="17">
        <f>SUM(Q52:X52)</f>
        <v>7564.760009765625</v>
      </c>
      <c r="I52" s="32">
        <v>0</v>
      </c>
      <c r="J52" s="31">
        <v>0</v>
      </c>
      <c r="K52" s="31">
        <v>0</v>
      </c>
      <c r="L52" s="31">
        <v>2960.550048828125</v>
      </c>
      <c r="M52" s="31">
        <v>1169.219970703125</v>
      </c>
      <c r="N52" s="31">
        <v>968</v>
      </c>
      <c r="O52" s="31">
        <v>3311.10009765625</v>
      </c>
      <c r="P52" s="87">
        <v>1009.3599853515625</v>
      </c>
      <c r="Q52" s="31">
        <v>0</v>
      </c>
      <c r="R52" s="31">
        <v>0</v>
      </c>
      <c r="S52" s="31">
        <v>3602.199951171875</v>
      </c>
      <c r="T52" s="31">
        <v>0</v>
      </c>
      <c r="U52" s="31">
        <v>0</v>
      </c>
      <c r="V52" s="31">
        <v>2311.35009765625</v>
      </c>
      <c r="W52" s="31">
        <v>1651.2099609375</v>
      </c>
      <c r="X52" s="87">
        <v>0</v>
      </c>
    </row>
    <row r="53" spans="1:24" s="11" customFormat="1">
      <c r="A53" s="72" t="s">
        <v>184</v>
      </c>
      <c r="B53" s="14"/>
      <c r="C53" s="37" t="s">
        <v>71</v>
      </c>
      <c r="D53" s="88" t="s">
        <v>182</v>
      </c>
      <c r="E53" s="265"/>
      <c r="F53" s="17">
        <f>SUM(G53:H53)</f>
        <v>129914.98681640625</v>
      </c>
      <c r="G53" s="17">
        <f>SUM(I53:P53)</f>
        <v>73797.56201171875</v>
      </c>
      <c r="H53" s="17">
        <f>SUM(Q53:X53)</f>
        <v>56117.4248046875</v>
      </c>
      <c r="I53" s="32">
        <v>67205.2421875</v>
      </c>
      <c r="J53" s="31">
        <v>6592.31982421875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87">
        <v>0</v>
      </c>
      <c r="Q53" s="31">
        <v>47774.78515625</v>
      </c>
      <c r="R53" s="31">
        <v>0</v>
      </c>
      <c r="S53" s="31">
        <v>8342.6396484375</v>
      </c>
      <c r="T53" s="31">
        <v>0</v>
      </c>
      <c r="U53" s="31">
        <v>0</v>
      </c>
      <c r="V53" s="31">
        <v>0</v>
      </c>
      <c r="W53" s="31">
        <v>0</v>
      </c>
      <c r="X53" s="87">
        <v>0</v>
      </c>
    </row>
    <row r="54" spans="1:24" s="16" customFormat="1" ht="15" customHeight="1">
      <c r="A54" s="248"/>
      <c r="B54" s="63" t="s">
        <v>56</v>
      </c>
      <c r="C54" s="63"/>
      <c r="D54" s="63"/>
      <c r="E54" s="64"/>
      <c r="F54" s="53">
        <f t="shared" si="3"/>
        <v>1001054.0148925781</v>
      </c>
      <c r="G54" s="54">
        <f>SUM(G55:G61)</f>
        <v>727703.14733886719</v>
      </c>
      <c r="H54" s="54">
        <f>SUM(H55:H61)</f>
        <v>273350.86755371094</v>
      </c>
      <c r="I54" s="55">
        <f>SUM(I55:I61)</f>
        <v>47435.95458984375</v>
      </c>
      <c r="J54" s="56">
        <f t="shared" ref="J54:X54" si="7">SUM(J55:J61)</f>
        <v>63991.80615234375</v>
      </c>
      <c r="K54" s="56">
        <f t="shared" si="7"/>
        <v>287696.82788085938</v>
      </c>
      <c r="L54" s="56">
        <f t="shared" si="7"/>
        <v>241408.458984375</v>
      </c>
      <c r="M54" s="56">
        <f>SUM(M55:M61)</f>
        <v>45056.750610351563</v>
      </c>
      <c r="N54" s="56">
        <f t="shared" si="7"/>
        <v>28595.208984375</v>
      </c>
      <c r="O54" s="56">
        <f t="shared" si="7"/>
        <v>9970.4600830078125</v>
      </c>
      <c r="P54" s="252">
        <f>SUM(P55:P61)</f>
        <v>3547.6800537109375</v>
      </c>
      <c r="Q54" s="56">
        <f t="shared" si="7"/>
        <v>47164.0419921875</v>
      </c>
      <c r="R54" s="56">
        <f t="shared" si="7"/>
        <v>19344.080078125</v>
      </c>
      <c r="S54" s="56">
        <f t="shared" si="7"/>
        <v>97140.22021484375</v>
      </c>
      <c r="T54" s="56">
        <f t="shared" si="7"/>
        <v>56079.795166015625</v>
      </c>
      <c r="U54" s="56">
        <f t="shared" si="7"/>
        <v>17995.019897460938</v>
      </c>
      <c r="V54" s="56">
        <f t="shared" si="7"/>
        <v>19405.660400390625</v>
      </c>
      <c r="W54" s="56">
        <f t="shared" si="7"/>
        <v>12091.279724121094</v>
      </c>
      <c r="X54" s="252">
        <f t="shared" si="7"/>
        <v>4130.7700805664062</v>
      </c>
    </row>
    <row r="55" spans="1:24">
      <c r="A55" s="72" t="s">
        <v>119</v>
      </c>
      <c r="B55" s="81"/>
      <c r="C55" s="38" t="s">
        <v>72</v>
      </c>
      <c r="D55" s="88" t="s">
        <v>223</v>
      </c>
      <c r="E55" s="266"/>
      <c r="F55" s="17">
        <f>SUM(G55:H55)</f>
        <v>412946.29333496094</v>
      </c>
      <c r="G55" s="17">
        <f t="shared" si="4"/>
        <v>358093.66741943359</v>
      </c>
      <c r="H55" s="17">
        <f t="shared" si="2"/>
        <v>54852.625915527344</v>
      </c>
      <c r="I55" s="254">
        <v>11905.2001953125</v>
      </c>
      <c r="J55" s="33">
        <v>19070.640625</v>
      </c>
      <c r="K55" s="33">
        <v>147944.96875</v>
      </c>
      <c r="L55" s="33">
        <v>131491.078125</v>
      </c>
      <c r="M55" s="33">
        <v>25113.060546875</v>
      </c>
      <c r="N55" s="33">
        <v>18600.119140625</v>
      </c>
      <c r="O55" s="33">
        <v>3211.56005859375</v>
      </c>
      <c r="P55" s="87">
        <v>757.03997802734375</v>
      </c>
      <c r="Q55" s="33">
        <v>4781.7001953125</v>
      </c>
      <c r="R55" s="33">
        <v>8119.43994140625</v>
      </c>
      <c r="S55" s="33">
        <v>18829.30078125</v>
      </c>
      <c r="T55" s="33">
        <v>8444.625</v>
      </c>
      <c r="U55" s="33">
        <v>8546.580078125</v>
      </c>
      <c r="V55" s="33">
        <v>2900.52001953125</v>
      </c>
      <c r="W55" s="33">
        <v>2843.639892578125</v>
      </c>
      <c r="X55" s="255">
        <v>386.82000732421875</v>
      </c>
    </row>
    <row r="56" spans="1:24">
      <c r="A56" s="72" t="s">
        <v>120</v>
      </c>
      <c r="B56" s="81"/>
      <c r="C56" s="38" t="s">
        <v>73</v>
      </c>
      <c r="D56" s="88" t="s">
        <v>27</v>
      </c>
      <c r="E56" s="266"/>
      <c r="F56" s="17">
        <f t="shared" si="3"/>
        <v>80016.595825195313</v>
      </c>
      <c r="G56" s="17">
        <f t="shared" si="4"/>
        <v>43802.043823242188</v>
      </c>
      <c r="H56" s="17">
        <f t="shared" si="2"/>
        <v>36214.552001953125</v>
      </c>
      <c r="I56" s="254">
        <v>11613.5234375</v>
      </c>
      <c r="J56" s="33">
        <v>6488.66015625</v>
      </c>
      <c r="K56" s="33">
        <v>1561.699951171875</v>
      </c>
      <c r="L56" s="33">
        <v>12065.0703125</v>
      </c>
      <c r="M56" s="33">
        <v>5454.169921875</v>
      </c>
      <c r="N56" s="33">
        <v>1766.699951171875</v>
      </c>
      <c r="O56" s="33">
        <v>3558.06005859375</v>
      </c>
      <c r="P56" s="87">
        <v>1294.1600341796875</v>
      </c>
      <c r="Q56" s="33">
        <v>4843.86181640625</v>
      </c>
      <c r="R56" s="33">
        <v>5994.2001953125</v>
      </c>
      <c r="S56" s="33">
        <v>3472.699951171875</v>
      </c>
      <c r="T56" s="33">
        <v>1514.18994140625</v>
      </c>
      <c r="U56" s="33">
        <v>1425.239990234375</v>
      </c>
      <c r="V56" s="33">
        <v>8675.3701171875</v>
      </c>
      <c r="W56" s="33">
        <v>6845.89990234375</v>
      </c>
      <c r="X56" s="255">
        <v>3443.090087890625</v>
      </c>
    </row>
    <row r="57" spans="1:24">
      <c r="A57" s="72" t="s">
        <v>121</v>
      </c>
      <c r="B57" s="81"/>
      <c r="C57" s="38" t="s">
        <v>74</v>
      </c>
      <c r="D57" s="88" t="s">
        <v>28</v>
      </c>
      <c r="E57" s="266"/>
      <c r="F57" s="17">
        <f t="shared" si="3"/>
        <v>64885.841613769531</v>
      </c>
      <c r="G57" s="17">
        <f t="shared" si="4"/>
        <v>49746.321350097656</v>
      </c>
      <c r="H57" s="17">
        <f t="shared" si="2"/>
        <v>15139.520263671875</v>
      </c>
      <c r="I57" s="254">
        <v>7244.10009765625</v>
      </c>
      <c r="J57" s="33">
        <v>19033.560546875</v>
      </c>
      <c r="K57" s="33">
        <v>10899.3603515625</v>
      </c>
      <c r="L57" s="33">
        <v>9480.1103515625</v>
      </c>
      <c r="M57" s="33">
        <v>2525.25</v>
      </c>
      <c r="N57" s="33">
        <v>0</v>
      </c>
      <c r="O57" s="33">
        <v>563.94000244140625</v>
      </c>
      <c r="P57" s="87">
        <v>0</v>
      </c>
      <c r="Q57" s="33">
        <v>9396.900390625</v>
      </c>
      <c r="R57" s="33">
        <v>0</v>
      </c>
      <c r="S57" s="33">
        <v>2496.9599609375</v>
      </c>
      <c r="T57" s="33">
        <v>2274.159912109375</v>
      </c>
      <c r="U57" s="33">
        <v>0</v>
      </c>
      <c r="V57" s="33">
        <v>971.5</v>
      </c>
      <c r="W57" s="33">
        <v>0</v>
      </c>
      <c r="X57" s="255">
        <v>0</v>
      </c>
    </row>
    <row r="58" spans="1:24">
      <c r="A58" s="72" t="s">
        <v>122</v>
      </c>
      <c r="B58" s="81"/>
      <c r="C58" s="38" t="s">
        <v>75</v>
      </c>
      <c r="D58" s="88" t="s">
        <v>117</v>
      </c>
      <c r="E58" s="266"/>
      <c r="F58" s="17">
        <f t="shared" si="3"/>
        <v>20370.030090332031</v>
      </c>
      <c r="G58" s="17">
        <f t="shared" si="4"/>
        <v>10599.419982910156</v>
      </c>
      <c r="H58" s="17">
        <f t="shared" si="2"/>
        <v>9770.610107421875</v>
      </c>
      <c r="I58" s="254">
        <v>0</v>
      </c>
      <c r="J58" s="33">
        <v>0</v>
      </c>
      <c r="K58" s="33">
        <v>0</v>
      </c>
      <c r="L58" s="33">
        <v>6256.1201171875</v>
      </c>
      <c r="M58" s="33">
        <v>1363.449951171875</v>
      </c>
      <c r="N58" s="33">
        <v>2206.169921875</v>
      </c>
      <c r="O58" s="33">
        <v>521.3599853515625</v>
      </c>
      <c r="P58" s="87">
        <v>252.32000732421875</v>
      </c>
      <c r="Q58" s="33">
        <v>2390.39990234375</v>
      </c>
      <c r="R58" s="33">
        <v>2599.56005859375</v>
      </c>
      <c r="S58" s="33">
        <v>2427.60009765625</v>
      </c>
      <c r="T58" s="33">
        <v>0</v>
      </c>
      <c r="U58" s="33">
        <v>0</v>
      </c>
      <c r="V58" s="33">
        <v>2353.050048828125</v>
      </c>
      <c r="W58" s="33">
        <v>0</v>
      </c>
      <c r="X58" s="255">
        <v>0</v>
      </c>
    </row>
    <row r="59" spans="1:24">
      <c r="A59" s="72" t="s">
        <v>123</v>
      </c>
      <c r="B59" s="81"/>
      <c r="C59" s="38" t="s">
        <v>76</v>
      </c>
      <c r="D59" s="88" t="s">
        <v>221</v>
      </c>
      <c r="E59" s="266"/>
      <c r="F59" s="17">
        <f t="shared" si="3"/>
        <v>187146.36810302734</v>
      </c>
      <c r="G59" s="17">
        <f t="shared" si="4"/>
        <v>116705.95874023437</v>
      </c>
      <c r="H59" s="17">
        <f t="shared" si="2"/>
        <v>70440.409362792969</v>
      </c>
      <c r="I59" s="254">
        <v>0</v>
      </c>
      <c r="J59" s="33">
        <v>0</v>
      </c>
      <c r="K59" s="33">
        <v>66898.2578125</v>
      </c>
      <c r="L59" s="33">
        <v>44252.4609375</v>
      </c>
      <c r="M59" s="33">
        <v>4738.97998046875</v>
      </c>
      <c r="N59" s="33">
        <v>0</v>
      </c>
      <c r="O59" s="33">
        <v>563.94000244140625</v>
      </c>
      <c r="P59" s="87">
        <v>252.32000732421875</v>
      </c>
      <c r="Q59" s="33">
        <v>0</v>
      </c>
      <c r="R59" s="33">
        <v>0</v>
      </c>
      <c r="S59" s="33">
        <v>46353.05859375</v>
      </c>
      <c r="T59" s="33">
        <v>23518.55078125</v>
      </c>
      <c r="U59" s="33">
        <v>0</v>
      </c>
      <c r="V59" s="33">
        <v>0</v>
      </c>
      <c r="W59" s="33">
        <v>568.79998779296875</v>
      </c>
      <c r="X59" s="255">
        <v>0</v>
      </c>
    </row>
    <row r="60" spans="1:24">
      <c r="A60" s="72" t="s">
        <v>124</v>
      </c>
      <c r="B60" s="81"/>
      <c r="C60" s="38" t="s">
        <v>77</v>
      </c>
      <c r="D60" s="88" t="s">
        <v>29</v>
      </c>
      <c r="E60" s="266"/>
      <c r="F60" s="17">
        <f t="shared" si="3"/>
        <v>51360.73486328125</v>
      </c>
      <c r="G60" s="17">
        <f t="shared" si="4"/>
        <v>35257.964965820313</v>
      </c>
      <c r="H60" s="17">
        <f t="shared" si="2"/>
        <v>16102.769897460938</v>
      </c>
      <c r="I60" s="254">
        <v>0</v>
      </c>
      <c r="J60" s="33">
        <v>6528.22509765625</v>
      </c>
      <c r="K60" s="33">
        <v>13612.240234375</v>
      </c>
      <c r="L60" s="33">
        <v>12750.099609375</v>
      </c>
      <c r="M60" s="33">
        <v>1088.0999755859375</v>
      </c>
      <c r="N60" s="33">
        <v>1279.300048828125</v>
      </c>
      <c r="O60" s="33">
        <v>0</v>
      </c>
      <c r="P60" s="87">
        <v>0</v>
      </c>
      <c r="Q60" s="33">
        <v>0</v>
      </c>
      <c r="R60" s="33">
        <v>2630.8798828125</v>
      </c>
      <c r="S60" s="33">
        <v>3597.300048828125</v>
      </c>
      <c r="T60" s="33">
        <v>8474.669921875</v>
      </c>
      <c r="U60" s="33">
        <v>1399.9200439453125</v>
      </c>
      <c r="V60" s="33">
        <v>0</v>
      </c>
      <c r="W60" s="33">
        <v>0</v>
      </c>
      <c r="X60" s="255">
        <v>0</v>
      </c>
    </row>
    <row r="61" spans="1:24">
      <c r="A61" s="72" t="s">
        <v>125</v>
      </c>
      <c r="B61" s="81"/>
      <c r="C61" s="38" t="s">
        <v>78</v>
      </c>
      <c r="D61" s="88" t="s">
        <v>118</v>
      </c>
      <c r="E61" s="266"/>
      <c r="F61" s="17">
        <f t="shared" si="3"/>
        <v>184328.15106201172</v>
      </c>
      <c r="G61" s="17">
        <f t="shared" si="4"/>
        <v>113497.77105712891</v>
      </c>
      <c r="H61" s="17">
        <f t="shared" si="2"/>
        <v>70830.380004882813</v>
      </c>
      <c r="I61" s="254">
        <v>16673.130859375</v>
      </c>
      <c r="J61" s="33">
        <v>12870.7197265625</v>
      </c>
      <c r="K61" s="33">
        <v>46780.30078125</v>
      </c>
      <c r="L61" s="33">
        <v>25113.51953125</v>
      </c>
      <c r="M61" s="33">
        <v>4773.740234375</v>
      </c>
      <c r="N61" s="33">
        <v>4742.919921875</v>
      </c>
      <c r="O61" s="33">
        <v>1551.5999755859375</v>
      </c>
      <c r="P61" s="87">
        <v>991.84002685546875</v>
      </c>
      <c r="Q61" s="33">
        <v>25751.1796875</v>
      </c>
      <c r="R61" s="33">
        <v>0</v>
      </c>
      <c r="S61" s="33">
        <v>19963.30078125</v>
      </c>
      <c r="T61" s="33">
        <v>11853.599609375</v>
      </c>
      <c r="U61" s="33">
        <v>6623.27978515625</v>
      </c>
      <c r="V61" s="33">
        <v>4505.22021484375</v>
      </c>
      <c r="W61" s="33">
        <v>1832.93994140625</v>
      </c>
      <c r="X61" s="255">
        <v>300.8599853515625</v>
      </c>
    </row>
    <row r="62" spans="1:24" s="101" customFormat="1" ht="15" customHeight="1" thickBot="1">
      <c r="A62" s="249" t="s">
        <v>80</v>
      </c>
      <c r="B62" s="95" t="s">
        <v>183</v>
      </c>
      <c r="C62" s="97" t="s">
        <v>79</v>
      </c>
      <c r="D62" s="100"/>
      <c r="E62" s="97"/>
      <c r="F62" s="98">
        <f t="shared" si="3"/>
        <v>346336.93334960938</v>
      </c>
      <c r="G62" s="99">
        <f t="shared" si="4"/>
        <v>163208.98706054687</v>
      </c>
      <c r="H62" s="99">
        <f>SUM(Q62:X62)</f>
        <v>183127.9462890625</v>
      </c>
      <c r="I62" s="100">
        <v>7188.3544921875</v>
      </c>
      <c r="J62" s="96">
        <v>2951.114990234375</v>
      </c>
      <c r="K62" s="96">
        <v>3422.875</v>
      </c>
      <c r="L62" s="96">
        <v>11621.5</v>
      </c>
      <c r="M62" s="96">
        <v>5306.759765625</v>
      </c>
      <c r="N62" s="96">
        <v>30727.3203125</v>
      </c>
      <c r="O62" s="96">
        <v>64037.640625</v>
      </c>
      <c r="P62" s="97">
        <v>37953.421875</v>
      </c>
      <c r="Q62" s="96">
        <v>11847.677734375</v>
      </c>
      <c r="R62" s="96">
        <v>5565.33984375</v>
      </c>
      <c r="S62" s="96">
        <v>14435.009765625</v>
      </c>
      <c r="T62" s="96">
        <v>2969.5</v>
      </c>
      <c r="U62" s="96">
        <v>6381.5498046875</v>
      </c>
      <c r="V62" s="96">
        <v>25733.240234375</v>
      </c>
      <c r="W62" s="96">
        <v>69176.5703125</v>
      </c>
      <c r="X62" s="97">
        <v>47019.05859375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90" zoomScaleNormal="90" workbookViewId="0">
      <pane xSplit="5" ySplit="8" topLeftCell="F9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9.109375" defaultRowHeight="13.2"/>
  <cols>
    <col min="1" max="1" width="7.6640625" style="73" customWidth="1"/>
    <col min="2" max="3" width="3" style="40" customWidth="1"/>
    <col min="4" max="4" width="3.88671875" style="40" customWidth="1"/>
    <col min="5" max="5" width="34.6640625" style="6" customWidth="1"/>
    <col min="6" max="24" width="10.88671875" style="6" customWidth="1"/>
    <col min="25" max="16384" width="9.109375" style="6"/>
  </cols>
  <sheetData>
    <row r="1" spans="1:24" ht="15.6">
      <c r="A1" s="65" t="s">
        <v>200</v>
      </c>
    </row>
    <row r="2" spans="1:24" ht="15.6">
      <c r="A2" s="112" t="s">
        <v>158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34" t="s">
        <v>32</v>
      </c>
      <c r="I4" s="289" t="s">
        <v>31</v>
      </c>
      <c r="J4" s="290"/>
      <c r="K4" s="290"/>
      <c r="L4" s="290"/>
      <c r="M4" s="290"/>
      <c r="N4" s="290"/>
      <c r="O4" s="290"/>
      <c r="P4" s="291"/>
      <c r="Q4" s="290" t="s">
        <v>32</v>
      </c>
      <c r="R4" s="290"/>
      <c r="S4" s="290"/>
      <c r="T4" s="290"/>
      <c r="U4" s="290"/>
      <c r="V4" s="290"/>
      <c r="W4" s="290"/>
      <c r="X4" s="290"/>
    </row>
    <row r="5" spans="1:24" s="8" customFormat="1" ht="13.8" thickBot="1">
      <c r="A5" s="68"/>
      <c r="B5" s="43"/>
      <c r="C5" s="43"/>
      <c r="D5" s="43"/>
      <c r="E5" s="21" t="s">
        <v>34</v>
      </c>
      <c r="F5" s="286" t="s">
        <v>52</v>
      </c>
      <c r="G5" s="287" t="s">
        <v>1</v>
      </c>
      <c r="H5" s="288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56" t="s">
        <v>128</v>
      </c>
      <c r="Q5" s="10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10" t="s">
        <v>128</v>
      </c>
    </row>
    <row r="6" spans="1:24" s="11" customFormat="1" ht="14.4" thickTop="1" thickBot="1">
      <c r="A6" s="74" t="s">
        <v>0</v>
      </c>
      <c r="B6" s="57"/>
      <c r="C6" s="57"/>
      <c r="D6" s="57"/>
      <c r="E6" s="58"/>
      <c r="F6" s="59">
        <f>SUM(G6:H6)</f>
        <v>19070.718000000001</v>
      </c>
      <c r="G6" s="60">
        <f>SUM(I6:P6)</f>
        <v>10141.483</v>
      </c>
      <c r="H6" s="60">
        <f>SUM(Q6:X6)</f>
        <v>8929.2350000000006</v>
      </c>
      <c r="I6" s="61">
        <v>773.24800000000005</v>
      </c>
      <c r="J6" s="62">
        <v>1694.5830000000001</v>
      </c>
      <c r="K6" s="62">
        <v>2914.0230000000001</v>
      </c>
      <c r="L6" s="62">
        <v>3066.8670000000002</v>
      </c>
      <c r="M6" s="62">
        <v>930.19399999999996</v>
      </c>
      <c r="N6" s="62">
        <v>521.952</v>
      </c>
      <c r="O6" s="62">
        <v>178.25399999999999</v>
      </c>
      <c r="P6" s="257">
        <v>62.362000000000002</v>
      </c>
      <c r="Q6" s="62">
        <v>673.56</v>
      </c>
      <c r="R6" s="62">
        <v>1381.076</v>
      </c>
      <c r="S6" s="62">
        <v>2557.09</v>
      </c>
      <c r="T6" s="62">
        <v>2708.0309999999999</v>
      </c>
      <c r="U6" s="62">
        <v>834.65</v>
      </c>
      <c r="V6" s="62">
        <v>498.25599999999997</v>
      </c>
      <c r="W6" s="62">
        <v>201.958</v>
      </c>
      <c r="X6" s="62">
        <v>74.614000000000004</v>
      </c>
    </row>
    <row r="7" spans="1:24" s="11" customFormat="1" ht="14.4" thickTop="1" thickBot="1">
      <c r="A7" s="69"/>
      <c r="B7" s="44"/>
      <c r="C7" s="44"/>
      <c r="D7" s="44"/>
      <c r="E7" s="26"/>
      <c r="F7" s="36"/>
      <c r="G7" s="35"/>
      <c r="H7" s="258"/>
      <c r="I7" s="36"/>
      <c r="J7" s="35"/>
      <c r="K7" s="35"/>
      <c r="L7" s="35"/>
      <c r="M7" s="35"/>
      <c r="N7" s="35"/>
      <c r="O7" s="35"/>
      <c r="P7" s="258"/>
      <c r="Q7" s="35"/>
      <c r="R7" s="35"/>
      <c r="S7" s="35"/>
      <c r="T7" s="35"/>
      <c r="U7" s="35"/>
      <c r="V7" s="35"/>
      <c r="W7" s="35"/>
      <c r="X7" s="35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6"/>
      <c r="G8" s="35"/>
      <c r="H8" s="258"/>
      <c r="I8" s="12"/>
      <c r="J8" s="13"/>
      <c r="K8" s="13"/>
      <c r="L8" s="13"/>
      <c r="M8" s="13"/>
      <c r="N8" s="13"/>
      <c r="O8" s="13"/>
      <c r="P8" s="259"/>
      <c r="Q8" s="13"/>
      <c r="R8" s="13"/>
      <c r="S8" s="13"/>
      <c r="T8" s="13"/>
      <c r="U8" s="13"/>
      <c r="V8" s="13"/>
      <c r="W8" s="13"/>
      <c r="X8" s="13"/>
    </row>
    <row r="9" spans="1:24" s="15" customFormat="1" ht="14.4" thickTop="1">
      <c r="A9" s="71"/>
      <c r="B9" s="47" t="s">
        <v>2</v>
      </c>
      <c r="C9" s="47"/>
      <c r="D9" s="47"/>
      <c r="E9" s="48"/>
      <c r="F9" s="49">
        <f>SUM(G9:H9)</f>
        <v>2918947.3917045593</v>
      </c>
      <c r="G9" s="50">
        <f>SUM(I9:P9)</f>
        <v>1776536.6921195984</v>
      </c>
      <c r="H9" s="50">
        <f>SUM(Q9:X9)</f>
        <v>1142410.6995849609</v>
      </c>
      <c r="I9" s="51">
        <f t="shared" ref="I9:X9" si="0">I10+I24+I54+I62</f>
        <v>302678.95706176758</v>
      </c>
      <c r="J9" s="52">
        <f t="shared" si="0"/>
        <v>58259.7451171875</v>
      </c>
      <c r="K9" s="52">
        <f t="shared" si="0"/>
        <v>252005.56777954102</v>
      </c>
      <c r="L9" s="52">
        <f t="shared" si="0"/>
        <v>434568.18041992188</v>
      </c>
      <c r="M9" s="52">
        <f t="shared" si="0"/>
        <v>265713.01359558105</v>
      </c>
      <c r="N9" s="52">
        <f t="shared" si="0"/>
        <v>264710.65255737305</v>
      </c>
      <c r="O9" s="52">
        <f t="shared" si="0"/>
        <v>154846.87060546875</v>
      </c>
      <c r="P9" s="260">
        <f t="shared" si="0"/>
        <v>43753.704982757568</v>
      </c>
      <c r="Q9" s="250">
        <f t="shared" si="0"/>
        <v>278064.54345703125</v>
      </c>
      <c r="R9" s="250">
        <f t="shared" si="0"/>
        <v>55549.325073242188</v>
      </c>
      <c r="S9" s="250">
        <f t="shared" si="0"/>
        <v>168917.42797851562</v>
      </c>
      <c r="T9" s="250">
        <f t="shared" si="0"/>
        <v>168593.58044433594</v>
      </c>
      <c r="U9" s="250">
        <f t="shared" si="0"/>
        <v>125245.16940307617</v>
      </c>
      <c r="V9" s="250">
        <f t="shared" si="0"/>
        <v>167241.4899597168</v>
      </c>
      <c r="W9" s="250">
        <f t="shared" si="0"/>
        <v>131484.12286376953</v>
      </c>
      <c r="X9" s="251">
        <f t="shared" si="0"/>
        <v>47315.040405273438</v>
      </c>
    </row>
    <row r="10" spans="1:24" s="16" customFormat="1" ht="15" customHeight="1">
      <c r="A10" s="248"/>
      <c r="B10" s="63" t="s">
        <v>214</v>
      </c>
      <c r="C10" s="63"/>
      <c r="D10" s="63"/>
      <c r="E10" s="64"/>
      <c r="F10" s="53">
        <f>SUM(G10:H10)</f>
        <v>974285.65278625488</v>
      </c>
      <c r="G10" s="54">
        <f>SUM(I10:P10)</f>
        <v>520163.47068786621</v>
      </c>
      <c r="H10" s="54">
        <f>SUM(Q10:X10)</f>
        <v>454122.18209838867</v>
      </c>
      <c r="I10" s="55">
        <f>SUM(I11:I23)</f>
        <v>248253.31591796875</v>
      </c>
      <c r="J10" s="56">
        <f>SUM(J11:J23)</f>
        <v>28309.919921875</v>
      </c>
      <c r="K10" s="56">
        <f>SUM(K11:K23)</f>
        <v>54466.08056640625</v>
      </c>
      <c r="L10" s="56">
        <f t="shared" ref="L10:X10" si="1">SUM(L11:L23)</f>
        <v>97069.2294921875</v>
      </c>
      <c r="M10" s="56">
        <f t="shared" si="1"/>
        <v>34706.300155639648</v>
      </c>
      <c r="N10" s="56">
        <f t="shared" si="1"/>
        <v>34954.13916015625</v>
      </c>
      <c r="O10" s="56">
        <f t="shared" si="1"/>
        <v>18678.510375976563</v>
      </c>
      <c r="P10" s="252">
        <f t="shared" si="1"/>
        <v>3725.97509765625</v>
      </c>
      <c r="Q10" s="56">
        <f t="shared" si="1"/>
        <v>232872.19409179688</v>
      </c>
      <c r="R10" s="56">
        <f t="shared" si="1"/>
        <v>31334.749755859375</v>
      </c>
      <c r="S10" s="56">
        <f t="shared" si="1"/>
        <v>81166.288818359375</v>
      </c>
      <c r="T10" s="56">
        <f t="shared" si="1"/>
        <v>47620.339965820313</v>
      </c>
      <c r="U10" s="56">
        <f t="shared" si="1"/>
        <v>21499.19970703125</v>
      </c>
      <c r="V10" s="56">
        <f t="shared" si="1"/>
        <v>21114.549865722656</v>
      </c>
      <c r="W10" s="56">
        <f t="shared" si="1"/>
        <v>13600.529907226563</v>
      </c>
      <c r="X10" s="252">
        <f t="shared" si="1"/>
        <v>4914.3299865722656</v>
      </c>
    </row>
    <row r="11" spans="1:24" s="11" customFormat="1">
      <c r="A11" s="72" t="s">
        <v>81</v>
      </c>
      <c r="B11" s="14"/>
      <c r="C11" s="38" t="s">
        <v>3</v>
      </c>
      <c r="D11" s="88" t="s">
        <v>4</v>
      </c>
      <c r="E11" s="29"/>
      <c r="F11" s="17">
        <f>SUM(G11:H11)</f>
        <v>175325.58306884766</v>
      </c>
      <c r="G11" s="19">
        <f>SUM(I11:P11)</f>
        <v>107690.46426391602</v>
      </c>
      <c r="H11" s="19">
        <f t="shared" ref="H11:H61" si="2">SUM(Q11:X11)</f>
        <v>67635.118804931641</v>
      </c>
      <c r="I11" s="18">
        <v>0</v>
      </c>
      <c r="J11" s="31">
        <v>2616.6201171875</v>
      </c>
      <c r="K11" s="31">
        <v>17505.08984375</v>
      </c>
      <c r="L11" s="31">
        <v>47593.5</v>
      </c>
      <c r="M11" s="31">
        <v>15181.759765625</v>
      </c>
      <c r="N11" s="31">
        <v>17874.359375</v>
      </c>
      <c r="O11" s="31">
        <v>6600.41015625</v>
      </c>
      <c r="P11" s="87">
        <v>318.72500610351562</v>
      </c>
      <c r="Q11" s="31">
        <v>0</v>
      </c>
      <c r="R11" s="31">
        <v>5557.41015625</v>
      </c>
      <c r="S11" s="31">
        <v>19624.2890625</v>
      </c>
      <c r="T11" s="31">
        <v>22106.759765625</v>
      </c>
      <c r="U11" s="31">
        <v>10685.8798828125</v>
      </c>
      <c r="V11" s="31">
        <v>7762.5</v>
      </c>
      <c r="W11" s="31">
        <v>1594.43994140625</v>
      </c>
      <c r="X11" s="87">
        <v>303.83999633789062</v>
      </c>
    </row>
    <row r="12" spans="1:24" s="11" customFormat="1">
      <c r="A12" s="72" t="s">
        <v>82</v>
      </c>
      <c r="B12" s="14"/>
      <c r="C12" s="38" t="s">
        <v>5</v>
      </c>
      <c r="D12" s="88" t="s">
        <v>209</v>
      </c>
      <c r="E12" s="29"/>
      <c r="F12" s="17">
        <f t="shared" ref="F12:F62" si="3">SUM(G12:H12)</f>
        <v>1520.199951171875</v>
      </c>
      <c r="G12" s="19">
        <f t="shared" ref="G12:G62" si="4">SUM(I12:P12)</f>
        <v>1520.199951171875</v>
      </c>
      <c r="H12" s="19">
        <f t="shared" si="2"/>
        <v>0</v>
      </c>
      <c r="I12" s="18">
        <v>0</v>
      </c>
      <c r="J12" s="31">
        <v>0</v>
      </c>
      <c r="K12" s="31">
        <v>0</v>
      </c>
      <c r="L12" s="31">
        <v>1520.199951171875</v>
      </c>
      <c r="M12" s="31">
        <v>0</v>
      </c>
      <c r="N12" s="31">
        <v>0</v>
      </c>
      <c r="O12" s="31">
        <v>0</v>
      </c>
      <c r="P12" s="87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87">
        <v>0</v>
      </c>
    </row>
    <row r="13" spans="1:24" s="11" customFormat="1">
      <c r="A13" s="72" t="s">
        <v>83</v>
      </c>
      <c r="B13" s="14"/>
      <c r="C13" s="37" t="s">
        <v>6</v>
      </c>
      <c r="D13" s="246" t="s">
        <v>215</v>
      </c>
      <c r="E13" s="29"/>
      <c r="F13" s="17">
        <f t="shared" si="3"/>
        <v>157764.20678710938</v>
      </c>
      <c r="G13" s="19">
        <f t="shared" si="4"/>
        <v>85873.58837890625</v>
      </c>
      <c r="H13" s="19">
        <f t="shared" si="2"/>
        <v>71890.618408203125</v>
      </c>
      <c r="I13" s="18">
        <v>29497.91796875</v>
      </c>
      <c r="J13" s="31">
        <v>15277.8095703125</v>
      </c>
      <c r="K13" s="31">
        <v>14841.400390625</v>
      </c>
      <c r="L13" s="31">
        <v>9227.5</v>
      </c>
      <c r="M13" s="31">
        <v>9107.48046875</v>
      </c>
      <c r="N13" s="31">
        <v>4629.81982421875</v>
      </c>
      <c r="O13" s="31">
        <v>2228.360107421875</v>
      </c>
      <c r="P13" s="87">
        <v>1063.300048828125</v>
      </c>
      <c r="Q13" s="31">
        <v>40344.55859375</v>
      </c>
      <c r="R13" s="31">
        <v>5232.35986328125</v>
      </c>
      <c r="S13" s="31">
        <v>15886.25</v>
      </c>
      <c r="T13" s="31">
        <v>4065.6298828125</v>
      </c>
      <c r="U13" s="31">
        <v>0</v>
      </c>
      <c r="V13" s="31">
        <v>2756.260009765625</v>
      </c>
      <c r="W13" s="31">
        <v>2089.080078125</v>
      </c>
      <c r="X13" s="87">
        <v>1516.47998046875</v>
      </c>
    </row>
    <row r="14" spans="1:24" s="11" customFormat="1">
      <c r="A14" s="72" t="s">
        <v>84</v>
      </c>
      <c r="B14" s="14"/>
      <c r="C14" s="37" t="s">
        <v>7</v>
      </c>
      <c r="D14" s="246" t="s">
        <v>201</v>
      </c>
      <c r="E14" s="29"/>
      <c r="F14" s="17">
        <f t="shared" si="3"/>
        <v>8523.1024780273437</v>
      </c>
      <c r="G14" s="19">
        <f t="shared" si="4"/>
        <v>1973.5223388671875</v>
      </c>
      <c r="H14" s="19">
        <f t="shared" si="2"/>
        <v>6549.5801391601562</v>
      </c>
      <c r="I14" s="18">
        <v>1973.5223388671875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87">
        <v>0</v>
      </c>
      <c r="Q14" s="31">
        <v>2476.110107421875</v>
      </c>
      <c r="R14" s="31">
        <v>1627.6300048828125</v>
      </c>
      <c r="S14" s="31">
        <v>1631.52001953125</v>
      </c>
      <c r="T14" s="31">
        <v>0</v>
      </c>
      <c r="U14" s="31">
        <v>0</v>
      </c>
      <c r="V14" s="31">
        <v>814.32000732421875</v>
      </c>
      <c r="W14" s="31">
        <v>0</v>
      </c>
      <c r="X14" s="87">
        <v>0</v>
      </c>
    </row>
    <row r="15" spans="1:24" s="11" customFormat="1">
      <c r="A15" s="72" t="s">
        <v>85</v>
      </c>
      <c r="B15" s="14"/>
      <c r="C15" s="37" t="s">
        <v>8</v>
      </c>
      <c r="D15" s="246" t="s">
        <v>53</v>
      </c>
      <c r="E15" s="29"/>
      <c r="F15" s="17">
        <f t="shared" si="3"/>
        <v>11783.127914428711</v>
      </c>
      <c r="G15" s="17">
        <f t="shared" si="4"/>
        <v>2118.1276702880859</v>
      </c>
      <c r="H15" s="17">
        <f t="shared" si="2"/>
        <v>9665.000244140625</v>
      </c>
      <c r="I15" s="18">
        <v>1955.4876708984375</v>
      </c>
      <c r="J15" s="31">
        <v>0</v>
      </c>
      <c r="K15" s="31">
        <v>0</v>
      </c>
      <c r="L15" s="31">
        <v>0</v>
      </c>
      <c r="M15" s="31">
        <v>162.63999938964844</v>
      </c>
      <c r="N15" s="31">
        <v>0</v>
      </c>
      <c r="O15" s="31">
        <v>0</v>
      </c>
      <c r="P15" s="87">
        <v>0</v>
      </c>
      <c r="Q15" s="31">
        <v>2104.830078125</v>
      </c>
      <c r="R15" s="31">
        <v>2058</v>
      </c>
      <c r="S15" s="31">
        <v>1177.199951171875</v>
      </c>
      <c r="T15" s="31">
        <v>4324.97021484375</v>
      </c>
      <c r="U15" s="31">
        <v>0</v>
      </c>
      <c r="V15" s="31">
        <v>0</v>
      </c>
      <c r="W15" s="31">
        <v>0</v>
      </c>
      <c r="X15" s="87">
        <v>0</v>
      </c>
    </row>
    <row r="16" spans="1:24" s="11" customFormat="1">
      <c r="A16" s="72" t="s">
        <v>86</v>
      </c>
      <c r="B16" s="14"/>
      <c r="C16" s="39" t="s">
        <v>9</v>
      </c>
      <c r="D16" s="246" t="s">
        <v>43</v>
      </c>
      <c r="E16" s="29"/>
      <c r="F16" s="17">
        <f t="shared" si="3"/>
        <v>30297.155944824219</v>
      </c>
      <c r="G16" s="17">
        <f t="shared" si="4"/>
        <v>19201.156188964844</v>
      </c>
      <c r="H16" s="17">
        <f t="shared" si="2"/>
        <v>11095.999755859375</v>
      </c>
      <c r="I16" s="18">
        <v>1956.346435546875</v>
      </c>
      <c r="J16" s="31">
        <v>0</v>
      </c>
      <c r="K16" s="31">
        <v>5747</v>
      </c>
      <c r="L16" s="31">
        <v>7054.2998046875</v>
      </c>
      <c r="M16" s="31">
        <v>1821.75</v>
      </c>
      <c r="N16" s="31">
        <v>2051.18994140625</v>
      </c>
      <c r="O16" s="31">
        <v>570.57000732421875</v>
      </c>
      <c r="P16" s="87">
        <v>0</v>
      </c>
      <c r="Q16" s="31">
        <v>4210.56982421875</v>
      </c>
      <c r="R16" s="31">
        <v>1627.6300048828125</v>
      </c>
      <c r="S16" s="31">
        <v>0</v>
      </c>
      <c r="T16" s="31">
        <v>3434.929931640625</v>
      </c>
      <c r="U16" s="31">
        <v>0</v>
      </c>
      <c r="V16" s="31">
        <v>1050.1400146484375</v>
      </c>
      <c r="W16" s="31">
        <v>772.72998046875</v>
      </c>
      <c r="X16" s="87">
        <v>0</v>
      </c>
    </row>
    <row r="17" spans="1:24" s="11" customFormat="1">
      <c r="A17" s="72" t="s">
        <v>87</v>
      </c>
      <c r="B17" s="14"/>
      <c r="C17" s="39" t="s">
        <v>10</v>
      </c>
      <c r="D17" s="246" t="s">
        <v>14</v>
      </c>
      <c r="E17" s="29"/>
      <c r="F17" s="17">
        <f t="shared" si="3"/>
        <v>9903.4800415039062</v>
      </c>
      <c r="G17" s="17">
        <f t="shared" si="4"/>
        <v>4448.9899291992187</v>
      </c>
      <c r="H17" s="17">
        <f t="shared" si="2"/>
        <v>5454.4901123046875</v>
      </c>
      <c r="I17" s="18">
        <v>3908.449951171875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540.53997802734375</v>
      </c>
      <c r="P17" s="87">
        <v>0</v>
      </c>
      <c r="Q17" s="31">
        <v>0</v>
      </c>
      <c r="R17" s="31">
        <v>2058</v>
      </c>
      <c r="S17" s="31">
        <v>2705.10009765625</v>
      </c>
      <c r="T17" s="31">
        <v>0</v>
      </c>
      <c r="U17" s="31">
        <v>0</v>
      </c>
      <c r="V17" s="31">
        <v>0</v>
      </c>
      <c r="W17" s="31">
        <v>691.3900146484375</v>
      </c>
      <c r="X17" s="87">
        <v>0</v>
      </c>
    </row>
    <row r="18" spans="1:24" s="11" customFormat="1">
      <c r="A18" s="72" t="s">
        <v>88</v>
      </c>
      <c r="B18" s="14"/>
      <c r="C18" s="37" t="s">
        <v>11</v>
      </c>
      <c r="D18" s="246" t="s">
        <v>54</v>
      </c>
      <c r="E18" s="29"/>
      <c r="F18" s="17">
        <f>SUM(G18:H18)</f>
        <v>143167.11682128906</v>
      </c>
      <c r="G18" s="17">
        <f>SUM(I18:P18)</f>
        <v>59192.093200683594</v>
      </c>
      <c r="H18" s="17">
        <f t="shared" si="2"/>
        <v>83975.023620605469</v>
      </c>
      <c r="I18" s="18">
        <v>40016.453125</v>
      </c>
      <c r="J18" s="31">
        <v>5424.7001953125</v>
      </c>
      <c r="K18" s="31">
        <v>0</v>
      </c>
      <c r="L18" s="31">
        <v>5263.08984375</v>
      </c>
      <c r="M18" s="31">
        <v>2298.81005859375</v>
      </c>
      <c r="N18" s="31">
        <v>2239.639892578125</v>
      </c>
      <c r="O18" s="31">
        <v>3097.080078125</v>
      </c>
      <c r="P18" s="87">
        <v>852.32000732421875</v>
      </c>
      <c r="Q18" s="31">
        <v>58477.34375</v>
      </c>
      <c r="R18" s="31">
        <v>11115.7197265625</v>
      </c>
      <c r="S18" s="31">
        <v>4534.18017578125</v>
      </c>
      <c r="T18" s="31">
        <v>1331.199951171875</v>
      </c>
      <c r="U18" s="31">
        <v>2162.52001953125</v>
      </c>
      <c r="V18" s="31">
        <v>3136.3798828125</v>
      </c>
      <c r="W18" s="31">
        <v>2420.10009765625</v>
      </c>
      <c r="X18" s="87">
        <v>797.58001708984375</v>
      </c>
    </row>
    <row r="19" spans="1:24" s="11" customFormat="1">
      <c r="A19" s="72" t="s">
        <v>89</v>
      </c>
      <c r="B19" s="14"/>
      <c r="C19" s="38" t="s">
        <v>12</v>
      </c>
      <c r="D19" s="88" t="s">
        <v>208</v>
      </c>
      <c r="E19" s="29"/>
      <c r="F19" s="17">
        <f t="shared" si="3"/>
        <v>59811.305023193359</v>
      </c>
      <c r="G19" s="17">
        <f t="shared" si="4"/>
        <v>38257.895904541016</v>
      </c>
      <c r="H19" s="17">
        <f t="shared" si="2"/>
        <v>21553.409118652344</v>
      </c>
      <c r="I19" s="18">
        <v>9876.9658203125</v>
      </c>
      <c r="J19" s="31">
        <v>4990.7900390625</v>
      </c>
      <c r="K19" s="31">
        <v>5962.89013671875</v>
      </c>
      <c r="L19" s="31">
        <v>10527.919921875</v>
      </c>
      <c r="M19" s="31">
        <v>898.72998046875</v>
      </c>
      <c r="N19" s="31">
        <v>3351.239990234375</v>
      </c>
      <c r="O19" s="31">
        <v>2414.510009765625</v>
      </c>
      <c r="P19" s="87">
        <v>234.85000610351562</v>
      </c>
      <c r="Q19" s="31">
        <v>7132.12939453125</v>
      </c>
      <c r="R19" s="31">
        <v>0</v>
      </c>
      <c r="S19" s="31">
        <v>6064.81982421875</v>
      </c>
      <c r="T19" s="31">
        <v>3035.760009765625</v>
      </c>
      <c r="U19" s="31">
        <v>3002.39990234375</v>
      </c>
      <c r="V19" s="31">
        <v>1474.469970703125</v>
      </c>
      <c r="W19" s="31">
        <v>502.010009765625</v>
      </c>
      <c r="X19" s="87">
        <v>341.82000732421875</v>
      </c>
    </row>
    <row r="20" spans="1:24" s="11" customFormat="1">
      <c r="A20" s="72" t="s">
        <v>90</v>
      </c>
      <c r="B20" s="14"/>
      <c r="C20" s="38" t="s">
        <v>13</v>
      </c>
      <c r="D20" s="88" t="s">
        <v>211</v>
      </c>
      <c r="E20" s="29"/>
      <c r="F20" s="17">
        <f t="shared" si="3"/>
        <v>15488.639526367188</v>
      </c>
      <c r="G20" s="17">
        <f t="shared" si="4"/>
        <v>0</v>
      </c>
      <c r="H20" s="17">
        <f t="shared" si="2"/>
        <v>15488.639526367188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7">
        <v>0</v>
      </c>
      <c r="Q20" s="31">
        <v>0</v>
      </c>
      <c r="R20" s="31">
        <v>0</v>
      </c>
      <c r="S20" s="31">
        <v>13943.51953125</v>
      </c>
      <c r="T20" s="31">
        <v>1545.1199951171875</v>
      </c>
      <c r="U20" s="31">
        <v>0</v>
      </c>
      <c r="V20" s="31">
        <v>0</v>
      </c>
      <c r="W20" s="31">
        <v>0</v>
      </c>
      <c r="X20" s="87">
        <v>0</v>
      </c>
    </row>
    <row r="21" spans="1:24" s="11" customFormat="1">
      <c r="A21" s="72" t="s">
        <v>91</v>
      </c>
      <c r="B21" s="14"/>
      <c r="C21" s="38" t="s">
        <v>15</v>
      </c>
      <c r="D21" s="88" t="s">
        <v>212</v>
      </c>
      <c r="E21" s="29"/>
      <c r="F21" s="17">
        <f t="shared" si="3"/>
        <v>230486.671875</v>
      </c>
      <c r="G21" s="17">
        <f t="shared" si="4"/>
        <v>133488.3125</v>
      </c>
      <c r="H21" s="17">
        <f t="shared" si="2"/>
        <v>96998.359375</v>
      </c>
      <c r="I21" s="18">
        <v>133488.3125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7">
        <v>0</v>
      </c>
      <c r="Q21" s="31">
        <v>96998.359375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7">
        <v>0</v>
      </c>
    </row>
    <row r="22" spans="1:24" s="11" customFormat="1">
      <c r="A22" s="72" t="s">
        <v>92</v>
      </c>
      <c r="B22" s="14"/>
      <c r="C22" s="37" t="s">
        <v>16</v>
      </c>
      <c r="D22" s="246" t="s">
        <v>224</v>
      </c>
      <c r="E22" s="29"/>
      <c r="F22" s="17">
        <f t="shared" si="3"/>
        <v>32805.228515625</v>
      </c>
      <c r="G22" s="17">
        <f t="shared" si="4"/>
        <v>23532.091064453125</v>
      </c>
      <c r="H22" s="17">
        <f t="shared" si="2"/>
        <v>9273.137451171875</v>
      </c>
      <c r="I22" s="18">
        <v>21653.37109375</v>
      </c>
      <c r="J22" s="31">
        <v>0</v>
      </c>
      <c r="K22" s="31">
        <v>0</v>
      </c>
      <c r="L22" s="31">
        <v>1878.719970703125</v>
      </c>
      <c r="M22" s="31">
        <v>0</v>
      </c>
      <c r="N22" s="31">
        <v>0</v>
      </c>
      <c r="O22" s="31">
        <v>0</v>
      </c>
      <c r="P22" s="87">
        <v>0</v>
      </c>
      <c r="Q22" s="31">
        <v>8473.8974609375</v>
      </c>
      <c r="R22" s="31">
        <v>0</v>
      </c>
      <c r="S22" s="31">
        <v>0</v>
      </c>
      <c r="T22" s="31">
        <v>0</v>
      </c>
      <c r="U22" s="31">
        <v>0</v>
      </c>
      <c r="V22" s="31">
        <v>799.239990234375</v>
      </c>
      <c r="W22" s="31">
        <v>0</v>
      </c>
      <c r="X22" s="87">
        <v>0</v>
      </c>
    </row>
    <row r="23" spans="1:24" s="11" customFormat="1">
      <c r="A23" s="72" t="s">
        <v>93</v>
      </c>
      <c r="B23" s="14"/>
      <c r="C23" s="37" t="s">
        <v>20</v>
      </c>
      <c r="D23" s="246" t="s">
        <v>55</v>
      </c>
      <c r="E23" s="29"/>
      <c r="F23" s="17">
        <f t="shared" si="3"/>
        <v>97409.834838867188</v>
      </c>
      <c r="G23" s="17">
        <f>SUM(I23:P23)</f>
        <v>42867.029296875</v>
      </c>
      <c r="H23" s="17">
        <f t="shared" si="2"/>
        <v>54542.805541992188</v>
      </c>
      <c r="I23" s="18">
        <v>3926.489013671875</v>
      </c>
      <c r="J23" s="31">
        <v>0</v>
      </c>
      <c r="K23" s="31">
        <v>10409.7001953125</v>
      </c>
      <c r="L23" s="31">
        <v>14004</v>
      </c>
      <c r="M23" s="31">
        <v>5235.1298828125</v>
      </c>
      <c r="N23" s="31">
        <v>4807.89013671875</v>
      </c>
      <c r="O23" s="31">
        <v>3227.0400390625</v>
      </c>
      <c r="P23" s="87">
        <v>1256.780029296875</v>
      </c>
      <c r="Q23" s="31">
        <v>12654.3955078125</v>
      </c>
      <c r="R23" s="31">
        <v>2058</v>
      </c>
      <c r="S23" s="31">
        <v>15599.41015625</v>
      </c>
      <c r="T23" s="31">
        <v>7775.97021484375</v>
      </c>
      <c r="U23" s="31">
        <v>5648.39990234375</v>
      </c>
      <c r="V23" s="31">
        <v>3321.239990234375</v>
      </c>
      <c r="W23" s="31">
        <v>5530.77978515625</v>
      </c>
      <c r="X23" s="87">
        <v>1954.6099853515625</v>
      </c>
    </row>
    <row r="24" spans="1:24" s="16" customFormat="1" ht="15" customHeight="1">
      <c r="A24" s="248"/>
      <c r="B24" s="63" t="s">
        <v>222</v>
      </c>
      <c r="C24" s="63"/>
      <c r="D24" s="63"/>
      <c r="E24" s="64"/>
      <c r="F24" s="53">
        <f>SUM(G24:H24)</f>
        <v>1454704.333278656</v>
      </c>
      <c r="G24" s="54">
        <f>SUM(I24:P24)</f>
        <v>932447.75436019897</v>
      </c>
      <c r="H24" s="54">
        <f>SUM(Q24:X24)</f>
        <v>522256.57891845703</v>
      </c>
      <c r="I24" s="55">
        <f>SUM(I25:I53)</f>
        <v>36100.424835205078</v>
      </c>
      <c r="J24" s="56">
        <f t="shared" ref="J24:X24" si="5">SUM(J25:J53)</f>
        <v>12630.110107421875</v>
      </c>
      <c r="K24" s="56">
        <f t="shared" si="5"/>
        <v>79166.078643798828</v>
      </c>
      <c r="L24" s="56">
        <f t="shared" si="5"/>
        <v>251972.87329101563</v>
      </c>
      <c r="M24" s="56">
        <f t="shared" si="5"/>
        <v>204081.93371582031</v>
      </c>
      <c r="N24" s="56">
        <f t="shared" si="5"/>
        <v>215958.57345581055</v>
      </c>
      <c r="O24" s="56">
        <f t="shared" si="5"/>
        <v>109551.18090820313</v>
      </c>
      <c r="P24" s="252">
        <f t="shared" si="5"/>
        <v>22986.579402923584</v>
      </c>
      <c r="Q24" s="56">
        <f t="shared" si="5"/>
        <v>36383.192626953125</v>
      </c>
      <c r="R24" s="56">
        <f t="shared" si="5"/>
        <v>9637.835205078125</v>
      </c>
      <c r="S24" s="56">
        <f>SUM(S25:S53)</f>
        <v>43567.090087890625</v>
      </c>
      <c r="T24" s="56">
        <f t="shared" si="5"/>
        <v>108021.93041992187</v>
      </c>
      <c r="U24" s="56">
        <f t="shared" si="5"/>
        <v>92895.899871826172</v>
      </c>
      <c r="V24" s="56">
        <f t="shared" si="5"/>
        <v>132813.52978515625</v>
      </c>
      <c r="W24" s="56">
        <f t="shared" si="5"/>
        <v>78434.341064453125</v>
      </c>
      <c r="X24" s="252">
        <f t="shared" si="5"/>
        <v>20502.759857177734</v>
      </c>
    </row>
    <row r="25" spans="1:24" s="79" customFormat="1">
      <c r="A25" s="102"/>
      <c r="B25" s="262"/>
      <c r="C25" s="262"/>
      <c r="D25" s="104" t="s">
        <v>188</v>
      </c>
      <c r="E25" s="263"/>
      <c r="F25" s="80"/>
      <c r="G25" s="80"/>
      <c r="H25" s="80"/>
      <c r="I25" s="261"/>
      <c r="J25" s="262"/>
      <c r="K25" s="262"/>
      <c r="L25" s="262"/>
      <c r="M25" s="262"/>
      <c r="N25" s="262"/>
      <c r="O25" s="262"/>
      <c r="P25" s="263"/>
      <c r="Q25" s="105"/>
      <c r="R25" s="105"/>
      <c r="S25" s="105"/>
      <c r="T25" s="105"/>
      <c r="U25" s="105"/>
      <c r="V25" s="105"/>
      <c r="W25" s="105"/>
      <c r="X25" s="253"/>
    </row>
    <row r="26" spans="1:24" s="11" customFormat="1">
      <c r="A26" s="72" t="s">
        <v>94</v>
      </c>
      <c r="B26" s="14"/>
      <c r="C26" s="38" t="s">
        <v>21</v>
      </c>
      <c r="D26" s="38"/>
      <c r="E26" s="29" t="s">
        <v>189</v>
      </c>
      <c r="F26" s="17">
        <f>SUM(G26:H26)</f>
        <v>36877.419708251953</v>
      </c>
      <c r="G26" s="17">
        <f>SUM(I26:P26)</f>
        <v>28040.679931640625</v>
      </c>
      <c r="H26" s="17">
        <f t="shared" si="2"/>
        <v>8836.7397766113281</v>
      </c>
      <c r="I26" s="32">
        <v>0</v>
      </c>
      <c r="J26" s="31">
        <v>0</v>
      </c>
      <c r="K26" s="31">
        <v>0</v>
      </c>
      <c r="L26" s="31">
        <v>14453.0400390625</v>
      </c>
      <c r="M26" s="31">
        <v>3571.610107421875</v>
      </c>
      <c r="N26" s="31">
        <v>8666.83984375</v>
      </c>
      <c r="O26" s="31">
        <v>1349.18994140625</v>
      </c>
      <c r="P26" s="87">
        <v>0</v>
      </c>
      <c r="Q26" s="31">
        <v>0</v>
      </c>
      <c r="R26" s="31">
        <v>0</v>
      </c>
      <c r="S26" s="31">
        <v>0</v>
      </c>
      <c r="T26" s="31">
        <v>2406.239990234375</v>
      </c>
      <c r="U26" s="31">
        <v>3002.39990234375</v>
      </c>
      <c r="V26" s="31">
        <v>2995.3798828125</v>
      </c>
      <c r="W26" s="31">
        <v>128.8800048828125</v>
      </c>
      <c r="X26" s="87">
        <v>303.83999633789062</v>
      </c>
    </row>
    <row r="27" spans="1:24" s="11" customFormat="1">
      <c r="A27" s="72" t="s">
        <v>95</v>
      </c>
      <c r="B27" s="14"/>
      <c r="C27" s="38" t="s">
        <v>22</v>
      </c>
      <c r="D27" s="38"/>
      <c r="E27" s="29" t="s">
        <v>191</v>
      </c>
      <c r="F27" s="17">
        <f t="shared" si="3"/>
        <v>13530.989990234375</v>
      </c>
      <c r="G27" s="17">
        <f t="shared" ref="G27:G43" si="6">SUM(I27:P27)</f>
        <v>7093.760009765625</v>
      </c>
      <c r="H27" s="17">
        <f t="shared" si="2"/>
        <v>6437.22998046875</v>
      </c>
      <c r="I27" s="32">
        <v>0</v>
      </c>
      <c r="J27" s="31">
        <v>0</v>
      </c>
      <c r="K27" s="31">
        <v>0</v>
      </c>
      <c r="L27" s="31">
        <v>1234.56005859375</v>
      </c>
      <c r="M27" s="31">
        <v>3279.679931640625</v>
      </c>
      <c r="N27" s="31">
        <v>1800.9000244140625</v>
      </c>
      <c r="O27" s="31">
        <v>778.6199951171875</v>
      </c>
      <c r="P27" s="87">
        <v>0</v>
      </c>
      <c r="Q27" s="31">
        <v>0</v>
      </c>
      <c r="R27" s="31">
        <v>1984.5</v>
      </c>
      <c r="S27" s="31">
        <v>0</v>
      </c>
      <c r="T27" s="31">
        <v>0</v>
      </c>
      <c r="U27" s="31">
        <v>1359.75</v>
      </c>
      <c r="V27" s="31">
        <v>2221.449951171875</v>
      </c>
      <c r="W27" s="31">
        <v>871.530029296875</v>
      </c>
      <c r="X27" s="87">
        <v>0</v>
      </c>
    </row>
    <row r="28" spans="1:24" s="11" customFormat="1">
      <c r="A28" s="72" t="s">
        <v>96</v>
      </c>
      <c r="B28" s="14"/>
      <c r="C28" s="37" t="s">
        <v>23</v>
      </c>
      <c r="D28" s="37"/>
      <c r="E28" s="29" t="s">
        <v>17</v>
      </c>
      <c r="F28" s="17">
        <f t="shared" si="3"/>
        <v>19165.789852142334</v>
      </c>
      <c r="G28" s="17">
        <f t="shared" si="6"/>
        <v>12270.909847259521</v>
      </c>
      <c r="H28" s="17">
        <f t="shared" si="2"/>
        <v>6894.8800048828125</v>
      </c>
      <c r="I28" s="32">
        <v>0</v>
      </c>
      <c r="J28" s="31">
        <v>0</v>
      </c>
      <c r="K28" s="31">
        <v>0</v>
      </c>
      <c r="L28" s="31">
        <v>1294.0899658203125</v>
      </c>
      <c r="M28" s="31">
        <v>6137.3798828125</v>
      </c>
      <c r="N28" s="31">
        <v>2249.3701171875</v>
      </c>
      <c r="O28" s="31">
        <v>2536.8798828125</v>
      </c>
      <c r="P28" s="87">
        <v>53.189998626708984</v>
      </c>
      <c r="Q28" s="31">
        <v>0</v>
      </c>
      <c r="R28" s="31">
        <v>0</v>
      </c>
      <c r="S28" s="31">
        <v>0</v>
      </c>
      <c r="T28" s="31">
        <v>2456.3701171875</v>
      </c>
      <c r="U28" s="31">
        <v>1072.43994140625</v>
      </c>
      <c r="V28" s="31">
        <v>1820.6099853515625</v>
      </c>
      <c r="W28" s="31">
        <v>1545.4599609375</v>
      </c>
      <c r="X28" s="87">
        <v>0</v>
      </c>
    </row>
    <row r="29" spans="1:24" s="11" customFormat="1">
      <c r="A29" s="72" t="s">
        <v>97</v>
      </c>
      <c r="B29" s="14"/>
      <c r="C29" s="37" t="s">
        <v>44</v>
      </c>
      <c r="D29" s="37"/>
      <c r="E29" s="29" t="s">
        <v>18</v>
      </c>
      <c r="F29" s="17">
        <f t="shared" si="3"/>
        <v>15043.765075683594</v>
      </c>
      <c r="G29" s="17">
        <f t="shared" si="6"/>
        <v>11595.625</v>
      </c>
      <c r="H29" s="17">
        <f t="shared" si="2"/>
        <v>3448.1400756835937</v>
      </c>
      <c r="I29" s="32">
        <v>0</v>
      </c>
      <c r="J29" s="31">
        <v>0</v>
      </c>
      <c r="K29" s="31">
        <v>0</v>
      </c>
      <c r="L29" s="31">
        <v>1625.5</v>
      </c>
      <c r="M29" s="31">
        <v>4121.94482421875</v>
      </c>
      <c r="N29" s="31">
        <v>2826.360107421875</v>
      </c>
      <c r="O29" s="31">
        <v>2686.320068359375</v>
      </c>
      <c r="P29" s="87">
        <v>335.5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3106.320068359375</v>
      </c>
      <c r="W29" s="31">
        <v>0</v>
      </c>
      <c r="X29" s="87">
        <v>341.82000732421875</v>
      </c>
    </row>
    <row r="30" spans="1:24" s="11" customFormat="1">
      <c r="A30" s="72" t="s">
        <v>98</v>
      </c>
      <c r="B30" s="14"/>
      <c r="C30" s="37" t="s">
        <v>45</v>
      </c>
      <c r="D30" s="37"/>
      <c r="E30" s="29" t="s">
        <v>57</v>
      </c>
      <c r="F30" s="17">
        <f t="shared" si="3"/>
        <v>29021.199890136719</v>
      </c>
      <c r="G30" s="17">
        <f t="shared" si="6"/>
        <v>14598.190124511719</v>
      </c>
      <c r="H30" s="17">
        <f t="shared" si="2"/>
        <v>14423.009765625</v>
      </c>
      <c r="I30" s="32">
        <v>0</v>
      </c>
      <c r="J30" s="31">
        <v>0</v>
      </c>
      <c r="K30" s="31">
        <v>3314.320068359375</v>
      </c>
      <c r="L30" s="31">
        <v>1267.6800537109375</v>
      </c>
      <c r="M30" s="31">
        <v>3475.080078125</v>
      </c>
      <c r="N30" s="31">
        <v>4763.8798828125</v>
      </c>
      <c r="O30" s="31">
        <v>1475.280029296875</v>
      </c>
      <c r="P30" s="87">
        <v>301.95001220703125</v>
      </c>
      <c r="Q30" s="31">
        <v>0</v>
      </c>
      <c r="R30" s="31">
        <v>0</v>
      </c>
      <c r="S30" s="31">
        <v>0</v>
      </c>
      <c r="T30" s="31">
        <v>7205.93994140625</v>
      </c>
      <c r="U30" s="31">
        <v>4706.27978515625</v>
      </c>
      <c r="V30" s="31">
        <v>1090.530029296875</v>
      </c>
      <c r="W30" s="31">
        <v>1062.9000244140625</v>
      </c>
      <c r="X30" s="87">
        <v>357.3599853515625</v>
      </c>
    </row>
    <row r="31" spans="1:24" s="11" customFormat="1">
      <c r="A31" s="72" t="s">
        <v>99</v>
      </c>
      <c r="B31" s="14"/>
      <c r="C31" s="39" t="s">
        <v>46</v>
      </c>
      <c r="D31" s="39"/>
      <c r="E31" s="29" t="s">
        <v>19</v>
      </c>
      <c r="F31" s="17">
        <f t="shared" si="3"/>
        <v>6039.0199890136719</v>
      </c>
      <c r="G31" s="17">
        <f t="shared" si="6"/>
        <v>0</v>
      </c>
      <c r="H31" s="17">
        <f t="shared" si="2"/>
        <v>6039.0199890136719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7">
        <v>0</v>
      </c>
      <c r="Q31" s="31">
        <v>0</v>
      </c>
      <c r="R31" s="31">
        <v>0</v>
      </c>
      <c r="S31" s="31">
        <v>0</v>
      </c>
      <c r="T31" s="31">
        <v>1226.5</v>
      </c>
      <c r="U31" s="31">
        <v>2282.659912109375</v>
      </c>
      <c r="V31" s="31">
        <v>2261.840087890625</v>
      </c>
      <c r="W31" s="31">
        <v>0</v>
      </c>
      <c r="X31" s="87">
        <v>268.01998901367187</v>
      </c>
    </row>
    <row r="32" spans="1:24" s="11" customFormat="1">
      <c r="A32" s="72" t="s">
        <v>100</v>
      </c>
      <c r="B32" s="14"/>
      <c r="C32" s="39" t="s">
        <v>47</v>
      </c>
      <c r="D32" s="39"/>
      <c r="E32" s="29" t="s">
        <v>193</v>
      </c>
      <c r="F32" s="17">
        <f t="shared" si="3"/>
        <v>3945.840087890625</v>
      </c>
      <c r="G32" s="17">
        <f t="shared" si="6"/>
        <v>0</v>
      </c>
      <c r="H32" s="17">
        <f t="shared" si="2"/>
        <v>3945.840087890625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7">
        <v>0</v>
      </c>
      <c r="Q32" s="31">
        <v>0</v>
      </c>
      <c r="R32" s="31">
        <v>0</v>
      </c>
      <c r="S32" s="31">
        <v>0</v>
      </c>
      <c r="T32" s="31">
        <v>0</v>
      </c>
      <c r="U32" s="31">
        <v>839.52001953125</v>
      </c>
      <c r="V32" s="31">
        <v>3106.320068359375</v>
      </c>
      <c r="W32" s="31">
        <v>0</v>
      </c>
      <c r="X32" s="87">
        <v>0</v>
      </c>
    </row>
    <row r="33" spans="1:24" s="11" customFormat="1">
      <c r="A33" s="72" t="s">
        <v>101</v>
      </c>
      <c r="B33" s="14"/>
      <c r="C33" s="37" t="s">
        <v>48</v>
      </c>
      <c r="D33" s="37"/>
      <c r="E33" s="29" t="s">
        <v>216</v>
      </c>
      <c r="F33" s="17">
        <f t="shared" si="3"/>
        <v>10832.470062255859</v>
      </c>
      <c r="G33" s="17">
        <f t="shared" si="6"/>
        <v>9126.9000549316406</v>
      </c>
      <c r="H33" s="17">
        <f>SUM(Q33:X33)</f>
        <v>1705.5700073242187</v>
      </c>
      <c r="I33" s="32">
        <v>0</v>
      </c>
      <c r="J33" s="31">
        <v>0</v>
      </c>
      <c r="K33" s="31">
        <v>378.72000122070312</v>
      </c>
      <c r="L33" s="31">
        <v>2860.080078125</v>
      </c>
      <c r="M33" s="31">
        <v>1222.8399658203125</v>
      </c>
      <c r="N33" s="31">
        <v>3994.760009765625</v>
      </c>
      <c r="O33" s="31">
        <v>670.5</v>
      </c>
      <c r="P33" s="87">
        <v>0</v>
      </c>
      <c r="Q33" s="31">
        <v>0</v>
      </c>
      <c r="R33" s="31">
        <v>0</v>
      </c>
      <c r="S33" s="31">
        <v>1144.5</v>
      </c>
      <c r="T33" s="31">
        <v>0</v>
      </c>
      <c r="U33" s="31">
        <v>0</v>
      </c>
      <c r="V33" s="31">
        <v>0</v>
      </c>
      <c r="W33" s="31">
        <v>561.07000732421875</v>
      </c>
      <c r="X33" s="87">
        <v>0</v>
      </c>
    </row>
    <row r="34" spans="1:24" s="11" customFormat="1">
      <c r="A34" s="72" t="s">
        <v>102</v>
      </c>
      <c r="B34" s="14"/>
      <c r="C34" s="38" t="s">
        <v>49</v>
      </c>
      <c r="D34" s="88" t="s">
        <v>58</v>
      </c>
      <c r="E34" s="264"/>
      <c r="F34" s="17">
        <f t="shared" si="3"/>
        <v>76488.900482177734</v>
      </c>
      <c r="G34" s="17">
        <f t="shared" si="6"/>
        <v>37710.609771728516</v>
      </c>
      <c r="H34" s="17">
        <f t="shared" si="2"/>
        <v>38778.290710449219</v>
      </c>
      <c r="I34" s="32">
        <v>343.98001098632812</v>
      </c>
      <c r="J34" s="31">
        <v>0</v>
      </c>
      <c r="K34" s="31">
        <v>5175.47998046875</v>
      </c>
      <c r="L34" s="31">
        <v>7895</v>
      </c>
      <c r="M34" s="31">
        <v>7219.06982421875</v>
      </c>
      <c r="N34" s="31">
        <v>10542.83984375</v>
      </c>
      <c r="O34" s="31">
        <v>5634.64013671875</v>
      </c>
      <c r="P34" s="87">
        <v>899.5999755859375</v>
      </c>
      <c r="Q34" s="31">
        <v>8420.23046875</v>
      </c>
      <c r="R34" s="31">
        <v>0</v>
      </c>
      <c r="S34" s="31">
        <v>4768.39990234375</v>
      </c>
      <c r="T34" s="31">
        <v>6322.47021484375</v>
      </c>
      <c r="U34" s="31">
        <v>3989.52001953125</v>
      </c>
      <c r="V34" s="31">
        <v>10797.080078125</v>
      </c>
      <c r="W34" s="31">
        <v>4138.77001953125</v>
      </c>
      <c r="X34" s="87">
        <v>341.82000732421875</v>
      </c>
    </row>
    <row r="35" spans="1:24" s="11" customFormat="1">
      <c r="A35" s="72" t="s">
        <v>103</v>
      </c>
      <c r="B35" s="14"/>
      <c r="C35" s="38" t="s">
        <v>50</v>
      </c>
      <c r="D35" s="88" t="s">
        <v>217</v>
      </c>
      <c r="E35" s="264"/>
      <c r="F35" s="17">
        <f t="shared" si="3"/>
        <v>53480.880706787109</v>
      </c>
      <c r="G35" s="17">
        <f t="shared" si="6"/>
        <v>27353.080413818359</v>
      </c>
      <c r="H35" s="17">
        <f t="shared" si="2"/>
        <v>26127.80029296875</v>
      </c>
      <c r="I35" s="32">
        <v>0</v>
      </c>
      <c r="J35" s="31">
        <v>0</v>
      </c>
      <c r="K35" s="31">
        <v>2089.5</v>
      </c>
      <c r="L35" s="31">
        <v>5122.56005859375</v>
      </c>
      <c r="M35" s="31">
        <v>7422.2001953125</v>
      </c>
      <c r="N35" s="31">
        <v>8615.7001953125</v>
      </c>
      <c r="O35" s="31">
        <v>3834.719970703125</v>
      </c>
      <c r="P35" s="87">
        <v>268.39999389648438</v>
      </c>
      <c r="Q35" s="31">
        <v>0</v>
      </c>
      <c r="R35" s="31">
        <v>0</v>
      </c>
      <c r="S35" s="31">
        <v>0</v>
      </c>
      <c r="T35" s="31">
        <v>2406.39990234375</v>
      </c>
      <c r="U35" s="31">
        <v>6360.47998046875</v>
      </c>
      <c r="V35" s="31">
        <v>10036.98046875</v>
      </c>
      <c r="W35" s="31">
        <v>5152.18994140625</v>
      </c>
      <c r="X35" s="87">
        <v>2171.75</v>
      </c>
    </row>
    <row r="36" spans="1:24" s="79" customFormat="1">
      <c r="A36" s="102"/>
      <c r="B36" s="262"/>
      <c r="C36" s="104"/>
      <c r="D36" s="104" t="s">
        <v>192</v>
      </c>
      <c r="E36" s="263"/>
      <c r="F36" s="80"/>
      <c r="G36" s="17"/>
      <c r="H36" s="80"/>
      <c r="I36" s="261"/>
      <c r="J36" s="262"/>
      <c r="K36" s="262"/>
      <c r="L36" s="262"/>
      <c r="M36" s="262"/>
      <c r="N36" s="262"/>
      <c r="O36" s="262"/>
      <c r="P36" s="263"/>
      <c r="Q36" s="105"/>
      <c r="R36" s="105"/>
      <c r="S36" s="105"/>
      <c r="T36" s="105"/>
      <c r="U36" s="105"/>
      <c r="V36" s="105"/>
      <c r="W36" s="105"/>
      <c r="X36" s="253"/>
    </row>
    <row r="37" spans="1:24" s="11" customFormat="1">
      <c r="A37" s="72" t="s">
        <v>104</v>
      </c>
      <c r="B37" s="14"/>
      <c r="C37" s="38" t="s">
        <v>51</v>
      </c>
      <c r="D37" s="38"/>
      <c r="E37" s="29" t="s">
        <v>24</v>
      </c>
      <c r="F37" s="17">
        <f t="shared" si="3"/>
        <v>18802.848388671875</v>
      </c>
      <c r="G37" s="17">
        <f t="shared" si="6"/>
        <v>12299.020263671875</v>
      </c>
      <c r="H37" s="17">
        <f t="shared" si="2"/>
        <v>6503.828125</v>
      </c>
      <c r="I37" s="32">
        <v>1953.77001953125</v>
      </c>
      <c r="J37" s="31">
        <v>4930.66015625</v>
      </c>
      <c r="K37" s="31">
        <v>3978.840087890625</v>
      </c>
      <c r="L37" s="31">
        <v>0</v>
      </c>
      <c r="M37" s="31">
        <v>0</v>
      </c>
      <c r="N37" s="31">
        <v>1435.75</v>
      </c>
      <c r="O37" s="31">
        <v>0</v>
      </c>
      <c r="P37" s="87">
        <v>0</v>
      </c>
      <c r="Q37" s="31">
        <v>2113.38818359375</v>
      </c>
      <c r="R37" s="31">
        <v>1647.239990234375</v>
      </c>
      <c r="S37" s="31">
        <v>2743.199951171875</v>
      </c>
      <c r="T37" s="31">
        <v>0</v>
      </c>
      <c r="U37" s="31">
        <v>0</v>
      </c>
      <c r="V37" s="31">
        <v>0</v>
      </c>
      <c r="W37" s="31">
        <v>0</v>
      </c>
      <c r="X37" s="87">
        <v>0</v>
      </c>
    </row>
    <row r="38" spans="1:24" s="11" customFormat="1">
      <c r="A38" s="72" t="s">
        <v>107</v>
      </c>
      <c r="B38" s="14"/>
      <c r="C38" s="37" t="s">
        <v>59</v>
      </c>
      <c r="D38" s="37"/>
      <c r="E38" s="29" t="s">
        <v>213</v>
      </c>
      <c r="F38" s="17">
        <f t="shared" si="3"/>
        <v>31117.740417480469</v>
      </c>
      <c r="G38" s="17">
        <f t="shared" si="6"/>
        <v>16844.210144042969</v>
      </c>
      <c r="H38" s="17">
        <f t="shared" si="2"/>
        <v>14273.5302734375</v>
      </c>
      <c r="I38" s="32">
        <v>0</v>
      </c>
      <c r="J38" s="31">
        <v>0</v>
      </c>
      <c r="K38" s="31">
        <v>4005.39990234375</v>
      </c>
      <c r="L38" s="31">
        <v>7561.6201171875</v>
      </c>
      <c r="M38" s="31">
        <v>2089.02001953125</v>
      </c>
      <c r="N38" s="31">
        <v>1608.0400390625</v>
      </c>
      <c r="O38" s="31">
        <v>1278.1800537109375</v>
      </c>
      <c r="P38" s="87">
        <v>301.95001220703125</v>
      </c>
      <c r="Q38" s="31">
        <v>2104.830078125</v>
      </c>
      <c r="R38" s="31">
        <v>0</v>
      </c>
      <c r="S38" s="31">
        <v>0</v>
      </c>
      <c r="T38" s="31">
        <v>5694.66015625</v>
      </c>
      <c r="U38" s="31">
        <v>1679.0400390625</v>
      </c>
      <c r="V38" s="31">
        <v>4795</v>
      </c>
      <c r="W38" s="31">
        <v>0</v>
      </c>
      <c r="X38" s="87">
        <v>0</v>
      </c>
    </row>
    <row r="39" spans="1:24" s="11" customFormat="1">
      <c r="A39" s="72" t="s">
        <v>105</v>
      </c>
      <c r="B39" s="14"/>
      <c r="C39" s="37" t="s">
        <v>60</v>
      </c>
      <c r="D39" s="88" t="s">
        <v>190</v>
      </c>
      <c r="E39" s="265"/>
      <c r="F39" s="17">
        <f t="shared" si="3"/>
        <v>6921.8341369628906</v>
      </c>
      <c r="G39" s="17">
        <f t="shared" si="6"/>
        <v>4119.2998046875</v>
      </c>
      <c r="H39" s="17">
        <f t="shared" si="2"/>
        <v>2802.5343322753906</v>
      </c>
      <c r="I39" s="32">
        <v>0</v>
      </c>
      <c r="J39" s="31">
        <v>0</v>
      </c>
      <c r="K39" s="31">
        <v>4119.2998046875</v>
      </c>
      <c r="L39" s="31">
        <v>0</v>
      </c>
      <c r="M39" s="31">
        <v>0</v>
      </c>
      <c r="N39" s="31">
        <v>0</v>
      </c>
      <c r="O39" s="31">
        <v>0</v>
      </c>
      <c r="P39" s="87">
        <v>0</v>
      </c>
      <c r="Q39" s="31">
        <v>2498.6943359375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87">
        <v>303.83999633789062</v>
      </c>
    </row>
    <row r="40" spans="1:24" s="11" customFormat="1">
      <c r="A40" s="72" t="s">
        <v>108</v>
      </c>
      <c r="B40" s="14"/>
      <c r="C40" s="38" t="s">
        <v>61</v>
      </c>
      <c r="D40" s="88" t="s">
        <v>225</v>
      </c>
      <c r="E40" s="265"/>
      <c r="F40" s="17">
        <f t="shared" si="3"/>
        <v>6267.530029296875</v>
      </c>
      <c r="G40" s="17">
        <f t="shared" si="6"/>
        <v>2221.7400512695312</v>
      </c>
      <c r="H40" s="17">
        <f t="shared" si="2"/>
        <v>4045.7899780273437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746.46002197265625</v>
      </c>
      <c r="O40" s="31">
        <v>1475.280029296875</v>
      </c>
      <c r="P40" s="87">
        <v>0</v>
      </c>
      <c r="Q40" s="31">
        <v>0</v>
      </c>
      <c r="R40" s="31">
        <v>0</v>
      </c>
      <c r="S40" s="31">
        <v>0</v>
      </c>
      <c r="T40" s="31">
        <v>1201.969970703125</v>
      </c>
      <c r="U40" s="31">
        <v>0</v>
      </c>
      <c r="V40" s="31">
        <v>1628.6400146484375</v>
      </c>
      <c r="W40" s="31">
        <v>531.53997802734375</v>
      </c>
      <c r="X40" s="87">
        <v>683.6400146484375</v>
      </c>
    </row>
    <row r="41" spans="1:24" s="79" customFormat="1">
      <c r="A41" s="102"/>
      <c r="B41" s="262"/>
      <c r="C41" s="262"/>
      <c r="D41" s="111" t="s">
        <v>218</v>
      </c>
      <c r="E41" s="263"/>
      <c r="F41" s="80"/>
      <c r="G41" s="17"/>
      <c r="H41" s="80"/>
      <c r="I41" s="261"/>
      <c r="J41" s="262"/>
      <c r="K41" s="262"/>
      <c r="L41" s="262"/>
      <c r="M41" s="262"/>
      <c r="N41" s="262"/>
      <c r="O41" s="262"/>
      <c r="P41" s="263"/>
      <c r="Q41" s="105"/>
      <c r="R41" s="105"/>
      <c r="S41" s="105"/>
      <c r="T41" s="105"/>
      <c r="U41" s="105"/>
      <c r="V41" s="105"/>
      <c r="W41" s="105"/>
      <c r="X41" s="253"/>
    </row>
    <row r="42" spans="1:24" s="11" customFormat="1">
      <c r="A42" s="72" t="s">
        <v>106</v>
      </c>
      <c r="B42" s="14"/>
      <c r="C42" s="38" t="s">
        <v>62</v>
      </c>
      <c r="D42" s="14"/>
      <c r="E42" s="29" t="s">
        <v>210</v>
      </c>
      <c r="F42" s="17">
        <f t="shared" si="3"/>
        <v>4783.8600158691406</v>
      </c>
      <c r="G42" s="17">
        <f t="shared" si="6"/>
        <v>234.85000610351562</v>
      </c>
      <c r="H42" s="17">
        <f t="shared" si="2"/>
        <v>4549.010009765625</v>
      </c>
      <c r="I42" s="32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87">
        <v>234.85000610351562</v>
      </c>
      <c r="Q42" s="31">
        <v>0</v>
      </c>
      <c r="R42" s="31">
        <v>0</v>
      </c>
      <c r="S42" s="31">
        <v>3217.010009765625</v>
      </c>
      <c r="T42" s="31">
        <v>1332</v>
      </c>
      <c r="U42" s="31">
        <v>0</v>
      </c>
      <c r="V42" s="31">
        <v>0</v>
      </c>
      <c r="W42" s="31">
        <v>0</v>
      </c>
      <c r="X42" s="87">
        <v>0</v>
      </c>
    </row>
    <row r="43" spans="1:24" s="11" customFormat="1">
      <c r="A43" s="72" t="s">
        <v>109</v>
      </c>
      <c r="B43" s="14"/>
      <c r="C43" s="38" t="s">
        <v>63</v>
      </c>
      <c r="D43" s="14"/>
      <c r="E43" s="29" t="s">
        <v>219</v>
      </c>
      <c r="F43" s="17">
        <f t="shared" si="3"/>
        <v>104072.21044921875</v>
      </c>
      <c r="G43" s="17">
        <f t="shared" si="6"/>
        <v>62682.230712890625</v>
      </c>
      <c r="H43" s="17">
        <f t="shared" si="2"/>
        <v>41389.979736328125</v>
      </c>
      <c r="I43" s="32">
        <v>0</v>
      </c>
      <c r="J43" s="31">
        <v>0</v>
      </c>
      <c r="K43" s="31">
        <v>0</v>
      </c>
      <c r="L43" s="31">
        <v>6455.52001953125</v>
      </c>
      <c r="M43" s="31">
        <v>19219.650390625</v>
      </c>
      <c r="N43" s="31">
        <v>22635.720703125</v>
      </c>
      <c r="O43" s="31">
        <v>12177.1796875</v>
      </c>
      <c r="P43" s="87">
        <v>2194.159912109375</v>
      </c>
      <c r="Q43" s="31">
        <v>0</v>
      </c>
      <c r="R43" s="31">
        <v>1608.02001953125</v>
      </c>
      <c r="S43" s="31">
        <v>2691.68994140625</v>
      </c>
      <c r="T43" s="31">
        <v>6091.2001953125</v>
      </c>
      <c r="U43" s="31">
        <v>2518.56005859375</v>
      </c>
      <c r="V43" s="31">
        <v>15069.509765625</v>
      </c>
      <c r="W43" s="31">
        <v>10068.83984375</v>
      </c>
      <c r="X43" s="87">
        <v>3342.159912109375</v>
      </c>
    </row>
    <row r="44" spans="1:24" s="11" customFormat="1">
      <c r="A44" s="72" t="s">
        <v>110</v>
      </c>
      <c r="B44" s="14"/>
      <c r="C44" s="38" t="s">
        <v>64</v>
      </c>
      <c r="D44" s="14"/>
      <c r="E44" s="29" t="s">
        <v>202</v>
      </c>
      <c r="F44" s="17">
        <f t="shared" si="3"/>
        <v>523291.5234375</v>
      </c>
      <c r="G44" s="17">
        <f t="shared" si="4"/>
        <v>334464.2216796875</v>
      </c>
      <c r="H44" s="17">
        <f t="shared" si="2"/>
        <v>188827.3017578125</v>
      </c>
      <c r="I44" s="32">
        <v>0</v>
      </c>
      <c r="J44" s="31">
        <v>0</v>
      </c>
      <c r="K44" s="31">
        <v>18942.240234375</v>
      </c>
      <c r="L44" s="31">
        <v>86942.65625</v>
      </c>
      <c r="M44" s="31">
        <v>91438.46875</v>
      </c>
      <c r="N44" s="31">
        <v>89160.4765625</v>
      </c>
      <c r="O44" s="31">
        <v>37637.8203125</v>
      </c>
      <c r="P44" s="87">
        <v>10342.5595703125</v>
      </c>
      <c r="Q44" s="31">
        <v>0</v>
      </c>
      <c r="R44" s="31">
        <v>0</v>
      </c>
      <c r="S44" s="31">
        <v>8711.25</v>
      </c>
      <c r="T44" s="31">
        <v>49135.73046875</v>
      </c>
      <c r="U44" s="31">
        <v>42792.48046875</v>
      </c>
      <c r="V44" s="31">
        <v>48978</v>
      </c>
      <c r="W44" s="31">
        <v>31268.880859375</v>
      </c>
      <c r="X44" s="87">
        <v>7940.9599609375</v>
      </c>
    </row>
    <row r="45" spans="1:24" s="11" customFormat="1">
      <c r="A45" s="72" t="s">
        <v>111</v>
      </c>
      <c r="B45" s="14"/>
      <c r="C45" s="38" t="s">
        <v>65</v>
      </c>
      <c r="D45" s="88" t="s">
        <v>203</v>
      </c>
      <c r="E45" s="264"/>
      <c r="F45" s="17">
        <f t="shared" si="3"/>
        <v>143037.83361816406</v>
      </c>
      <c r="G45" s="17">
        <f t="shared" si="4"/>
        <v>96767.978515625</v>
      </c>
      <c r="H45" s="17">
        <f t="shared" si="2"/>
        <v>46269.855102539063</v>
      </c>
      <c r="I45" s="32">
        <v>2314.66748046875</v>
      </c>
      <c r="J45" s="31">
        <v>0</v>
      </c>
      <c r="K45" s="31">
        <v>5582.7998046875</v>
      </c>
      <c r="L45" s="31">
        <v>14194.080078125</v>
      </c>
      <c r="M45" s="31">
        <v>20611.080078125</v>
      </c>
      <c r="N45" s="31">
        <v>29272.05078125</v>
      </c>
      <c r="O45" s="31">
        <v>21004.740234375</v>
      </c>
      <c r="P45" s="87">
        <v>3788.56005859375</v>
      </c>
      <c r="Q45" s="31">
        <v>2118.245361328125</v>
      </c>
      <c r="R45" s="31">
        <v>0</v>
      </c>
      <c r="S45" s="31">
        <v>4560.080078125</v>
      </c>
      <c r="T45" s="31">
        <v>1436.1600341796875</v>
      </c>
      <c r="U45" s="31">
        <v>8286.599609375</v>
      </c>
      <c r="V45" s="31">
        <v>12297.2197265625</v>
      </c>
      <c r="W45" s="31">
        <v>15304.3203125</v>
      </c>
      <c r="X45" s="87">
        <v>2267.22998046875</v>
      </c>
    </row>
    <row r="46" spans="1:24" s="79" customFormat="1">
      <c r="A46" s="102"/>
      <c r="B46" s="262"/>
      <c r="C46" s="111"/>
      <c r="D46" s="111" t="s">
        <v>25</v>
      </c>
      <c r="E46" s="263"/>
      <c r="F46" s="80"/>
      <c r="G46" s="80"/>
      <c r="H46" s="80"/>
      <c r="I46" s="261"/>
      <c r="J46" s="262"/>
      <c r="K46" s="262"/>
      <c r="L46" s="262"/>
      <c r="M46" s="262"/>
      <c r="N46" s="262"/>
      <c r="O46" s="262"/>
      <c r="P46" s="263"/>
      <c r="Q46" s="105"/>
      <c r="R46" s="105"/>
      <c r="S46" s="105"/>
      <c r="T46" s="105"/>
      <c r="U46" s="105"/>
      <c r="V46" s="105"/>
      <c r="W46" s="105"/>
      <c r="X46" s="253"/>
    </row>
    <row r="47" spans="1:24" s="11" customFormat="1">
      <c r="A47" s="72" t="s">
        <v>112</v>
      </c>
      <c r="B47" s="14"/>
      <c r="C47" s="38" t="s">
        <v>66</v>
      </c>
      <c r="D47" s="46"/>
      <c r="E47" s="29" t="s">
        <v>204</v>
      </c>
      <c r="F47" s="17">
        <f t="shared" si="3"/>
        <v>4796.9500122070312</v>
      </c>
      <c r="G47" s="17">
        <f t="shared" si="4"/>
        <v>2288.25</v>
      </c>
      <c r="H47" s="17">
        <f t="shared" si="2"/>
        <v>2508.7000122070312</v>
      </c>
      <c r="I47" s="32">
        <v>0</v>
      </c>
      <c r="J47" s="31">
        <v>0</v>
      </c>
      <c r="K47" s="31">
        <v>0</v>
      </c>
      <c r="L47" s="31">
        <v>0</v>
      </c>
      <c r="M47" s="31">
        <v>0</v>
      </c>
      <c r="N47" s="31">
        <v>1550.6099853515625</v>
      </c>
      <c r="O47" s="31">
        <v>737.6400146484375</v>
      </c>
      <c r="P47" s="87">
        <v>0</v>
      </c>
      <c r="Q47" s="31">
        <v>0</v>
      </c>
      <c r="R47" s="31">
        <v>0</v>
      </c>
      <c r="S47" s="31">
        <v>0</v>
      </c>
      <c r="T47" s="31">
        <v>1692.5</v>
      </c>
      <c r="U47" s="31">
        <v>816.20001220703125</v>
      </c>
      <c r="V47" s="31">
        <v>0</v>
      </c>
      <c r="W47" s="31">
        <v>0</v>
      </c>
      <c r="X47" s="87">
        <v>0</v>
      </c>
    </row>
    <row r="48" spans="1:24" s="11" customFormat="1">
      <c r="A48" s="72" t="s">
        <v>113</v>
      </c>
      <c r="B48" s="14"/>
      <c r="C48" s="38" t="s">
        <v>67</v>
      </c>
      <c r="D48" s="46"/>
      <c r="E48" s="29" t="s">
        <v>205</v>
      </c>
      <c r="F48" s="17">
        <f t="shared" si="3"/>
        <v>166801.33624267578</v>
      </c>
      <c r="G48" s="17">
        <f t="shared" si="4"/>
        <v>146470.21136474609</v>
      </c>
      <c r="H48" s="17">
        <f t="shared" si="2"/>
        <v>20331.124877929688</v>
      </c>
      <c r="I48" s="32">
        <v>3929.925048828125</v>
      </c>
      <c r="J48" s="31">
        <v>0</v>
      </c>
      <c r="K48" s="31">
        <v>18433.0390625</v>
      </c>
      <c r="L48" s="31">
        <v>84391.2265625</v>
      </c>
      <c r="M48" s="31">
        <v>16464.259765625</v>
      </c>
      <c r="N48" s="31">
        <v>14438.48046875</v>
      </c>
      <c r="O48" s="31">
        <v>8458.23046875</v>
      </c>
      <c r="P48" s="87">
        <v>355.04998779296875</v>
      </c>
      <c r="Q48" s="31">
        <v>0</v>
      </c>
      <c r="R48" s="31">
        <v>4398.0751953125</v>
      </c>
      <c r="S48" s="31">
        <v>1522.5</v>
      </c>
      <c r="T48" s="31">
        <v>8870.4296875</v>
      </c>
      <c r="U48" s="31">
        <v>2666.52001953125</v>
      </c>
      <c r="V48" s="31">
        <v>1090.530029296875</v>
      </c>
      <c r="W48" s="31">
        <v>1121.949951171875</v>
      </c>
      <c r="X48" s="87">
        <v>661.1199951171875</v>
      </c>
    </row>
    <row r="49" spans="1:24" s="11" customFormat="1">
      <c r="A49" s="72" t="s">
        <v>114</v>
      </c>
      <c r="B49" s="14"/>
      <c r="C49" s="38" t="s">
        <v>68</v>
      </c>
      <c r="D49" s="46"/>
      <c r="E49" s="29" t="s">
        <v>206</v>
      </c>
      <c r="F49" s="17">
        <f t="shared" si="3"/>
        <v>43137.448120117188</v>
      </c>
      <c r="G49" s="17">
        <f t="shared" si="4"/>
        <v>28008.779846191406</v>
      </c>
      <c r="H49" s="17">
        <f t="shared" si="2"/>
        <v>15128.668273925781</v>
      </c>
      <c r="I49" s="32">
        <v>3447.080078125</v>
      </c>
      <c r="J49" s="31">
        <v>2648.530029296875</v>
      </c>
      <c r="K49" s="31">
        <v>9424.7998046875</v>
      </c>
      <c r="L49" s="31">
        <v>3659.760009765625</v>
      </c>
      <c r="M49" s="31">
        <v>3068.5</v>
      </c>
      <c r="N49" s="31">
        <v>3988.43994140625</v>
      </c>
      <c r="O49" s="31">
        <v>1081.260009765625</v>
      </c>
      <c r="P49" s="87">
        <v>690.40997314453125</v>
      </c>
      <c r="Q49" s="31">
        <v>2113.38818359375</v>
      </c>
      <c r="R49" s="31">
        <v>0</v>
      </c>
      <c r="S49" s="31">
        <v>6542.2001953125</v>
      </c>
      <c r="T49" s="31">
        <v>1662.5999755859375</v>
      </c>
      <c r="U49" s="31">
        <v>839.52001953125</v>
      </c>
      <c r="V49" s="31">
        <v>1568.3199462890625</v>
      </c>
      <c r="W49" s="31">
        <v>1794.9599609375</v>
      </c>
      <c r="X49" s="87">
        <v>607.67999267578125</v>
      </c>
    </row>
    <row r="50" spans="1:24" s="79" customFormat="1">
      <c r="A50" s="102"/>
      <c r="B50" s="262"/>
      <c r="C50" s="111"/>
      <c r="D50" s="111" t="s">
        <v>26</v>
      </c>
      <c r="E50" s="263"/>
      <c r="F50" s="80"/>
      <c r="G50" s="80"/>
      <c r="H50" s="80"/>
      <c r="I50" s="261"/>
      <c r="J50" s="262"/>
      <c r="K50" s="262"/>
      <c r="L50" s="262"/>
      <c r="M50" s="262"/>
      <c r="N50" s="262"/>
      <c r="O50" s="262"/>
      <c r="P50" s="263"/>
      <c r="Q50" s="105"/>
      <c r="R50" s="105"/>
      <c r="S50" s="105"/>
      <c r="T50" s="105"/>
      <c r="U50" s="105"/>
      <c r="V50" s="105"/>
      <c r="W50" s="105"/>
      <c r="X50" s="253"/>
    </row>
    <row r="51" spans="1:24" s="11" customFormat="1">
      <c r="A51" s="72" t="s">
        <v>115</v>
      </c>
      <c r="B51" s="14"/>
      <c r="C51" s="38" t="s">
        <v>69</v>
      </c>
      <c r="D51" s="46"/>
      <c r="E51" s="29" t="s">
        <v>220</v>
      </c>
      <c r="F51" s="17">
        <f t="shared" si="3"/>
        <v>82218.04931640625</v>
      </c>
      <c r="G51" s="17">
        <f t="shared" si="4"/>
        <v>45841.3896484375</v>
      </c>
      <c r="H51" s="17">
        <f t="shared" si="2"/>
        <v>36376.65966796875</v>
      </c>
      <c r="I51" s="32">
        <v>0</v>
      </c>
      <c r="J51" s="31">
        <v>0</v>
      </c>
      <c r="K51" s="31">
        <v>3721.639892578125</v>
      </c>
      <c r="L51" s="31">
        <v>13015.5</v>
      </c>
      <c r="M51" s="31">
        <v>13486.1298828125</v>
      </c>
      <c r="N51" s="31">
        <v>7477.919921875</v>
      </c>
      <c r="O51" s="31">
        <v>5456.52001953125</v>
      </c>
      <c r="P51" s="87">
        <v>2683.679931640625</v>
      </c>
      <c r="Q51" s="31">
        <v>0</v>
      </c>
      <c r="R51" s="31">
        <v>0</v>
      </c>
      <c r="S51" s="31">
        <v>4621.9599609375</v>
      </c>
      <c r="T51" s="31">
        <v>8880.759765625</v>
      </c>
      <c r="U51" s="31">
        <v>9540.080078125</v>
      </c>
      <c r="V51" s="31">
        <v>8230.6796875</v>
      </c>
      <c r="W51" s="31">
        <v>4191.66015625</v>
      </c>
      <c r="X51" s="87">
        <v>911.52001953125</v>
      </c>
    </row>
    <row r="52" spans="1:24" s="11" customFormat="1">
      <c r="A52" s="72" t="s">
        <v>116</v>
      </c>
      <c r="B52" s="14"/>
      <c r="C52" s="37" t="s">
        <v>70</v>
      </c>
      <c r="D52" s="46"/>
      <c r="E52" s="28" t="s">
        <v>207</v>
      </c>
      <c r="F52" s="17">
        <f t="shared" si="3"/>
        <v>10671.492462158203</v>
      </c>
      <c r="G52" s="17">
        <f t="shared" si="4"/>
        <v>5216.6824035644531</v>
      </c>
      <c r="H52" s="17">
        <f>SUM(Q52:X52)</f>
        <v>5454.81005859375</v>
      </c>
      <c r="I52" s="32">
        <v>1962.787353515625</v>
      </c>
      <c r="J52" s="31">
        <v>0</v>
      </c>
      <c r="K52" s="31">
        <v>0</v>
      </c>
      <c r="L52" s="31">
        <v>0</v>
      </c>
      <c r="M52" s="31">
        <v>1255.02001953125</v>
      </c>
      <c r="N52" s="31">
        <v>183.97500610351562</v>
      </c>
      <c r="O52" s="31">
        <v>1278.1800537109375</v>
      </c>
      <c r="P52" s="87">
        <v>536.719970703125</v>
      </c>
      <c r="Q52" s="31">
        <v>0</v>
      </c>
      <c r="R52" s="31">
        <v>0</v>
      </c>
      <c r="S52" s="31">
        <v>3044.300048828125</v>
      </c>
      <c r="T52" s="31">
        <v>0</v>
      </c>
      <c r="U52" s="31">
        <v>0</v>
      </c>
      <c r="V52" s="31">
        <v>1719.1199951171875</v>
      </c>
      <c r="W52" s="31">
        <v>691.3900146484375</v>
      </c>
      <c r="X52" s="87">
        <v>0</v>
      </c>
    </row>
    <row r="53" spans="1:24" s="11" customFormat="1">
      <c r="A53" s="72" t="s">
        <v>184</v>
      </c>
      <c r="B53" s="14"/>
      <c r="C53" s="37" t="s">
        <v>71</v>
      </c>
      <c r="D53" s="88" t="s">
        <v>182</v>
      </c>
      <c r="E53" s="265"/>
      <c r="F53" s="17">
        <f>SUM(G53:H53)</f>
        <v>44357.400787353516</v>
      </c>
      <c r="G53" s="17">
        <f>SUM(I53:P53)</f>
        <v>27199.134765625</v>
      </c>
      <c r="H53" s="17">
        <f>SUM(Q53:X53)</f>
        <v>17158.266021728516</v>
      </c>
      <c r="I53" s="32">
        <v>22148.21484375</v>
      </c>
      <c r="J53" s="31">
        <v>5050.919921875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87">
        <v>0</v>
      </c>
      <c r="Q53" s="31">
        <v>17014.416015625</v>
      </c>
      <c r="R53" s="31">
        <v>0</v>
      </c>
      <c r="S53" s="31">
        <v>0</v>
      </c>
      <c r="T53" s="31">
        <v>0</v>
      </c>
      <c r="U53" s="31">
        <v>143.85000610351562</v>
      </c>
      <c r="V53" s="31">
        <v>0</v>
      </c>
      <c r="W53" s="31">
        <v>0</v>
      </c>
      <c r="X53" s="87">
        <v>0</v>
      </c>
    </row>
    <row r="54" spans="1:24" s="16" customFormat="1" ht="15" customHeight="1">
      <c r="A54" s="248"/>
      <c r="B54" s="63" t="s">
        <v>56</v>
      </c>
      <c r="C54" s="63"/>
      <c r="D54" s="63"/>
      <c r="E54" s="64"/>
      <c r="F54" s="53">
        <f t="shared" si="3"/>
        <v>321773.71105957031</v>
      </c>
      <c r="G54" s="54">
        <f>SUM(G55:G61)</f>
        <v>243792.67971801758</v>
      </c>
      <c r="H54" s="54">
        <f>SUM(H55:H61)</f>
        <v>77981.031341552734</v>
      </c>
      <c r="I54" s="55">
        <f>SUM(I55:I61)</f>
        <v>6546.66357421875</v>
      </c>
      <c r="J54" s="56">
        <f t="shared" ref="J54:X54" si="7">SUM(J55:J61)</f>
        <v>14261.02001953125</v>
      </c>
      <c r="K54" s="56">
        <f t="shared" si="7"/>
        <v>111232.97839355469</v>
      </c>
      <c r="L54" s="56">
        <f t="shared" si="7"/>
        <v>77080.57763671875</v>
      </c>
      <c r="M54" s="56">
        <f>SUM(M55:M61)</f>
        <v>18226.100036621094</v>
      </c>
      <c r="N54" s="56">
        <f t="shared" si="7"/>
        <v>7586.02001953125</v>
      </c>
      <c r="O54" s="56">
        <f t="shared" si="7"/>
        <v>7414.1500244140625</v>
      </c>
      <c r="P54" s="252">
        <f>SUM(P55:P61)</f>
        <v>1445.1700134277344</v>
      </c>
      <c r="Q54" s="56">
        <f t="shared" si="7"/>
        <v>4190.4619140625</v>
      </c>
      <c r="R54" s="56">
        <f t="shared" si="7"/>
        <v>12567.740112304688</v>
      </c>
      <c r="S54" s="56">
        <f t="shared" si="7"/>
        <v>33565.289306640625</v>
      </c>
      <c r="T54" s="56">
        <f t="shared" si="7"/>
        <v>7002.31005859375</v>
      </c>
      <c r="U54" s="56">
        <f t="shared" si="7"/>
        <v>9563.81982421875</v>
      </c>
      <c r="V54" s="56">
        <f t="shared" si="7"/>
        <v>5273.6900939941406</v>
      </c>
      <c r="W54" s="56">
        <f t="shared" si="7"/>
        <v>3659.8300170898437</v>
      </c>
      <c r="X54" s="252">
        <f t="shared" si="7"/>
        <v>2157.8900146484375</v>
      </c>
    </row>
    <row r="55" spans="1:24">
      <c r="A55" s="72" t="s">
        <v>119</v>
      </c>
      <c r="B55" s="81"/>
      <c r="C55" s="38" t="s">
        <v>72</v>
      </c>
      <c r="D55" s="88" t="s">
        <v>223</v>
      </c>
      <c r="E55" s="266"/>
      <c r="F55" s="17">
        <f>SUM(G55:H55)</f>
        <v>122253.08715820313</v>
      </c>
      <c r="G55" s="17">
        <f t="shared" si="4"/>
        <v>110690.16723632813</v>
      </c>
      <c r="H55" s="17">
        <f t="shared" si="2"/>
        <v>11562.919921875</v>
      </c>
      <c r="I55" s="254">
        <v>1932.300048828125</v>
      </c>
      <c r="J55" s="33">
        <v>3441.68994140625</v>
      </c>
      <c r="K55" s="33">
        <v>51051.71875</v>
      </c>
      <c r="L55" s="33">
        <v>38179.078125</v>
      </c>
      <c r="M55" s="33">
        <v>9967.7802734375</v>
      </c>
      <c r="N55" s="33">
        <v>3876.60009765625</v>
      </c>
      <c r="O55" s="33">
        <v>2241</v>
      </c>
      <c r="P55" s="87">
        <v>0</v>
      </c>
      <c r="Q55" s="33">
        <v>2081.699951171875</v>
      </c>
      <c r="R55" s="33">
        <v>0</v>
      </c>
      <c r="S55" s="33">
        <v>6374.89990234375</v>
      </c>
      <c r="T55" s="33">
        <v>0</v>
      </c>
      <c r="U55" s="33">
        <v>0</v>
      </c>
      <c r="V55" s="33">
        <v>3106.320068359375</v>
      </c>
      <c r="W55" s="33">
        <v>0</v>
      </c>
      <c r="X55" s="255">
        <v>0</v>
      </c>
    </row>
    <row r="56" spans="1:24">
      <c r="A56" s="72" t="s">
        <v>120</v>
      </c>
      <c r="B56" s="81"/>
      <c r="C56" s="38" t="s">
        <v>73</v>
      </c>
      <c r="D56" s="88" t="s">
        <v>27</v>
      </c>
      <c r="E56" s="266"/>
      <c r="F56" s="17">
        <f t="shared" si="3"/>
        <v>39322.405303955078</v>
      </c>
      <c r="G56" s="17">
        <f t="shared" si="4"/>
        <v>21505.803344726563</v>
      </c>
      <c r="H56" s="17">
        <f t="shared" si="2"/>
        <v>17816.601959228516</v>
      </c>
      <c r="I56" s="254">
        <v>3922.62353515625</v>
      </c>
      <c r="J56" s="33">
        <v>0</v>
      </c>
      <c r="K56" s="33">
        <v>1496.5999755859375</v>
      </c>
      <c r="L56" s="33">
        <v>5916</v>
      </c>
      <c r="M56" s="33">
        <v>4703.06982421875</v>
      </c>
      <c r="N56" s="33">
        <v>1734.199951171875</v>
      </c>
      <c r="O56" s="33">
        <v>2556.5400390625</v>
      </c>
      <c r="P56" s="87">
        <v>1176.77001953125</v>
      </c>
      <c r="Q56" s="33">
        <v>2108.761962890625</v>
      </c>
      <c r="R56" s="33">
        <v>5626.02001953125</v>
      </c>
      <c r="S56" s="33">
        <v>0</v>
      </c>
      <c r="T56" s="33">
        <v>0</v>
      </c>
      <c r="U56" s="33">
        <v>5164.919921875</v>
      </c>
      <c r="V56" s="33">
        <v>191.97000122070313</v>
      </c>
      <c r="W56" s="33">
        <v>3098.760009765625</v>
      </c>
      <c r="X56" s="255">
        <v>1626.1700439453125</v>
      </c>
    </row>
    <row r="57" spans="1:24">
      <c r="A57" s="72" t="s">
        <v>121</v>
      </c>
      <c r="B57" s="81"/>
      <c r="C57" s="38" t="s">
        <v>74</v>
      </c>
      <c r="D57" s="88" t="s">
        <v>28</v>
      </c>
      <c r="E57" s="266"/>
      <c r="F57" s="17">
        <f t="shared" si="3"/>
        <v>13688.75</v>
      </c>
      <c r="G57" s="17">
        <f t="shared" si="4"/>
        <v>11630.75</v>
      </c>
      <c r="H57" s="17">
        <f t="shared" si="2"/>
        <v>2058</v>
      </c>
      <c r="I57" s="254">
        <v>0</v>
      </c>
      <c r="J57" s="33">
        <v>0</v>
      </c>
      <c r="K57" s="33">
        <v>8904.9599609375</v>
      </c>
      <c r="L57" s="33">
        <v>2725.7900390625</v>
      </c>
      <c r="M57" s="33">
        <v>0</v>
      </c>
      <c r="N57" s="33">
        <v>0</v>
      </c>
      <c r="O57" s="33">
        <v>0</v>
      </c>
      <c r="P57" s="87">
        <v>0</v>
      </c>
      <c r="Q57" s="33">
        <v>0</v>
      </c>
      <c r="R57" s="33">
        <v>2058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255">
        <v>0</v>
      </c>
    </row>
    <row r="58" spans="1:24">
      <c r="A58" s="72" t="s">
        <v>122</v>
      </c>
      <c r="B58" s="81"/>
      <c r="C58" s="38" t="s">
        <v>75</v>
      </c>
      <c r="D58" s="88" t="s">
        <v>117</v>
      </c>
      <c r="E58" s="266"/>
      <c r="F58" s="17">
        <f t="shared" si="3"/>
        <v>1627.6300048828125</v>
      </c>
      <c r="G58" s="17">
        <f t="shared" si="4"/>
        <v>0</v>
      </c>
      <c r="H58" s="17">
        <f t="shared" si="2"/>
        <v>1627.6300048828125</v>
      </c>
      <c r="I58" s="254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87">
        <v>0</v>
      </c>
      <c r="Q58" s="33">
        <v>0</v>
      </c>
      <c r="R58" s="33">
        <v>1627.6300048828125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255">
        <v>0</v>
      </c>
    </row>
    <row r="59" spans="1:24">
      <c r="A59" s="72" t="s">
        <v>123</v>
      </c>
      <c r="B59" s="81"/>
      <c r="C59" s="38" t="s">
        <v>76</v>
      </c>
      <c r="D59" s="88" t="s">
        <v>221</v>
      </c>
      <c r="E59" s="266"/>
      <c r="F59" s="17">
        <f t="shared" si="3"/>
        <v>77154.688110351563</v>
      </c>
      <c r="G59" s="17">
        <f t="shared" si="4"/>
        <v>51882.24853515625</v>
      </c>
      <c r="H59" s="17">
        <f t="shared" si="2"/>
        <v>25272.439575195313</v>
      </c>
      <c r="I59" s="254">
        <v>0</v>
      </c>
      <c r="J59" s="33">
        <v>5586.08984375</v>
      </c>
      <c r="K59" s="33">
        <v>28655.69921875</v>
      </c>
      <c r="L59" s="33">
        <v>15032.51953125</v>
      </c>
      <c r="M59" s="33">
        <v>2607.93994140625</v>
      </c>
      <c r="N59" s="33">
        <v>0</v>
      </c>
      <c r="O59" s="33">
        <v>0</v>
      </c>
      <c r="P59" s="87">
        <v>0</v>
      </c>
      <c r="Q59" s="33">
        <v>0</v>
      </c>
      <c r="R59" s="33">
        <v>0</v>
      </c>
      <c r="S59" s="33">
        <v>19801.189453125</v>
      </c>
      <c r="T59" s="33">
        <v>2099.35009765625</v>
      </c>
      <c r="U59" s="33">
        <v>1396.5</v>
      </c>
      <c r="V59" s="33">
        <v>1975.4000244140625</v>
      </c>
      <c r="W59" s="33">
        <v>0</v>
      </c>
      <c r="X59" s="255">
        <v>0</v>
      </c>
    </row>
    <row r="60" spans="1:24">
      <c r="A60" s="72" t="s">
        <v>124</v>
      </c>
      <c r="B60" s="81"/>
      <c r="C60" s="38" t="s">
        <v>77</v>
      </c>
      <c r="D60" s="88" t="s">
        <v>29</v>
      </c>
      <c r="E60" s="266"/>
      <c r="F60" s="17">
        <f t="shared" si="3"/>
        <v>22624.869873046875</v>
      </c>
      <c r="G60" s="17">
        <f t="shared" si="4"/>
        <v>17302.789855957031</v>
      </c>
      <c r="H60" s="17">
        <f t="shared" si="2"/>
        <v>5322.0800170898437</v>
      </c>
      <c r="I60" s="254">
        <v>0</v>
      </c>
      <c r="J60" s="33">
        <v>0</v>
      </c>
      <c r="K60" s="33">
        <v>7612.60009765625</v>
      </c>
      <c r="L60" s="33">
        <v>7601.5498046875</v>
      </c>
      <c r="M60" s="33">
        <v>947.30999755859375</v>
      </c>
      <c r="N60" s="33">
        <v>0</v>
      </c>
      <c r="O60" s="33">
        <v>1141.3299560546875</v>
      </c>
      <c r="P60" s="87">
        <v>0</v>
      </c>
      <c r="Q60" s="33">
        <v>0</v>
      </c>
      <c r="R60" s="33">
        <v>0</v>
      </c>
      <c r="S60" s="33">
        <v>2730.699951171875</v>
      </c>
      <c r="T60" s="33">
        <v>2030.31005859375</v>
      </c>
      <c r="U60" s="33">
        <v>0</v>
      </c>
      <c r="V60" s="33">
        <v>0</v>
      </c>
      <c r="W60" s="33">
        <v>561.07000732421875</v>
      </c>
      <c r="X60" s="255">
        <v>0</v>
      </c>
    </row>
    <row r="61" spans="1:24">
      <c r="A61" s="72" t="s">
        <v>125</v>
      </c>
      <c r="B61" s="81"/>
      <c r="C61" s="38" t="s">
        <v>78</v>
      </c>
      <c r="D61" s="88" t="s">
        <v>118</v>
      </c>
      <c r="E61" s="266"/>
      <c r="F61" s="17">
        <f t="shared" si="3"/>
        <v>45102.280609130859</v>
      </c>
      <c r="G61" s="17">
        <f t="shared" si="4"/>
        <v>30780.920745849609</v>
      </c>
      <c r="H61" s="17">
        <f t="shared" si="2"/>
        <v>14321.35986328125</v>
      </c>
      <c r="I61" s="254">
        <v>691.739990234375</v>
      </c>
      <c r="J61" s="33">
        <v>5233.240234375</v>
      </c>
      <c r="K61" s="33">
        <v>13511.400390625</v>
      </c>
      <c r="L61" s="33">
        <v>7625.64013671875</v>
      </c>
      <c r="M61" s="33">
        <v>0</v>
      </c>
      <c r="N61" s="33">
        <v>1975.219970703125</v>
      </c>
      <c r="O61" s="33">
        <v>1475.280029296875</v>
      </c>
      <c r="P61" s="87">
        <v>268.39999389648438</v>
      </c>
      <c r="Q61" s="33">
        <v>0</v>
      </c>
      <c r="R61" s="33">
        <v>3256.090087890625</v>
      </c>
      <c r="S61" s="33">
        <v>4658.5</v>
      </c>
      <c r="T61" s="33">
        <v>2872.64990234375</v>
      </c>
      <c r="U61" s="33">
        <v>3002.39990234375</v>
      </c>
      <c r="V61" s="33">
        <v>0</v>
      </c>
      <c r="W61" s="33">
        <v>0</v>
      </c>
      <c r="X61" s="255">
        <v>531.719970703125</v>
      </c>
    </row>
    <row r="62" spans="1:24" s="101" customFormat="1" ht="15" customHeight="1" thickBot="1">
      <c r="A62" s="249" t="s">
        <v>80</v>
      </c>
      <c r="B62" s="95" t="s">
        <v>183</v>
      </c>
      <c r="C62" s="97" t="s">
        <v>79</v>
      </c>
      <c r="D62" s="100"/>
      <c r="E62" s="97"/>
      <c r="F62" s="98">
        <f t="shared" si="3"/>
        <v>168183.69458007812</v>
      </c>
      <c r="G62" s="99">
        <f t="shared" si="4"/>
        <v>80132.787353515625</v>
      </c>
      <c r="H62" s="99">
        <f>SUM(Q62:X62)</f>
        <v>88050.9072265625</v>
      </c>
      <c r="I62" s="100">
        <v>11778.552734375</v>
      </c>
      <c r="J62" s="96">
        <v>3058.695068359375</v>
      </c>
      <c r="K62" s="96">
        <v>7140.43017578125</v>
      </c>
      <c r="L62" s="96">
        <v>8445.5</v>
      </c>
      <c r="M62" s="96">
        <v>8698.6796875</v>
      </c>
      <c r="N62" s="96">
        <v>6211.919921875</v>
      </c>
      <c r="O62" s="96">
        <v>19203.029296875</v>
      </c>
      <c r="P62" s="97">
        <v>15595.98046875</v>
      </c>
      <c r="Q62" s="96">
        <v>4618.69482421875</v>
      </c>
      <c r="R62" s="96">
        <v>2009</v>
      </c>
      <c r="S62" s="96">
        <v>10618.759765625</v>
      </c>
      <c r="T62" s="96">
        <v>5949</v>
      </c>
      <c r="U62" s="96">
        <v>1286.25</v>
      </c>
      <c r="V62" s="96">
        <v>8039.72021484375</v>
      </c>
      <c r="W62" s="96">
        <v>35789.421875</v>
      </c>
      <c r="X62" s="97">
        <v>19740.060546875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90" zoomScaleNormal="90" workbookViewId="0">
      <pane xSplit="5" ySplit="8" topLeftCell="F9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9.109375" defaultRowHeight="13.2"/>
  <cols>
    <col min="1" max="1" width="7.6640625" style="73" customWidth="1"/>
    <col min="2" max="3" width="3" style="40" customWidth="1"/>
    <col min="4" max="4" width="3.88671875" style="40" customWidth="1"/>
    <col min="5" max="5" width="34.6640625" style="6" customWidth="1"/>
    <col min="6" max="24" width="10.88671875" style="6" customWidth="1"/>
    <col min="25" max="16384" width="9.109375" style="6"/>
  </cols>
  <sheetData>
    <row r="1" spans="1:24" ht="15.6">
      <c r="A1" s="65" t="s">
        <v>200</v>
      </c>
    </row>
    <row r="2" spans="1:24" ht="15.6">
      <c r="A2" s="112" t="s">
        <v>159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34" t="s">
        <v>32</v>
      </c>
      <c r="I4" s="289" t="s">
        <v>31</v>
      </c>
      <c r="J4" s="290"/>
      <c r="K4" s="290"/>
      <c r="L4" s="290"/>
      <c r="M4" s="290"/>
      <c r="N4" s="290"/>
      <c r="O4" s="290"/>
      <c r="P4" s="291"/>
      <c r="Q4" s="290" t="s">
        <v>32</v>
      </c>
      <c r="R4" s="290"/>
      <c r="S4" s="290"/>
      <c r="T4" s="290"/>
      <c r="U4" s="290"/>
      <c r="V4" s="290"/>
      <c r="W4" s="290"/>
      <c r="X4" s="290"/>
    </row>
    <row r="5" spans="1:24" s="8" customFormat="1" ht="13.8" thickBot="1">
      <c r="A5" s="68"/>
      <c r="B5" s="43"/>
      <c r="C5" s="43"/>
      <c r="D5" s="43"/>
      <c r="E5" s="21" t="s">
        <v>34</v>
      </c>
      <c r="F5" s="286" t="s">
        <v>52</v>
      </c>
      <c r="G5" s="287" t="s">
        <v>1</v>
      </c>
      <c r="H5" s="288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56" t="s">
        <v>128</v>
      </c>
      <c r="Q5" s="10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10" t="s">
        <v>128</v>
      </c>
    </row>
    <row r="6" spans="1:24" s="11" customFormat="1" ht="14.4" thickTop="1" thickBot="1">
      <c r="A6" s="74" t="s">
        <v>0</v>
      </c>
      <c r="B6" s="57"/>
      <c r="C6" s="57"/>
      <c r="D6" s="57"/>
      <c r="E6" s="58"/>
      <c r="F6" s="59">
        <f>SUM(G6:H6)</f>
        <v>76906.426000000007</v>
      </c>
      <c r="G6" s="60">
        <f>SUM(I6:P6)</f>
        <v>40172.791000000005</v>
      </c>
      <c r="H6" s="60">
        <f>SUM(Q6:X6)</f>
        <v>36733.634999999995</v>
      </c>
      <c r="I6" s="61">
        <v>4121.7020000000002</v>
      </c>
      <c r="J6" s="62">
        <v>8740.3089999999993</v>
      </c>
      <c r="K6" s="62">
        <v>11419.427</v>
      </c>
      <c r="L6" s="62">
        <v>9881.4390000000003</v>
      </c>
      <c r="M6" s="62">
        <v>3134.4830000000002</v>
      </c>
      <c r="N6" s="62">
        <v>1747.8510000000001</v>
      </c>
      <c r="O6" s="62">
        <v>842.09699999999998</v>
      </c>
      <c r="P6" s="257">
        <v>285.483</v>
      </c>
      <c r="Q6" s="62">
        <v>3560.4560000000001</v>
      </c>
      <c r="R6" s="62">
        <v>7611.6319999999996</v>
      </c>
      <c r="S6" s="62">
        <v>10045.866</v>
      </c>
      <c r="T6" s="62">
        <v>9289.5679999999993</v>
      </c>
      <c r="U6" s="62">
        <v>2957.5770000000002</v>
      </c>
      <c r="V6" s="62">
        <v>1820.451</v>
      </c>
      <c r="W6" s="62">
        <v>1048.9090000000001</v>
      </c>
      <c r="X6" s="62">
        <v>399.17599999999999</v>
      </c>
    </row>
    <row r="7" spans="1:24" s="11" customFormat="1" ht="14.4" thickTop="1" thickBot="1">
      <c r="A7" s="69"/>
      <c r="B7" s="44"/>
      <c r="C7" s="44"/>
      <c r="D7" s="44"/>
      <c r="E7" s="26"/>
      <c r="F7" s="36"/>
      <c r="G7" s="35"/>
      <c r="H7" s="258"/>
      <c r="I7" s="36"/>
      <c r="J7" s="35"/>
      <c r="K7" s="35"/>
      <c r="L7" s="35"/>
      <c r="M7" s="35"/>
      <c r="N7" s="35"/>
      <c r="O7" s="35"/>
      <c r="P7" s="258"/>
      <c r="Q7" s="35"/>
      <c r="R7" s="35"/>
      <c r="S7" s="35"/>
      <c r="T7" s="35"/>
      <c r="U7" s="35"/>
      <c r="V7" s="35"/>
      <c r="W7" s="35"/>
      <c r="X7" s="35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6"/>
      <c r="G8" s="35"/>
      <c r="H8" s="258"/>
      <c r="I8" s="12"/>
      <c r="J8" s="13"/>
      <c r="K8" s="13"/>
      <c r="L8" s="13"/>
      <c r="M8" s="13"/>
      <c r="N8" s="13"/>
      <c r="O8" s="13"/>
      <c r="P8" s="259"/>
      <c r="Q8" s="13"/>
      <c r="R8" s="13"/>
      <c r="S8" s="13"/>
      <c r="T8" s="13"/>
      <c r="U8" s="13"/>
      <c r="V8" s="13"/>
      <c r="W8" s="13"/>
      <c r="X8" s="13"/>
    </row>
    <row r="9" spans="1:24" s="15" customFormat="1" ht="14.4" thickTop="1">
      <c r="A9" s="71"/>
      <c r="B9" s="47" t="s">
        <v>2</v>
      </c>
      <c r="C9" s="47"/>
      <c r="D9" s="47"/>
      <c r="E9" s="48"/>
      <c r="F9" s="49">
        <f>SUM(G9:H9)</f>
        <v>21210417.248260498</v>
      </c>
      <c r="G9" s="50">
        <f>SUM(I9:P9)</f>
        <v>12685617.21862793</v>
      </c>
      <c r="H9" s="50">
        <f>SUM(Q9:X9)</f>
        <v>8524800.0296325684</v>
      </c>
      <c r="I9" s="51">
        <f t="shared" ref="I9:X9" si="0">I10+I24+I54+I62</f>
        <v>3641309.73828125</v>
      </c>
      <c r="J9" s="52">
        <f t="shared" si="0"/>
        <v>554681.77563476562</v>
      </c>
      <c r="K9" s="52">
        <f t="shared" si="0"/>
        <v>1304572.4096679688</v>
      </c>
      <c r="L9" s="52">
        <f t="shared" si="0"/>
        <v>2473939.3837890625</v>
      </c>
      <c r="M9" s="52">
        <f t="shared" si="0"/>
        <v>1684693.361328125</v>
      </c>
      <c r="N9" s="52">
        <f t="shared" si="0"/>
        <v>1567427.2591552734</v>
      </c>
      <c r="O9" s="52">
        <f t="shared" si="0"/>
        <v>1138065.53515625</v>
      </c>
      <c r="P9" s="260">
        <f t="shared" si="0"/>
        <v>320927.75561523437</v>
      </c>
      <c r="Q9" s="250">
        <f t="shared" si="0"/>
        <v>3505207.7185058594</v>
      </c>
      <c r="R9" s="250">
        <f t="shared" si="0"/>
        <v>469917.0341796875</v>
      </c>
      <c r="S9" s="250">
        <f t="shared" si="0"/>
        <v>786030.28125</v>
      </c>
      <c r="T9" s="250">
        <f t="shared" si="0"/>
        <v>962791.935546875</v>
      </c>
      <c r="U9" s="250">
        <f t="shared" si="0"/>
        <v>721344.57141113281</v>
      </c>
      <c r="V9" s="250">
        <f t="shared" si="0"/>
        <v>909203.28393554688</v>
      </c>
      <c r="W9" s="250">
        <f t="shared" si="0"/>
        <v>866805.39514160156</v>
      </c>
      <c r="X9" s="251">
        <f t="shared" si="0"/>
        <v>303499.80966186523</v>
      </c>
    </row>
    <row r="10" spans="1:24" s="16" customFormat="1" ht="15" customHeight="1">
      <c r="A10" s="248"/>
      <c r="B10" s="63" t="s">
        <v>214</v>
      </c>
      <c r="C10" s="63"/>
      <c r="D10" s="63"/>
      <c r="E10" s="64"/>
      <c r="F10" s="53">
        <f>SUM(G10:H10)</f>
        <v>10225762.546630859</v>
      </c>
      <c r="G10" s="54">
        <f>SUM(I10:P10)</f>
        <v>5427501.6497802734</v>
      </c>
      <c r="H10" s="54">
        <f>SUM(Q10:X10)</f>
        <v>4798260.8968505859</v>
      </c>
      <c r="I10" s="55">
        <f>SUM(I11:I23)</f>
        <v>3324908.9458007813</v>
      </c>
      <c r="J10" s="56">
        <f>SUM(J11:J23)</f>
        <v>272091.0234375</v>
      </c>
      <c r="K10" s="56">
        <f>SUM(K11:K23)</f>
        <v>316122.43505859375</v>
      </c>
      <c r="L10" s="56">
        <f t="shared" ref="L10:X10" si="1">SUM(L11:L23)</f>
        <v>650117.095703125</v>
      </c>
      <c r="M10" s="56">
        <f t="shared" si="1"/>
        <v>359974.98266601562</v>
      </c>
      <c r="N10" s="56">
        <f t="shared" si="1"/>
        <v>277022.73120117187</v>
      </c>
      <c r="O10" s="56">
        <f t="shared" si="1"/>
        <v>174828.39086914063</v>
      </c>
      <c r="P10" s="252">
        <f t="shared" si="1"/>
        <v>52436.045043945313</v>
      </c>
      <c r="Q10" s="56">
        <f t="shared" si="1"/>
        <v>3212005.0991210938</v>
      </c>
      <c r="R10" s="56">
        <f t="shared" si="1"/>
        <v>289683.44091796875</v>
      </c>
      <c r="S10" s="56">
        <f t="shared" si="1"/>
        <v>377897.24096679688</v>
      </c>
      <c r="T10" s="56">
        <f t="shared" si="1"/>
        <v>367628.5234375</v>
      </c>
      <c r="U10" s="56">
        <f t="shared" si="1"/>
        <v>122387.57263183594</v>
      </c>
      <c r="V10" s="56">
        <f t="shared" si="1"/>
        <v>196434.39001464844</v>
      </c>
      <c r="W10" s="56">
        <f t="shared" si="1"/>
        <v>163824.12994384766</v>
      </c>
      <c r="X10" s="252">
        <f t="shared" si="1"/>
        <v>68400.499816894531</v>
      </c>
    </row>
    <row r="11" spans="1:24" s="11" customFormat="1">
      <c r="A11" s="72" t="s">
        <v>81</v>
      </c>
      <c r="B11" s="14"/>
      <c r="C11" s="38" t="s">
        <v>3</v>
      </c>
      <c r="D11" s="88" t="s">
        <v>4</v>
      </c>
      <c r="E11" s="29"/>
      <c r="F11" s="17">
        <f>SUM(G11:H11)</f>
        <v>1255389.2548828125</v>
      </c>
      <c r="G11" s="19">
        <f>SUM(I11:P11)</f>
        <v>915806.9599609375</v>
      </c>
      <c r="H11" s="19">
        <f t="shared" ref="H11:H61" si="2">SUM(Q11:X11)</f>
        <v>339582.294921875</v>
      </c>
      <c r="I11" s="18">
        <v>5626.52978515625</v>
      </c>
      <c r="J11" s="31">
        <v>17795.640625</v>
      </c>
      <c r="K11" s="31">
        <v>95562.1015625</v>
      </c>
      <c r="L11" s="31">
        <v>391936</v>
      </c>
      <c r="M11" s="31">
        <v>206548.625</v>
      </c>
      <c r="N11" s="31">
        <v>139303.921875</v>
      </c>
      <c r="O11" s="31">
        <v>50845.7109375</v>
      </c>
      <c r="P11" s="87">
        <v>8188.43017578125</v>
      </c>
      <c r="Q11" s="31">
        <v>5688.89990234375</v>
      </c>
      <c r="R11" s="31">
        <v>6188.39990234375</v>
      </c>
      <c r="S11" s="31">
        <v>68838.5390625</v>
      </c>
      <c r="T11" s="31">
        <v>149597.765625</v>
      </c>
      <c r="U11" s="31">
        <v>42265.80078125</v>
      </c>
      <c r="V11" s="31">
        <v>43640.91015625</v>
      </c>
      <c r="W11" s="31">
        <v>17374.859375</v>
      </c>
      <c r="X11" s="87">
        <v>5987.1201171875</v>
      </c>
    </row>
    <row r="12" spans="1:24" s="11" customFormat="1">
      <c r="A12" s="72" t="s">
        <v>82</v>
      </c>
      <c r="B12" s="14"/>
      <c r="C12" s="38" t="s">
        <v>5</v>
      </c>
      <c r="D12" s="88" t="s">
        <v>209</v>
      </c>
      <c r="E12" s="29"/>
      <c r="F12" s="17">
        <f t="shared" ref="F12:F62" si="3">SUM(G12:H12)</f>
        <v>46738.499267578125</v>
      </c>
      <c r="G12" s="19">
        <f t="shared" ref="G12:G62" si="4">SUM(I12:P12)</f>
        <v>28252.099609375</v>
      </c>
      <c r="H12" s="19">
        <f t="shared" si="2"/>
        <v>18486.399658203125</v>
      </c>
      <c r="I12" s="18">
        <v>0</v>
      </c>
      <c r="J12" s="31">
        <v>0</v>
      </c>
      <c r="K12" s="31">
        <v>17065.099609375</v>
      </c>
      <c r="L12" s="31">
        <v>11187</v>
      </c>
      <c r="M12" s="31">
        <v>0</v>
      </c>
      <c r="N12" s="31">
        <v>0</v>
      </c>
      <c r="O12" s="31">
        <v>0</v>
      </c>
      <c r="P12" s="87">
        <v>0</v>
      </c>
      <c r="Q12" s="31">
        <v>0</v>
      </c>
      <c r="R12" s="31">
        <v>0</v>
      </c>
      <c r="S12" s="31">
        <v>7664.7998046875</v>
      </c>
      <c r="T12" s="31">
        <v>8910.5498046875</v>
      </c>
      <c r="U12" s="31">
        <v>1911.050048828125</v>
      </c>
      <c r="V12" s="31">
        <v>0</v>
      </c>
      <c r="W12" s="31">
        <v>0</v>
      </c>
      <c r="X12" s="87">
        <v>0</v>
      </c>
    </row>
    <row r="13" spans="1:24" s="11" customFormat="1">
      <c r="A13" s="72" t="s">
        <v>83</v>
      </c>
      <c r="B13" s="14"/>
      <c r="C13" s="37" t="s">
        <v>6</v>
      </c>
      <c r="D13" s="246" t="s">
        <v>215</v>
      </c>
      <c r="E13" s="29"/>
      <c r="F13" s="17">
        <f t="shared" si="3"/>
        <v>1147595.041015625</v>
      </c>
      <c r="G13" s="19">
        <f t="shared" si="4"/>
        <v>577923.6982421875</v>
      </c>
      <c r="H13" s="19">
        <f t="shared" si="2"/>
        <v>569671.3427734375</v>
      </c>
      <c r="I13" s="18">
        <v>262771.40625</v>
      </c>
      <c r="J13" s="31">
        <v>79941.453125</v>
      </c>
      <c r="K13" s="31">
        <v>61635.69921875</v>
      </c>
      <c r="L13" s="31">
        <v>73545.5</v>
      </c>
      <c r="M13" s="31">
        <v>27338.5</v>
      </c>
      <c r="N13" s="31">
        <v>28822.8203125</v>
      </c>
      <c r="O13" s="31">
        <v>32743.359375</v>
      </c>
      <c r="P13" s="87">
        <v>11124.9599609375</v>
      </c>
      <c r="Q13" s="31">
        <v>271369.28125</v>
      </c>
      <c r="R13" s="31">
        <v>93422.28125</v>
      </c>
      <c r="S13" s="31">
        <v>44611.4296875</v>
      </c>
      <c r="T13" s="31">
        <v>41434.33984375</v>
      </c>
      <c r="U13" s="31">
        <v>29251.80078125</v>
      </c>
      <c r="V13" s="31">
        <v>42211</v>
      </c>
      <c r="W13" s="31">
        <v>31026.419921875</v>
      </c>
      <c r="X13" s="87">
        <v>16344.7900390625</v>
      </c>
    </row>
    <row r="14" spans="1:24" s="11" customFormat="1">
      <c r="A14" s="72" t="s">
        <v>84</v>
      </c>
      <c r="B14" s="14"/>
      <c r="C14" s="37" t="s">
        <v>7</v>
      </c>
      <c r="D14" s="246" t="s">
        <v>201</v>
      </c>
      <c r="E14" s="29"/>
      <c r="F14" s="17">
        <f t="shared" si="3"/>
        <v>71286.708679199219</v>
      </c>
      <c r="G14" s="19">
        <f t="shared" si="4"/>
        <v>34778.898193359375</v>
      </c>
      <c r="H14" s="19">
        <f t="shared" si="2"/>
        <v>36507.810485839844</v>
      </c>
      <c r="I14" s="18">
        <v>19890.568359375</v>
      </c>
      <c r="J14" s="31">
        <v>6097.89990234375</v>
      </c>
      <c r="K14" s="31">
        <v>6301.43994140625</v>
      </c>
      <c r="L14" s="31">
        <v>0</v>
      </c>
      <c r="M14" s="31">
        <v>2488.989990234375</v>
      </c>
      <c r="N14" s="31">
        <v>0</v>
      </c>
      <c r="O14" s="31">
        <v>0</v>
      </c>
      <c r="P14" s="87">
        <v>0</v>
      </c>
      <c r="Q14" s="31">
        <v>20133.75</v>
      </c>
      <c r="R14" s="31">
        <v>12682.400390625</v>
      </c>
      <c r="S14" s="31">
        <v>2805.1201171875</v>
      </c>
      <c r="T14" s="31">
        <v>0</v>
      </c>
      <c r="U14" s="31">
        <v>0</v>
      </c>
      <c r="V14" s="31">
        <v>0</v>
      </c>
      <c r="W14" s="31">
        <v>886.53997802734375</v>
      </c>
      <c r="X14" s="87">
        <v>0</v>
      </c>
    </row>
    <row r="15" spans="1:24" s="11" customFormat="1">
      <c r="A15" s="72" t="s">
        <v>85</v>
      </c>
      <c r="B15" s="14"/>
      <c r="C15" s="37" t="s">
        <v>8</v>
      </c>
      <c r="D15" s="246" t="s">
        <v>53</v>
      </c>
      <c r="E15" s="29"/>
      <c r="F15" s="17">
        <f t="shared" si="3"/>
        <v>156709.18145751953</v>
      </c>
      <c r="G15" s="17">
        <f t="shared" si="4"/>
        <v>87185.461669921875</v>
      </c>
      <c r="H15" s="17">
        <f t="shared" si="2"/>
        <v>69523.719787597656</v>
      </c>
      <c r="I15" s="18">
        <v>36768.99609375</v>
      </c>
      <c r="J15" s="31">
        <v>16120.4404296875</v>
      </c>
      <c r="K15" s="31">
        <v>6224.39990234375</v>
      </c>
      <c r="L15" s="31">
        <v>19760.03515625</v>
      </c>
      <c r="M15" s="31">
        <v>7352.6201171875</v>
      </c>
      <c r="N15" s="31">
        <v>0</v>
      </c>
      <c r="O15" s="31">
        <v>958.969970703125</v>
      </c>
      <c r="P15" s="87">
        <v>0</v>
      </c>
      <c r="Q15" s="31">
        <v>25885.859375</v>
      </c>
      <c r="R15" s="31">
        <v>15618.9599609375</v>
      </c>
      <c r="S15" s="31">
        <v>15893.2802734375</v>
      </c>
      <c r="T15" s="31">
        <v>5542.43017578125</v>
      </c>
      <c r="U15" s="31">
        <v>0</v>
      </c>
      <c r="V15" s="31">
        <v>2699.840087890625</v>
      </c>
      <c r="W15" s="31">
        <v>3614.89990234375</v>
      </c>
      <c r="X15" s="87">
        <v>268.45001220703125</v>
      </c>
    </row>
    <row r="16" spans="1:24" s="11" customFormat="1">
      <c r="A16" s="72" t="s">
        <v>86</v>
      </c>
      <c r="B16" s="14"/>
      <c r="C16" s="39" t="s">
        <v>9</v>
      </c>
      <c r="D16" s="246" t="s">
        <v>43</v>
      </c>
      <c r="E16" s="29"/>
      <c r="F16" s="17">
        <f t="shared" si="3"/>
        <v>263841.39147949219</v>
      </c>
      <c r="G16" s="17">
        <f t="shared" si="4"/>
        <v>146957.3701171875</v>
      </c>
      <c r="H16" s="17">
        <f t="shared" si="2"/>
        <v>116884.02136230469</v>
      </c>
      <c r="I16" s="18">
        <v>40311.48828125</v>
      </c>
      <c r="J16" s="31">
        <v>14854.2998046875</v>
      </c>
      <c r="K16" s="31">
        <v>35630.69921875</v>
      </c>
      <c r="L16" s="31">
        <v>36827.578125</v>
      </c>
      <c r="M16" s="31">
        <v>10758.375</v>
      </c>
      <c r="N16" s="31">
        <v>8574.9296875</v>
      </c>
      <c r="O16" s="31">
        <v>0</v>
      </c>
      <c r="P16" s="87">
        <v>0</v>
      </c>
      <c r="Q16" s="31">
        <v>40266.58984375</v>
      </c>
      <c r="R16" s="31">
        <v>34748.78125</v>
      </c>
      <c r="S16" s="31">
        <v>21844.5703125</v>
      </c>
      <c r="T16" s="31">
        <v>7636.77001953125</v>
      </c>
      <c r="U16" s="31">
        <v>1859.4000244140625</v>
      </c>
      <c r="V16" s="31">
        <v>6676.7998046875</v>
      </c>
      <c r="W16" s="31">
        <v>3851.110107421875</v>
      </c>
      <c r="X16" s="87">
        <v>0</v>
      </c>
    </row>
    <row r="17" spans="1:24" s="11" customFormat="1">
      <c r="A17" s="72" t="s">
        <v>87</v>
      </c>
      <c r="B17" s="14"/>
      <c r="C17" s="39" t="s">
        <v>10</v>
      </c>
      <c r="D17" s="246" t="s">
        <v>14</v>
      </c>
      <c r="E17" s="29"/>
      <c r="F17" s="17">
        <f t="shared" si="3"/>
        <v>393131.97485351563</v>
      </c>
      <c r="G17" s="17">
        <f t="shared" si="4"/>
        <v>217299.20336914062</v>
      </c>
      <c r="H17" s="17">
        <f t="shared" si="2"/>
        <v>175832.771484375</v>
      </c>
      <c r="I17" s="18">
        <v>78765.9609375</v>
      </c>
      <c r="J17" s="31">
        <v>32006.4609375</v>
      </c>
      <c r="K17" s="31">
        <v>15419.7802734375</v>
      </c>
      <c r="L17" s="31">
        <v>58030.44140625</v>
      </c>
      <c r="M17" s="31">
        <v>9340.2802734375</v>
      </c>
      <c r="N17" s="31">
        <v>14102.099609375</v>
      </c>
      <c r="O17" s="31">
        <v>6186.419921875</v>
      </c>
      <c r="P17" s="87">
        <v>3447.760009765625</v>
      </c>
      <c r="Q17" s="31">
        <v>69028.9609375</v>
      </c>
      <c r="R17" s="31">
        <v>19252.80078125</v>
      </c>
      <c r="S17" s="31">
        <v>33405.5</v>
      </c>
      <c r="T17" s="31">
        <v>21304.919921875</v>
      </c>
      <c r="U17" s="31">
        <v>0</v>
      </c>
      <c r="V17" s="31">
        <v>20473.1796875</v>
      </c>
      <c r="W17" s="31">
        <v>6754.9501953125</v>
      </c>
      <c r="X17" s="87">
        <v>5612.4599609375</v>
      </c>
    </row>
    <row r="18" spans="1:24" s="11" customFormat="1">
      <c r="A18" s="72" t="s">
        <v>88</v>
      </c>
      <c r="B18" s="14"/>
      <c r="C18" s="37" t="s">
        <v>11</v>
      </c>
      <c r="D18" s="246" t="s">
        <v>54</v>
      </c>
      <c r="E18" s="29"/>
      <c r="F18" s="17">
        <f>SUM(G18:H18)</f>
        <v>2543462.080078125</v>
      </c>
      <c r="G18" s="17">
        <f>SUM(I18:P18)</f>
        <v>1342961.638671875</v>
      </c>
      <c r="H18" s="17">
        <f t="shared" si="2"/>
        <v>1200500.44140625</v>
      </c>
      <c r="I18" s="18">
        <v>1079075.5</v>
      </c>
      <c r="J18" s="31">
        <v>63294.3984375</v>
      </c>
      <c r="K18" s="31">
        <v>20343.26953125</v>
      </c>
      <c r="L18" s="31">
        <v>25337.900390625</v>
      </c>
      <c r="M18" s="31">
        <v>51744.87109375</v>
      </c>
      <c r="N18" s="31">
        <v>47571.16015625</v>
      </c>
      <c r="O18" s="31">
        <v>42199.01953125</v>
      </c>
      <c r="P18" s="87">
        <v>13395.51953125</v>
      </c>
      <c r="Q18" s="31">
        <v>993787.9375</v>
      </c>
      <c r="R18" s="31">
        <v>57523.19921875</v>
      </c>
      <c r="S18" s="31">
        <v>30248.484375</v>
      </c>
      <c r="T18" s="31">
        <v>8029.83984375</v>
      </c>
      <c r="U18" s="31">
        <v>18633.240234375</v>
      </c>
      <c r="V18" s="31">
        <v>33002.05859375</v>
      </c>
      <c r="W18" s="31">
        <v>44899.921875</v>
      </c>
      <c r="X18" s="87">
        <v>14375.759765625</v>
      </c>
    </row>
    <row r="19" spans="1:24" s="11" customFormat="1">
      <c r="A19" s="72" t="s">
        <v>89</v>
      </c>
      <c r="B19" s="14"/>
      <c r="C19" s="38" t="s">
        <v>12</v>
      </c>
      <c r="D19" s="88" t="s">
        <v>208</v>
      </c>
      <c r="E19" s="29"/>
      <c r="F19" s="17">
        <f t="shared" si="3"/>
        <v>413599.30041503906</v>
      </c>
      <c r="G19" s="17">
        <f t="shared" si="4"/>
        <v>188255.79711914062</v>
      </c>
      <c r="H19" s="17">
        <f t="shared" si="2"/>
        <v>225343.50329589844</v>
      </c>
      <c r="I19" s="18">
        <v>138375.03125</v>
      </c>
      <c r="J19" s="31">
        <v>2977.2099609375</v>
      </c>
      <c r="K19" s="31">
        <v>15386.625</v>
      </c>
      <c r="L19" s="31">
        <v>16396.640625</v>
      </c>
      <c r="M19" s="31">
        <v>6851.2900390625</v>
      </c>
      <c r="N19" s="31">
        <v>4100.22021484375</v>
      </c>
      <c r="O19" s="31">
        <v>3737.7900390625</v>
      </c>
      <c r="P19" s="87">
        <v>430.989990234375</v>
      </c>
      <c r="Q19" s="31">
        <v>179321.453125</v>
      </c>
      <c r="R19" s="31">
        <v>6173.5400390625</v>
      </c>
      <c r="S19" s="31">
        <v>10451.2001953125</v>
      </c>
      <c r="T19" s="31">
        <v>16464.759765625</v>
      </c>
      <c r="U19" s="31">
        <v>6651.72021484375</v>
      </c>
      <c r="V19" s="31">
        <v>1513.0799560546875</v>
      </c>
      <c r="W19" s="31">
        <v>0</v>
      </c>
      <c r="X19" s="87">
        <v>4767.75</v>
      </c>
    </row>
    <row r="20" spans="1:24" s="11" customFormat="1">
      <c r="A20" s="72" t="s">
        <v>90</v>
      </c>
      <c r="B20" s="14"/>
      <c r="C20" s="38" t="s">
        <v>13</v>
      </c>
      <c r="D20" s="88" t="s">
        <v>211</v>
      </c>
      <c r="E20" s="29"/>
      <c r="F20" s="17">
        <f t="shared" si="3"/>
        <v>146748.125</v>
      </c>
      <c r="G20" s="17">
        <f t="shared" si="4"/>
        <v>0</v>
      </c>
      <c r="H20" s="17">
        <f t="shared" si="2"/>
        <v>146748.125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7">
        <v>0</v>
      </c>
      <c r="Q20" s="31">
        <v>0</v>
      </c>
      <c r="R20" s="31">
        <v>0</v>
      </c>
      <c r="S20" s="31">
        <v>92111.546875</v>
      </c>
      <c r="T20" s="31">
        <v>54636.578125</v>
      </c>
      <c r="U20" s="31">
        <v>0</v>
      </c>
      <c r="V20" s="31">
        <v>0</v>
      </c>
      <c r="W20" s="31">
        <v>0</v>
      </c>
      <c r="X20" s="87">
        <v>0</v>
      </c>
    </row>
    <row r="21" spans="1:24" s="11" customFormat="1">
      <c r="A21" s="72" t="s">
        <v>91</v>
      </c>
      <c r="B21" s="14"/>
      <c r="C21" s="38" t="s">
        <v>15</v>
      </c>
      <c r="D21" s="88" t="s">
        <v>212</v>
      </c>
      <c r="E21" s="29"/>
      <c r="F21" s="17">
        <f t="shared" si="3"/>
        <v>2899361.625</v>
      </c>
      <c r="G21" s="17">
        <f t="shared" si="4"/>
        <v>1494882.25</v>
      </c>
      <c r="H21" s="17">
        <f t="shared" si="2"/>
        <v>1404479.375</v>
      </c>
      <c r="I21" s="18">
        <v>1494882.25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7">
        <v>0</v>
      </c>
      <c r="Q21" s="31">
        <v>1404479.375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7">
        <v>0</v>
      </c>
    </row>
    <row r="22" spans="1:24" s="11" customFormat="1">
      <c r="A22" s="72" t="s">
        <v>92</v>
      </c>
      <c r="B22" s="14"/>
      <c r="C22" s="37" t="s">
        <v>16</v>
      </c>
      <c r="D22" s="246" t="s">
        <v>224</v>
      </c>
      <c r="E22" s="29"/>
      <c r="F22" s="17">
        <f t="shared" si="3"/>
        <v>208602.34497070313</v>
      </c>
      <c r="G22" s="17">
        <f t="shared" si="4"/>
        <v>79369.948608398438</v>
      </c>
      <c r="H22" s="17">
        <f t="shared" si="2"/>
        <v>129232.39636230469</v>
      </c>
      <c r="I22" s="18">
        <v>61965.25390625</v>
      </c>
      <c r="J22" s="31">
        <v>6097.89990234375</v>
      </c>
      <c r="K22" s="31">
        <v>3035.52001953125</v>
      </c>
      <c r="L22" s="31">
        <v>0</v>
      </c>
      <c r="M22" s="31">
        <v>4244.39990234375</v>
      </c>
      <c r="N22" s="31">
        <v>2857.139892578125</v>
      </c>
      <c r="O22" s="31">
        <v>0</v>
      </c>
      <c r="P22" s="87">
        <v>1169.7349853515625</v>
      </c>
      <c r="Q22" s="31">
        <v>98414.6171875</v>
      </c>
      <c r="R22" s="31">
        <v>6494</v>
      </c>
      <c r="S22" s="31">
        <v>2263.199951171875</v>
      </c>
      <c r="T22" s="31">
        <v>17484.69921875</v>
      </c>
      <c r="U22" s="31">
        <v>0</v>
      </c>
      <c r="V22" s="31">
        <v>2751.760009765625</v>
      </c>
      <c r="W22" s="31">
        <v>1824.1199951171875</v>
      </c>
      <c r="X22" s="87">
        <v>0</v>
      </c>
    </row>
    <row r="23" spans="1:24" s="11" customFormat="1">
      <c r="A23" s="72" t="s">
        <v>93</v>
      </c>
      <c r="B23" s="14"/>
      <c r="C23" s="37" t="s">
        <v>20</v>
      </c>
      <c r="D23" s="246" t="s">
        <v>55</v>
      </c>
      <c r="E23" s="29"/>
      <c r="F23" s="17">
        <f t="shared" si="3"/>
        <v>679297.01953125</v>
      </c>
      <c r="G23" s="17">
        <f>SUM(I23:P23)</f>
        <v>313828.32421875</v>
      </c>
      <c r="H23" s="17">
        <f t="shared" si="2"/>
        <v>365468.6953125</v>
      </c>
      <c r="I23" s="18">
        <v>106475.9609375</v>
      </c>
      <c r="J23" s="31">
        <v>32905.3203125</v>
      </c>
      <c r="K23" s="31">
        <v>39517.80078125</v>
      </c>
      <c r="L23" s="31">
        <v>17096</v>
      </c>
      <c r="M23" s="31">
        <v>33307.03125</v>
      </c>
      <c r="N23" s="31">
        <v>31690.439453125</v>
      </c>
      <c r="O23" s="31">
        <v>38157.12109375</v>
      </c>
      <c r="P23" s="87">
        <v>14678.650390625</v>
      </c>
      <c r="Q23" s="31">
        <v>103628.375</v>
      </c>
      <c r="R23" s="31">
        <v>37579.078125</v>
      </c>
      <c r="S23" s="31">
        <v>47759.5703125</v>
      </c>
      <c r="T23" s="31">
        <v>36585.87109375</v>
      </c>
      <c r="U23" s="31">
        <v>21814.560546875</v>
      </c>
      <c r="V23" s="31">
        <v>43465.76171875</v>
      </c>
      <c r="W23" s="31">
        <v>53591.30859375</v>
      </c>
      <c r="X23" s="87">
        <v>21044.169921875</v>
      </c>
    </row>
    <row r="24" spans="1:24" s="16" customFormat="1" ht="15" customHeight="1">
      <c r="A24" s="248"/>
      <c r="B24" s="63" t="s">
        <v>222</v>
      </c>
      <c r="C24" s="63"/>
      <c r="D24" s="63"/>
      <c r="E24" s="64"/>
      <c r="F24" s="53">
        <f>SUM(G24:H24)</f>
        <v>7881451.9403381348</v>
      </c>
      <c r="G24" s="54">
        <f>SUM(I24:P24)</f>
        <v>5121331.0338745117</v>
      </c>
      <c r="H24" s="54">
        <f>SUM(Q24:X24)</f>
        <v>2760120.906463623</v>
      </c>
      <c r="I24" s="55">
        <f>SUM(I25:I53)</f>
        <v>180355.14208984375</v>
      </c>
      <c r="J24" s="56">
        <f t="shared" ref="J24:X24" si="5">SUM(J25:J53)</f>
        <v>84090.673095703125</v>
      </c>
      <c r="K24" s="56">
        <f t="shared" si="5"/>
        <v>301170.33129882813</v>
      </c>
      <c r="L24" s="56">
        <f t="shared" si="5"/>
        <v>1148565.2939453125</v>
      </c>
      <c r="M24" s="56">
        <f t="shared" si="5"/>
        <v>1185584.0483398437</v>
      </c>
      <c r="N24" s="56">
        <f t="shared" si="5"/>
        <v>1176199.5474853516</v>
      </c>
      <c r="O24" s="56">
        <f t="shared" si="5"/>
        <v>842226.1865234375</v>
      </c>
      <c r="P24" s="252">
        <f t="shared" si="5"/>
        <v>203139.81109619141</v>
      </c>
      <c r="Q24" s="56">
        <f t="shared" si="5"/>
        <v>155777.11352539062</v>
      </c>
      <c r="R24" s="56">
        <f t="shared" si="5"/>
        <v>71232.48291015625</v>
      </c>
      <c r="S24" s="56">
        <f>SUM(S25:S53)</f>
        <v>198475.31079101562</v>
      </c>
      <c r="T24" s="56">
        <f t="shared" si="5"/>
        <v>461947.39990234375</v>
      </c>
      <c r="U24" s="56">
        <f t="shared" si="5"/>
        <v>517952.21435546875</v>
      </c>
      <c r="V24" s="56">
        <f t="shared" si="5"/>
        <v>628057.42517089844</v>
      </c>
      <c r="W24" s="56">
        <f t="shared" si="5"/>
        <v>573369.17694091797</v>
      </c>
      <c r="X24" s="252">
        <f t="shared" si="5"/>
        <v>153309.78286743164</v>
      </c>
    </row>
    <row r="25" spans="1:24" s="79" customFormat="1">
      <c r="A25" s="102"/>
      <c r="B25" s="262"/>
      <c r="C25" s="262"/>
      <c r="D25" s="104" t="s">
        <v>188</v>
      </c>
      <c r="E25" s="263"/>
      <c r="F25" s="80"/>
      <c r="G25" s="80"/>
      <c r="H25" s="80"/>
      <c r="I25" s="261"/>
      <c r="J25" s="262"/>
      <c r="K25" s="262"/>
      <c r="L25" s="262"/>
      <c r="M25" s="262"/>
      <c r="N25" s="262"/>
      <c r="O25" s="262"/>
      <c r="P25" s="263"/>
      <c r="Q25" s="105"/>
      <c r="R25" s="105"/>
      <c r="S25" s="105"/>
      <c r="T25" s="105"/>
      <c r="U25" s="105"/>
      <c r="V25" s="105"/>
      <c r="W25" s="105"/>
      <c r="X25" s="253"/>
    </row>
    <row r="26" spans="1:24" s="11" customFormat="1">
      <c r="A26" s="72" t="s">
        <v>94</v>
      </c>
      <c r="B26" s="14"/>
      <c r="C26" s="38" t="s">
        <v>21</v>
      </c>
      <c r="D26" s="38"/>
      <c r="E26" s="29" t="s">
        <v>189</v>
      </c>
      <c r="F26" s="17">
        <f>SUM(G26:H26)</f>
        <v>332526.02197265625</v>
      </c>
      <c r="G26" s="17">
        <f>SUM(I26:P26)</f>
        <v>243165.26220703125</v>
      </c>
      <c r="H26" s="17">
        <f t="shared" si="2"/>
        <v>89360.759765625</v>
      </c>
      <c r="I26" s="32">
        <v>0</v>
      </c>
      <c r="J26" s="31">
        <v>4164.97998046875</v>
      </c>
      <c r="K26" s="31">
        <v>8963.080078125</v>
      </c>
      <c r="L26" s="31">
        <v>84376.53125</v>
      </c>
      <c r="M26" s="31">
        <v>69863.03125</v>
      </c>
      <c r="N26" s="31">
        <v>44455.87890625</v>
      </c>
      <c r="O26" s="31">
        <v>27032.060546875</v>
      </c>
      <c r="P26" s="87">
        <v>4309.7001953125</v>
      </c>
      <c r="Q26" s="31">
        <v>0</v>
      </c>
      <c r="R26" s="31">
        <v>11409.599609375</v>
      </c>
      <c r="S26" s="31">
        <v>7643.2001953125</v>
      </c>
      <c r="T26" s="31">
        <v>26875.19921875</v>
      </c>
      <c r="U26" s="31">
        <v>12983.759765625</v>
      </c>
      <c r="V26" s="31">
        <v>20313.720703125</v>
      </c>
      <c r="W26" s="31">
        <v>7987.68017578125</v>
      </c>
      <c r="X26" s="87">
        <v>2147.60009765625</v>
      </c>
    </row>
    <row r="27" spans="1:24" s="11" customFormat="1">
      <c r="A27" s="72" t="s">
        <v>95</v>
      </c>
      <c r="B27" s="14"/>
      <c r="C27" s="38" t="s">
        <v>22</v>
      </c>
      <c r="D27" s="38"/>
      <c r="E27" s="29" t="s">
        <v>191</v>
      </c>
      <c r="F27" s="17">
        <f t="shared" si="3"/>
        <v>74595.349975585938</v>
      </c>
      <c r="G27" s="17">
        <f t="shared" ref="G27:G43" si="6">SUM(I27:P27)</f>
        <v>61675.429931640625</v>
      </c>
      <c r="H27" s="17">
        <f t="shared" si="2"/>
        <v>12919.920043945312</v>
      </c>
      <c r="I27" s="32">
        <v>0</v>
      </c>
      <c r="J27" s="31">
        <v>0</v>
      </c>
      <c r="K27" s="31">
        <v>5775.919921875</v>
      </c>
      <c r="L27" s="31">
        <v>14796</v>
      </c>
      <c r="M27" s="31">
        <v>21186.939453125</v>
      </c>
      <c r="N27" s="31">
        <v>12862.5302734375</v>
      </c>
      <c r="O27" s="31">
        <v>5822.740234375</v>
      </c>
      <c r="P27" s="87">
        <v>1231.300048828125</v>
      </c>
      <c r="Q27" s="31">
        <v>0</v>
      </c>
      <c r="R27" s="31">
        <v>0</v>
      </c>
      <c r="S27" s="31">
        <v>0</v>
      </c>
      <c r="T27" s="31">
        <v>5044.31982421875</v>
      </c>
      <c r="U27" s="31">
        <v>6836.490234375</v>
      </c>
      <c r="V27" s="31">
        <v>0</v>
      </c>
      <c r="W27" s="31">
        <v>1039.1099853515625</v>
      </c>
      <c r="X27" s="87">
        <v>0</v>
      </c>
    </row>
    <row r="28" spans="1:24" s="11" customFormat="1">
      <c r="A28" s="72" t="s">
        <v>96</v>
      </c>
      <c r="B28" s="14"/>
      <c r="C28" s="37" t="s">
        <v>23</v>
      </c>
      <c r="D28" s="37"/>
      <c r="E28" s="29" t="s">
        <v>17</v>
      </c>
      <c r="F28" s="17">
        <f t="shared" si="3"/>
        <v>82076.330352783203</v>
      </c>
      <c r="G28" s="17">
        <f t="shared" si="6"/>
        <v>51784.84033203125</v>
      </c>
      <c r="H28" s="17">
        <f t="shared" si="2"/>
        <v>30291.490020751953</v>
      </c>
      <c r="I28" s="32">
        <v>0</v>
      </c>
      <c r="J28" s="31">
        <v>0</v>
      </c>
      <c r="K28" s="31">
        <v>5621.56005859375</v>
      </c>
      <c r="L28" s="31">
        <v>15485.9599609375</v>
      </c>
      <c r="M28" s="31">
        <v>14072.919921875</v>
      </c>
      <c r="N28" s="31">
        <v>10008.3603515625</v>
      </c>
      <c r="O28" s="31">
        <v>6596.0400390625</v>
      </c>
      <c r="P28" s="87">
        <v>0</v>
      </c>
      <c r="Q28" s="31">
        <v>0</v>
      </c>
      <c r="R28" s="31">
        <v>0</v>
      </c>
      <c r="S28" s="31">
        <v>0</v>
      </c>
      <c r="T28" s="31">
        <v>12158.3701171875</v>
      </c>
      <c r="U28" s="31">
        <v>8191.43994140625</v>
      </c>
      <c r="V28" s="31">
        <v>5607.35986328125</v>
      </c>
      <c r="W28" s="31">
        <v>3851.110107421875</v>
      </c>
      <c r="X28" s="87">
        <v>483.20999145507812</v>
      </c>
    </row>
    <row r="29" spans="1:24" s="11" customFormat="1">
      <c r="A29" s="72" t="s">
        <v>97</v>
      </c>
      <c r="B29" s="14"/>
      <c r="C29" s="37" t="s">
        <v>44</v>
      </c>
      <c r="D29" s="37"/>
      <c r="E29" s="29" t="s">
        <v>18</v>
      </c>
      <c r="F29" s="17">
        <f t="shared" si="3"/>
        <v>52676.995300292969</v>
      </c>
      <c r="G29" s="17">
        <f t="shared" si="6"/>
        <v>36301.855285644531</v>
      </c>
      <c r="H29" s="17">
        <f t="shared" si="2"/>
        <v>16375.140014648438</v>
      </c>
      <c r="I29" s="32">
        <v>0</v>
      </c>
      <c r="J29" s="31">
        <v>0</v>
      </c>
      <c r="K29" s="31">
        <v>2782.56005859375</v>
      </c>
      <c r="L29" s="31">
        <v>13046</v>
      </c>
      <c r="M29" s="31">
        <v>7062.384765625</v>
      </c>
      <c r="N29" s="31">
        <v>9004.23046875</v>
      </c>
      <c r="O29" s="31">
        <v>3790.97998046875</v>
      </c>
      <c r="P29" s="87">
        <v>615.70001220703125</v>
      </c>
      <c r="Q29" s="31">
        <v>0</v>
      </c>
      <c r="R29" s="31">
        <v>0</v>
      </c>
      <c r="S29" s="31">
        <v>0</v>
      </c>
      <c r="T29" s="31">
        <v>2535</v>
      </c>
      <c r="U29" s="31">
        <v>2396.159912109375</v>
      </c>
      <c r="V29" s="31">
        <v>9789.080078125</v>
      </c>
      <c r="W29" s="31">
        <v>1654.9000244140625</v>
      </c>
      <c r="X29" s="87">
        <v>0</v>
      </c>
    </row>
    <row r="30" spans="1:24" s="11" customFormat="1">
      <c r="A30" s="72" t="s">
        <v>98</v>
      </c>
      <c r="B30" s="14"/>
      <c r="C30" s="37" t="s">
        <v>45</v>
      </c>
      <c r="D30" s="37"/>
      <c r="E30" s="29" t="s">
        <v>57</v>
      </c>
      <c r="F30" s="17">
        <f t="shared" si="3"/>
        <v>181979.62884521484</v>
      </c>
      <c r="G30" s="17">
        <f t="shared" si="6"/>
        <v>105957.40942382812</v>
      </c>
      <c r="H30" s="17">
        <f t="shared" si="2"/>
        <v>76022.219421386719</v>
      </c>
      <c r="I30" s="32">
        <v>0</v>
      </c>
      <c r="J30" s="31">
        <v>7593.60009765625</v>
      </c>
      <c r="K30" s="31">
        <v>18434.119140625</v>
      </c>
      <c r="L30" s="31">
        <v>29199.83984375</v>
      </c>
      <c r="M30" s="31">
        <v>15753.9599609375</v>
      </c>
      <c r="N30" s="31">
        <v>27158.490234375</v>
      </c>
      <c r="O30" s="31">
        <v>6155.10009765625</v>
      </c>
      <c r="P30" s="87">
        <v>1662.300048828125</v>
      </c>
      <c r="Q30" s="31">
        <v>2876.510009765625</v>
      </c>
      <c r="R30" s="31">
        <v>0</v>
      </c>
      <c r="S30" s="31">
        <v>5969.60009765625</v>
      </c>
      <c r="T30" s="31">
        <v>25178.16015625</v>
      </c>
      <c r="U30" s="31">
        <v>22467.599609375</v>
      </c>
      <c r="V30" s="31">
        <v>8966.9697265625</v>
      </c>
      <c r="W30" s="31">
        <v>9704.33984375</v>
      </c>
      <c r="X30" s="87">
        <v>859.03997802734375</v>
      </c>
    </row>
    <row r="31" spans="1:24" s="11" customFormat="1">
      <c r="A31" s="72" t="s">
        <v>99</v>
      </c>
      <c r="B31" s="14"/>
      <c r="C31" s="39" t="s">
        <v>46</v>
      </c>
      <c r="D31" s="39"/>
      <c r="E31" s="29" t="s">
        <v>19</v>
      </c>
      <c r="F31" s="17">
        <f t="shared" si="3"/>
        <v>39439.83984375</v>
      </c>
      <c r="G31" s="17">
        <f t="shared" si="6"/>
        <v>0</v>
      </c>
      <c r="H31" s="17">
        <f t="shared" si="2"/>
        <v>39439.83984375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7">
        <v>0</v>
      </c>
      <c r="Q31" s="31">
        <v>0</v>
      </c>
      <c r="R31" s="31">
        <v>0</v>
      </c>
      <c r="S31" s="31">
        <v>2181.199951171875</v>
      </c>
      <c r="T31" s="31">
        <v>11072.5</v>
      </c>
      <c r="U31" s="31">
        <v>13705.080078125</v>
      </c>
      <c r="V31" s="31">
        <v>10334.7998046875</v>
      </c>
      <c r="W31" s="31">
        <v>1824.1199951171875</v>
      </c>
      <c r="X31" s="87">
        <v>322.1400146484375</v>
      </c>
    </row>
    <row r="32" spans="1:24" s="11" customFormat="1">
      <c r="A32" s="72" t="s">
        <v>100</v>
      </c>
      <c r="B32" s="14"/>
      <c r="C32" s="39" t="s">
        <v>47</v>
      </c>
      <c r="D32" s="39"/>
      <c r="E32" s="29" t="s">
        <v>193</v>
      </c>
      <c r="F32" s="17">
        <f t="shared" si="3"/>
        <v>51005.678894042969</v>
      </c>
      <c r="G32" s="17">
        <f t="shared" si="6"/>
        <v>0</v>
      </c>
      <c r="H32" s="17">
        <f t="shared" si="2"/>
        <v>51005.678894042969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7">
        <v>0</v>
      </c>
      <c r="Q32" s="31">
        <v>0</v>
      </c>
      <c r="R32" s="31">
        <v>0</v>
      </c>
      <c r="S32" s="31">
        <v>0</v>
      </c>
      <c r="T32" s="31">
        <v>24600.44921875</v>
      </c>
      <c r="U32" s="31">
        <v>10906.919921875</v>
      </c>
      <c r="V32" s="31">
        <v>6045.759765625</v>
      </c>
      <c r="W32" s="31">
        <v>8450.25</v>
      </c>
      <c r="X32" s="87">
        <v>1002.2999877929687</v>
      </c>
    </row>
    <row r="33" spans="1:24" s="11" customFormat="1">
      <c r="A33" s="72" t="s">
        <v>101</v>
      </c>
      <c r="B33" s="14"/>
      <c r="C33" s="37" t="s">
        <v>48</v>
      </c>
      <c r="D33" s="37"/>
      <c r="E33" s="29" t="s">
        <v>216</v>
      </c>
      <c r="F33" s="17">
        <f t="shared" si="3"/>
        <v>83062.415161132813</v>
      </c>
      <c r="G33" s="17">
        <f t="shared" si="6"/>
        <v>68242.155029296875</v>
      </c>
      <c r="H33" s="17">
        <f>SUM(Q33:X33)</f>
        <v>14820.260131835938</v>
      </c>
      <c r="I33" s="32">
        <v>5626.52978515625</v>
      </c>
      <c r="J33" s="31">
        <v>9692.759765625</v>
      </c>
      <c r="K33" s="31">
        <v>21688.560546875</v>
      </c>
      <c r="L33" s="31">
        <v>9495.1796875</v>
      </c>
      <c r="M33" s="31">
        <v>9252.240234375</v>
      </c>
      <c r="N33" s="31">
        <v>8886.080078125</v>
      </c>
      <c r="O33" s="31">
        <v>3077.4599609375</v>
      </c>
      <c r="P33" s="87">
        <v>523.344970703125</v>
      </c>
      <c r="Q33" s="31">
        <v>0</v>
      </c>
      <c r="R33" s="31">
        <v>0</v>
      </c>
      <c r="S33" s="31">
        <v>2296</v>
      </c>
      <c r="T33" s="31">
        <v>2959.840087890625</v>
      </c>
      <c r="U33" s="31">
        <v>4597.25</v>
      </c>
      <c r="V33" s="31">
        <v>3194.280029296875</v>
      </c>
      <c r="W33" s="31">
        <v>1772.8900146484375</v>
      </c>
      <c r="X33" s="87">
        <v>0</v>
      </c>
    </row>
    <row r="34" spans="1:24" s="11" customFormat="1">
      <c r="A34" s="72" t="s">
        <v>102</v>
      </c>
      <c r="B34" s="14"/>
      <c r="C34" s="38" t="s">
        <v>49</v>
      </c>
      <c r="D34" s="88" t="s">
        <v>58</v>
      </c>
      <c r="E34" s="264"/>
      <c r="F34" s="17">
        <f t="shared" si="3"/>
        <v>286301.56030273437</v>
      </c>
      <c r="G34" s="17">
        <f t="shared" si="6"/>
        <v>174298.06201171875</v>
      </c>
      <c r="H34" s="17">
        <f t="shared" si="2"/>
        <v>112003.49829101562</v>
      </c>
      <c r="I34" s="32">
        <v>8439.33984375</v>
      </c>
      <c r="J34" s="31">
        <v>3013.080078125</v>
      </c>
      <c r="K34" s="31">
        <v>20607.400390625</v>
      </c>
      <c r="L34" s="31">
        <v>39137</v>
      </c>
      <c r="M34" s="31">
        <v>49190.76171875</v>
      </c>
      <c r="N34" s="31">
        <v>31804.359375</v>
      </c>
      <c r="O34" s="31">
        <v>20201.560546875</v>
      </c>
      <c r="P34" s="87">
        <v>1904.56005859375</v>
      </c>
      <c r="Q34" s="31">
        <v>5752.10986328125</v>
      </c>
      <c r="R34" s="31">
        <v>0</v>
      </c>
      <c r="S34" s="31">
        <v>2296</v>
      </c>
      <c r="T34" s="31">
        <v>25994.990234375</v>
      </c>
      <c r="U34" s="31">
        <v>48134.87890625</v>
      </c>
      <c r="V34" s="31">
        <v>12206.599609375</v>
      </c>
      <c r="W34" s="31">
        <v>15750.4296875</v>
      </c>
      <c r="X34" s="87">
        <v>1868.489990234375</v>
      </c>
    </row>
    <row r="35" spans="1:24" s="11" customFormat="1">
      <c r="A35" s="72" t="s">
        <v>103</v>
      </c>
      <c r="B35" s="14"/>
      <c r="C35" s="38" t="s">
        <v>50</v>
      </c>
      <c r="D35" s="88" t="s">
        <v>217</v>
      </c>
      <c r="E35" s="264"/>
      <c r="F35" s="17">
        <f t="shared" si="3"/>
        <v>166198.45007324219</v>
      </c>
      <c r="G35" s="17">
        <f t="shared" si="6"/>
        <v>91968.7158203125</v>
      </c>
      <c r="H35" s="17">
        <f t="shared" si="2"/>
        <v>74229.734252929687</v>
      </c>
      <c r="I35" s="32">
        <v>0</v>
      </c>
      <c r="J35" s="31">
        <v>2995.14501953125</v>
      </c>
      <c r="K35" s="31">
        <v>6275.5</v>
      </c>
      <c r="L35" s="31">
        <v>20714.400390625</v>
      </c>
      <c r="M35" s="31">
        <v>24838.470703125</v>
      </c>
      <c r="N35" s="31">
        <v>14295.9599609375</v>
      </c>
      <c r="O35" s="31">
        <v>15401.8798828125</v>
      </c>
      <c r="P35" s="87">
        <v>7447.35986328125</v>
      </c>
      <c r="Q35" s="31">
        <v>2877.7744140625</v>
      </c>
      <c r="R35" s="31">
        <v>6285.10986328125</v>
      </c>
      <c r="S35" s="31">
        <v>12477.5</v>
      </c>
      <c r="T35" s="31">
        <v>5058.14013671875</v>
      </c>
      <c r="U35" s="31">
        <v>16102.7998046875</v>
      </c>
      <c r="V35" s="31">
        <v>20614.23046875</v>
      </c>
      <c r="W35" s="31">
        <v>9198.01953125</v>
      </c>
      <c r="X35" s="87">
        <v>1616.1600341796875</v>
      </c>
    </row>
    <row r="36" spans="1:24" s="79" customFormat="1">
      <c r="A36" s="102"/>
      <c r="B36" s="262"/>
      <c r="C36" s="104"/>
      <c r="D36" s="104" t="s">
        <v>192</v>
      </c>
      <c r="E36" s="263"/>
      <c r="F36" s="80"/>
      <c r="G36" s="17"/>
      <c r="H36" s="80"/>
      <c r="I36" s="261"/>
      <c r="J36" s="262"/>
      <c r="K36" s="262"/>
      <c r="L36" s="262"/>
      <c r="M36" s="262"/>
      <c r="N36" s="262"/>
      <c r="O36" s="262"/>
      <c r="P36" s="263"/>
      <c r="Q36" s="105"/>
      <c r="R36" s="105"/>
      <c r="S36" s="105"/>
      <c r="T36" s="105"/>
      <c r="U36" s="105"/>
      <c r="V36" s="105"/>
      <c r="W36" s="105"/>
      <c r="X36" s="253"/>
    </row>
    <row r="37" spans="1:24" s="11" customFormat="1">
      <c r="A37" s="72" t="s">
        <v>104</v>
      </c>
      <c r="B37" s="14"/>
      <c r="C37" s="38" t="s">
        <v>51</v>
      </c>
      <c r="D37" s="38"/>
      <c r="E37" s="29" t="s">
        <v>24</v>
      </c>
      <c r="F37" s="17">
        <f t="shared" si="3"/>
        <v>84238.117492675781</v>
      </c>
      <c r="G37" s="17">
        <f t="shared" si="6"/>
        <v>43668.645874023438</v>
      </c>
      <c r="H37" s="17">
        <f t="shared" si="2"/>
        <v>40569.471618652344</v>
      </c>
      <c r="I37" s="32">
        <v>10877.23046875</v>
      </c>
      <c r="J37" s="31">
        <v>9853.9404296875</v>
      </c>
      <c r="K37" s="31">
        <v>8980.080078125</v>
      </c>
      <c r="L37" s="31">
        <v>5230.43994140625</v>
      </c>
      <c r="M37" s="31">
        <v>4071.47998046875</v>
      </c>
      <c r="N37" s="31">
        <v>3793.5</v>
      </c>
      <c r="O37" s="31">
        <v>0</v>
      </c>
      <c r="P37" s="87">
        <v>861.9749755859375</v>
      </c>
      <c r="Q37" s="31">
        <v>16558.072265625</v>
      </c>
      <c r="R37" s="31">
        <v>9272.759765625</v>
      </c>
      <c r="S37" s="31">
        <v>8501.759765625</v>
      </c>
      <c r="T37" s="31">
        <v>2625.264892578125</v>
      </c>
      <c r="U37" s="31">
        <v>0</v>
      </c>
      <c r="V37" s="31">
        <v>0</v>
      </c>
      <c r="W37" s="31">
        <v>2659.429931640625</v>
      </c>
      <c r="X37" s="87">
        <v>952.18499755859375</v>
      </c>
    </row>
    <row r="38" spans="1:24" s="11" customFormat="1">
      <c r="A38" s="72" t="s">
        <v>107</v>
      </c>
      <c r="B38" s="14"/>
      <c r="C38" s="37" t="s">
        <v>59</v>
      </c>
      <c r="D38" s="37"/>
      <c r="E38" s="29" t="s">
        <v>213</v>
      </c>
      <c r="F38" s="17">
        <f t="shared" si="3"/>
        <v>167693.56665039062</v>
      </c>
      <c r="G38" s="17">
        <f t="shared" si="6"/>
        <v>101158.9267578125</v>
      </c>
      <c r="H38" s="17">
        <f t="shared" si="2"/>
        <v>66534.639892578125</v>
      </c>
      <c r="I38" s="32">
        <v>5631.4765625</v>
      </c>
      <c r="J38" s="31">
        <v>8931.6298828125</v>
      </c>
      <c r="K38" s="31">
        <v>18825.80078125</v>
      </c>
      <c r="L38" s="31">
        <v>31943.16015625</v>
      </c>
      <c r="M38" s="31">
        <v>18246.919921875</v>
      </c>
      <c r="N38" s="31">
        <v>8685.599609375</v>
      </c>
      <c r="O38" s="31">
        <v>6123.77978515625</v>
      </c>
      <c r="P38" s="87">
        <v>2770.56005859375</v>
      </c>
      <c r="Q38" s="31">
        <v>8628.6201171875</v>
      </c>
      <c r="R38" s="31">
        <v>3293.639892578125</v>
      </c>
      <c r="S38" s="31">
        <v>5280.7998046875</v>
      </c>
      <c r="T38" s="31">
        <v>19556.4609375</v>
      </c>
      <c r="U38" s="31">
        <v>13810.6796875</v>
      </c>
      <c r="V38" s="31">
        <v>9068.6396484375</v>
      </c>
      <c r="W38" s="31">
        <v>6895.7998046875</v>
      </c>
      <c r="X38" s="87">
        <v>0</v>
      </c>
    </row>
    <row r="39" spans="1:24" s="11" customFormat="1">
      <c r="A39" s="72" t="s">
        <v>105</v>
      </c>
      <c r="B39" s="14"/>
      <c r="C39" s="37" t="s">
        <v>60</v>
      </c>
      <c r="D39" s="88" t="s">
        <v>190</v>
      </c>
      <c r="E39" s="265"/>
      <c r="F39" s="17">
        <f t="shared" si="3"/>
        <v>14914.345031738281</v>
      </c>
      <c r="G39" s="17">
        <f t="shared" si="6"/>
        <v>7690.3651123046875</v>
      </c>
      <c r="H39" s="17">
        <f t="shared" si="2"/>
        <v>7223.9799194335937</v>
      </c>
      <c r="I39" s="32">
        <v>0</v>
      </c>
      <c r="J39" s="31">
        <v>0</v>
      </c>
      <c r="K39" s="31">
        <v>0</v>
      </c>
      <c r="L39" s="31">
        <v>2875.81005859375</v>
      </c>
      <c r="M39" s="31">
        <v>0</v>
      </c>
      <c r="N39" s="31">
        <v>1403.7049560546875</v>
      </c>
      <c r="O39" s="31">
        <v>3410.85009765625</v>
      </c>
      <c r="P39" s="87">
        <v>0</v>
      </c>
      <c r="Q39" s="31">
        <v>0</v>
      </c>
      <c r="R39" s="31">
        <v>0</v>
      </c>
      <c r="S39" s="31">
        <v>0</v>
      </c>
      <c r="T39" s="31">
        <v>2703.699951171875</v>
      </c>
      <c r="U39" s="31">
        <v>3718.43994140625</v>
      </c>
      <c r="V39" s="31">
        <v>0</v>
      </c>
      <c r="W39" s="31">
        <v>0</v>
      </c>
      <c r="X39" s="87">
        <v>801.84002685546875</v>
      </c>
    </row>
    <row r="40" spans="1:24" s="11" customFormat="1">
      <c r="A40" s="72" t="s">
        <v>108</v>
      </c>
      <c r="B40" s="14"/>
      <c r="C40" s="38" t="s">
        <v>61</v>
      </c>
      <c r="D40" s="88" t="s">
        <v>225</v>
      </c>
      <c r="E40" s="265"/>
      <c r="F40" s="17">
        <f t="shared" si="3"/>
        <v>13941.950134277344</v>
      </c>
      <c r="G40" s="17">
        <f t="shared" si="6"/>
        <v>9696.2901611328125</v>
      </c>
      <c r="H40" s="17">
        <f t="shared" si="2"/>
        <v>4245.6599731445312</v>
      </c>
      <c r="I40" s="32">
        <v>0</v>
      </c>
      <c r="J40" s="31">
        <v>0</v>
      </c>
      <c r="K40" s="31">
        <v>0</v>
      </c>
      <c r="L40" s="31">
        <v>2440.35009765625</v>
      </c>
      <c r="M40" s="31">
        <v>0</v>
      </c>
      <c r="N40" s="31">
        <v>3948.360107421875</v>
      </c>
      <c r="O40" s="31">
        <v>1895.5799560546875</v>
      </c>
      <c r="P40" s="87">
        <v>1412</v>
      </c>
      <c r="Q40" s="31">
        <v>0</v>
      </c>
      <c r="R40" s="31">
        <v>0</v>
      </c>
      <c r="S40" s="31">
        <v>0</v>
      </c>
      <c r="T40" s="31">
        <v>0</v>
      </c>
      <c r="U40" s="31">
        <v>1859.4000244140625</v>
      </c>
      <c r="V40" s="31">
        <v>1401.8399658203125</v>
      </c>
      <c r="W40" s="31">
        <v>984.41998291015625</v>
      </c>
      <c r="X40" s="87">
        <v>0</v>
      </c>
    </row>
    <row r="41" spans="1:24" s="79" customFormat="1">
      <c r="A41" s="102"/>
      <c r="B41" s="262"/>
      <c r="C41" s="262"/>
      <c r="D41" s="111" t="s">
        <v>218</v>
      </c>
      <c r="E41" s="263"/>
      <c r="F41" s="80"/>
      <c r="G41" s="17"/>
      <c r="H41" s="80"/>
      <c r="I41" s="261"/>
      <c r="J41" s="262"/>
      <c r="K41" s="262"/>
      <c r="L41" s="262"/>
      <c r="M41" s="262"/>
      <c r="N41" s="262"/>
      <c r="O41" s="262"/>
      <c r="P41" s="263"/>
      <c r="Q41" s="105"/>
      <c r="R41" s="105"/>
      <c r="S41" s="105"/>
      <c r="T41" s="105"/>
      <c r="U41" s="105"/>
      <c r="V41" s="105"/>
      <c r="W41" s="105"/>
      <c r="X41" s="253"/>
    </row>
    <row r="42" spans="1:24" s="11" customFormat="1">
      <c r="A42" s="72" t="s">
        <v>106</v>
      </c>
      <c r="B42" s="14"/>
      <c r="C42" s="38" t="s">
        <v>62</v>
      </c>
      <c r="D42" s="14"/>
      <c r="E42" s="29" t="s">
        <v>210</v>
      </c>
      <c r="F42" s="17">
        <f t="shared" si="3"/>
        <v>40898.105224609375</v>
      </c>
      <c r="G42" s="17">
        <f t="shared" si="6"/>
        <v>19839.1953125</v>
      </c>
      <c r="H42" s="17">
        <f t="shared" si="2"/>
        <v>21058.909912109375</v>
      </c>
      <c r="I42" s="32">
        <v>2781.89990234375</v>
      </c>
      <c r="J42" s="31">
        <v>0</v>
      </c>
      <c r="K42" s="31">
        <v>6301.43994140625</v>
      </c>
      <c r="L42" s="31">
        <v>10755.85546875</v>
      </c>
      <c r="M42" s="31">
        <v>0</v>
      </c>
      <c r="N42" s="31">
        <v>0</v>
      </c>
      <c r="O42" s="31">
        <v>0</v>
      </c>
      <c r="P42" s="87">
        <v>0</v>
      </c>
      <c r="Q42" s="31">
        <v>0</v>
      </c>
      <c r="R42" s="31">
        <v>3136.800048828125</v>
      </c>
      <c r="S42" s="31">
        <v>5531.60986328125</v>
      </c>
      <c r="T42" s="31">
        <v>12390.5</v>
      </c>
      <c r="U42" s="31">
        <v>0</v>
      </c>
      <c r="V42" s="31">
        <v>0</v>
      </c>
      <c r="W42" s="31">
        <v>0</v>
      </c>
      <c r="X42" s="87">
        <v>0</v>
      </c>
    </row>
    <row r="43" spans="1:24" s="11" customFormat="1">
      <c r="A43" s="72" t="s">
        <v>109</v>
      </c>
      <c r="B43" s="14"/>
      <c r="C43" s="38" t="s">
        <v>63</v>
      </c>
      <c r="D43" s="14"/>
      <c r="E43" s="29" t="s">
        <v>219</v>
      </c>
      <c r="F43" s="17">
        <f t="shared" si="3"/>
        <v>628079.39306640625</v>
      </c>
      <c r="G43" s="17">
        <f t="shared" si="6"/>
        <v>388037.84228515625</v>
      </c>
      <c r="H43" s="17">
        <f t="shared" si="2"/>
        <v>240041.55078125</v>
      </c>
      <c r="I43" s="32">
        <v>0</v>
      </c>
      <c r="J43" s="31">
        <v>5624.64013671875</v>
      </c>
      <c r="K43" s="31">
        <v>9168.7197265625</v>
      </c>
      <c r="L43" s="31">
        <v>83391.84375</v>
      </c>
      <c r="M43" s="31">
        <v>88495.4921875</v>
      </c>
      <c r="N43" s="31">
        <v>120981.328125</v>
      </c>
      <c r="O43" s="31">
        <v>71397.8984375</v>
      </c>
      <c r="P43" s="87">
        <v>8977.919921875</v>
      </c>
      <c r="Q43" s="31">
        <v>0</v>
      </c>
      <c r="R43" s="31">
        <v>0</v>
      </c>
      <c r="S43" s="31">
        <v>8433.8701171875</v>
      </c>
      <c r="T43" s="31">
        <v>22579.19921875</v>
      </c>
      <c r="U43" s="31">
        <v>57066.12109375</v>
      </c>
      <c r="V43" s="31">
        <v>68199.84375</v>
      </c>
      <c r="W43" s="31">
        <v>72177.4765625</v>
      </c>
      <c r="X43" s="87">
        <v>11585.0400390625</v>
      </c>
    </row>
    <row r="44" spans="1:24" s="11" customFormat="1">
      <c r="A44" s="72" t="s">
        <v>110</v>
      </c>
      <c r="B44" s="14"/>
      <c r="C44" s="38" t="s">
        <v>64</v>
      </c>
      <c r="D44" s="14"/>
      <c r="E44" s="29" t="s">
        <v>202</v>
      </c>
      <c r="F44" s="17">
        <f t="shared" si="3"/>
        <v>2092696.1291503906</v>
      </c>
      <c r="G44" s="17">
        <f t="shared" si="4"/>
        <v>1511689.51953125</v>
      </c>
      <c r="H44" s="17">
        <f t="shared" si="2"/>
        <v>581006.60961914062</v>
      </c>
      <c r="I44" s="32">
        <v>0</v>
      </c>
      <c r="J44" s="31">
        <v>0</v>
      </c>
      <c r="K44" s="31">
        <v>80014.75</v>
      </c>
      <c r="L44" s="31">
        <v>465086.4375</v>
      </c>
      <c r="M44" s="31">
        <v>453572.28125</v>
      </c>
      <c r="N44" s="31">
        <v>338824.625</v>
      </c>
      <c r="O44" s="31">
        <v>141057.1875</v>
      </c>
      <c r="P44" s="87">
        <v>33134.23828125</v>
      </c>
      <c r="Q44" s="31">
        <v>2876.510009765625</v>
      </c>
      <c r="R44" s="31">
        <v>0</v>
      </c>
      <c r="S44" s="31">
        <v>36046.2890625</v>
      </c>
      <c r="T44" s="31">
        <v>147730.59375</v>
      </c>
      <c r="U44" s="31">
        <v>114742.078125</v>
      </c>
      <c r="V44" s="31">
        <v>152347.234375</v>
      </c>
      <c r="W44" s="31">
        <v>105311.34375</v>
      </c>
      <c r="X44" s="87">
        <v>21952.560546875</v>
      </c>
    </row>
    <row r="45" spans="1:24" s="11" customFormat="1">
      <c r="A45" s="72" t="s">
        <v>111</v>
      </c>
      <c r="B45" s="14"/>
      <c r="C45" s="38" t="s">
        <v>65</v>
      </c>
      <c r="D45" s="88" t="s">
        <v>203</v>
      </c>
      <c r="E45" s="264"/>
      <c r="F45" s="17">
        <f t="shared" si="3"/>
        <v>2354421.5419921875</v>
      </c>
      <c r="G45" s="17">
        <f t="shared" si="4"/>
        <v>1477450.09375</v>
      </c>
      <c r="H45" s="17">
        <f t="shared" si="2"/>
        <v>876971.4482421875</v>
      </c>
      <c r="I45" s="32">
        <v>8501.4755859375</v>
      </c>
      <c r="J45" s="31">
        <v>4116.5498046875</v>
      </c>
      <c r="K45" s="31">
        <v>9107.240234375</v>
      </c>
      <c r="L45" s="31">
        <v>112174.078125</v>
      </c>
      <c r="M45" s="31">
        <v>271197.71875</v>
      </c>
      <c r="N45" s="31">
        <v>460393.46875</v>
      </c>
      <c r="O45" s="31">
        <v>487053</v>
      </c>
      <c r="P45" s="87">
        <v>124906.5625</v>
      </c>
      <c r="Q45" s="31">
        <v>14086.8359375</v>
      </c>
      <c r="R45" s="31">
        <v>3161.14990234375</v>
      </c>
      <c r="S45" s="31">
        <v>2230.39990234375</v>
      </c>
      <c r="T45" s="31">
        <v>58285.921875</v>
      </c>
      <c r="U45" s="31">
        <v>121519.6484375</v>
      </c>
      <c r="V45" s="31">
        <v>270301.1875</v>
      </c>
      <c r="W45" s="31">
        <v>302320.4375</v>
      </c>
      <c r="X45" s="87">
        <v>105065.8671875</v>
      </c>
    </row>
    <row r="46" spans="1:24" s="79" customFormat="1">
      <c r="A46" s="102"/>
      <c r="B46" s="262"/>
      <c r="C46" s="111"/>
      <c r="D46" s="111" t="s">
        <v>25</v>
      </c>
      <c r="E46" s="263"/>
      <c r="F46" s="80"/>
      <c r="G46" s="80"/>
      <c r="H46" s="80"/>
      <c r="I46" s="261"/>
      <c r="J46" s="262"/>
      <c r="K46" s="262"/>
      <c r="L46" s="262"/>
      <c r="M46" s="262"/>
      <c r="N46" s="262"/>
      <c r="O46" s="262"/>
      <c r="P46" s="263"/>
      <c r="Q46" s="105"/>
      <c r="R46" s="105"/>
      <c r="S46" s="105"/>
      <c r="T46" s="105"/>
      <c r="U46" s="105"/>
      <c r="V46" s="105"/>
      <c r="W46" s="105"/>
      <c r="X46" s="253"/>
    </row>
    <row r="47" spans="1:24" s="11" customFormat="1">
      <c r="A47" s="72" t="s">
        <v>112</v>
      </c>
      <c r="B47" s="14"/>
      <c r="C47" s="38" t="s">
        <v>66</v>
      </c>
      <c r="D47" s="46"/>
      <c r="E47" s="29" t="s">
        <v>204</v>
      </c>
      <c r="F47" s="17">
        <f t="shared" si="3"/>
        <v>23439.989807128906</v>
      </c>
      <c r="G47" s="17">
        <f t="shared" si="4"/>
        <v>7300.4297485351562</v>
      </c>
      <c r="H47" s="17">
        <f t="shared" si="2"/>
        <v>16139.56005859375</v>
      </c>
      <c r="I47" s="32">
        <v>0</v>
      </c>
      <c r="J47" s="31">
        <v>0</v>
      </c>
      <c r="K47" s="31">
        <v>0</v>
      </c>
      <c r="L47" s="31">
        <v>0</v>
      </c>
      <c r="M47" s="31">
        <v>4362.2998046875</v>
      </c>
      <c r="N47" s="31">
        <v>1430.18994140625</v>
      </c>
      <c r="O47" s="31">
        <v>1015.3800048828125</v>
      </c>
      <c r="P47" s="87">
        <v>492.55999755859375</v>
      </c>
      <c r="Q47" s="31">
        <v>0</v>
      </c>
      <c r="R47" s="31">
        <v>0</v>
      </c>
      <c r="S47" s="31">
        <v>0</v>
      </c>
      <c r="T47" s="31">
        <v>2535</v>
      </c>
      <c r="U47" s="31">
        <v>5182.10009765625</v>
      </c>
      <c r="V47" s="31">
        <v>5613.919921875</v>
      </c>
      <c r="W47" s="31">
        <v>2808.5400390625</v>
      </c>
      <c r="X47" s="87">
        <v>0</v>
      </c>
    </row>
    <row r="48" spans="1:24" s="11" customFormat="1">
      <c r="A48" s="72" t="s">
        <v>113</v>
      </c>
      <c r="B48" s="14"/>
      <c r="C48" s="38" t="s">
        <v>67</v>
      </c>
      <c r="D48" s="46"/>
      <c r="E48" s="29" t="s">
        <v>205</v>
      </c>
      <c r="F48" s="17">
        <f t="shared" si="3"/>
        <v>420538.73156738281</v>
      </c>
      <c r="G48" s="17">
        <f t="shared" si="4"/>
        <v>319073.681640625</v>
      </c>
      <c r="H48" s="17">
        <f t="shared" si="2"/>
        <v>101465.04992675781</v>
      </c>
      <c r="I48" s="32">
        <v>22627.94921875</v>
      </c>
      <c r="J48" s="31">
        <v>4052.137939453125</v>
      </c>
      <c r="K48" s="31">
        <v>26992.9609375</v>
      </c>
      <c r="L48" s="31">
        <v>126092.90625</v>
      </c>
      <c r="M48" s="31">
        <v>87523.1171875</v>
      </c>
      <c r="N48" s="31">
        <v>38280.48046875</v>
      </c>
      <c r="O48" s="31">
        <v>10133.26953125</v>
      </c>
      <c r="P48" s="87">
        <v>3370.860107421875</v>
      </c>
      <c r="Q48" s="31">
        <v>25642.875</v>
      </c>
      <c r="R48" s="31">
        <v>22143.82421875</v>
      </c>
      <c r="S48" s="31">
        <v>23592.80078125</v>
      </c>
      <c r="T48" s="31">
        <v>8391.0302734375</v>
      </c>
      <c r="U48" s="31">
        <v>9048.599609375</v>
      </c>
      <c r="V48" s="31">
        <v>6933.60009765625</v>
      </c>
      <c r="W48" s="31">
        <v>4480.9599609375</v>
      </c>
      <c r="X48" s="87">
        <v>1231.3599853515625</v>
      </c>
    </row>
    <row r="49" spans="1:24" s="11" customFormat="1">
      <c r="A49" s="72" t="s">
        <v>114</v>
      </c>
      <c r="B49" s="14"/>
      <c r="C49" s="38" t="s">
        <v>68</v>
      </c>
      <c r="D49" s="46"/>
      <c r="E49" s="29" t="s">
        <v>206</v>
      </c>
      <c r="F49" s="17">
        <f t="shared" si="3"/>
        <v>304868.40222167969</v>
      </c>
      <c r="G49" s="17">
        <f t="shared" si="4"/>
        <v>180716.1630859375</v>
      </c>
      <c r="H49" s="17">
        <f t="shared" si="2"/>
        <v>124152.23913574219</v>
      </c>
      <c r="I49" s="32">
        <v>33381.53125</v>
      </c>
      <c r="J49" s="31">
        <v>16971.009765625</v>
      </c>
      <c r="K49" s="31">
        <v>31227.69921875</v>
      </c>
      <c r="L49" s="31">
        <v>46721.1015625</v>
      </c>
      <c r="M49" s="31">
        <v>21717.380859375</v>
      </c>
      <c r="N49" s="31">
        <v>12859.2900390625</v>
      </c>
      <c r="O49" s="31">
        <v>13113.3603515625</v>
      </c>
      <c r="P49" s="87">
        <v>4724.7900390625</v>
      </c>
      <c r="Q49" s="31">
        <v>11551.9091796875</v>
      </c>
      <c r="R49" s="31">
        <v>9480.01953125</v>
      </c>
      <c r="S49" s="31">
        <v>52068.1015625</v>
      </c>
      <c r="T49" s="31">
        <v>10213.76953125</v>
      </c>
      <c r="U49" s="31">
        <v>19955.51953125</v>
      </c>
      <c r="V49" s="31">
        <v>5506.7998046875</v>
      </c>
      <c r="W49" s="31">
        <v>13658.0400390625</v>
      </c>
      <c r="X49" s="87">
        <v>1718.0799560546875</v>
      </c>
    </row>
    <row r="50" spans="1:24" s="79" customFormat="1">
      <c r="A50" s="102"/>
      <c r="B50" s="262"/>
      <c r="C50" s="111"/>
      <c r="D50" s="111" t="s">
        <v>26</v>
      </c>
      <c r="E50" s="263"/>
      <c r="F50" s="80"/>
      <c r="G50" s="80"/>
      <c r="H50" s="80"/>
      <c r="I50" s="261"/>
      <c r="J50" s="262"/>
      <c r="K50" s="262"/>
      <c r="L50" s="262"/>
      <c r="M50" s="262"/>
      <c r="N50" s="262"/>
      <c r="O50" s="262"/>
      <c r="P50" s="263"/>
      <c r="Q50" s="105"/>
      <c r="R50" s="105"/>
      <c r="S50" s="105"/>
      <c r="T50" s="105"/>
      <c r="U50" s="105"/>
      <c r="V50" s="105"/>
      <c r="W50" s="105"/>
      <c r="X50" s="253"/>
    </row>
    <row r="51" spans="1:24" s="11" customFormat="1">
      <c r="A51" s="72" t="s">
        <v>115</v>
      </c>
      <c r="B51" s="14"/>
      <c r="C51" s="38" t="s">
        <v>69</v>
      </c>
      <c r="D51" s="46"/>
      <c r="E51" s="29" t="s">
        <v>220</v>
      </c>
      <c r="F51" s="17">
        <f t="shared" si="3"/>
        <v>179426.00885009766</v>
      </c>
      <c r="G51" s="17">
        <f t="shared" si="4"/>
        <v>106077.47900390625</v>
      </c>
      <c r="H51" s="17">
        <f t="shared" si="2"/>
        <v>73348.529846191406</v>
      </c>
      <c r="I51" s="32">
        <v>2820.53759765625</v>
      </c>
      <c r="J51" s="31">
        <v>0</v>
      </c>
      <c r="K51" s="31">
        <v>11355.3203125</v>
      </c>
      <c r="L51" s="31">
        <v>33006.5</v>
      </c>
      <c r="M51" s="31">
        <v>25176.650390625</v>
      </c>
      <c r="N51" s="31">
        <v>20040.2109375</v>
      </c>
      <c r="O51" s="31">
        <v>9869.2197265625</v>
      </c>
      <c r="P51" s="87">
        <v>3809.0400390625</v>
      </c>
      <c r="Q51" s="31">
        <v>2876.510009765625</v>
      </c>
      <c r="R51" s="31">
        <v>0</v>
      </c>
      <c r="S51" s="31">
        <v>15487.6796875</v>
      </c>
      <c r="T51" s="31">
        <v>23222.5703125</v>
      </c>
      <c r="U51" s="31">
        <v>22867.849609375</v>
      </c>
      <c r="V51" s="31">
        <v>7252.2001953125</v>
      </c>
      <c r="W51" s="31">
        <v>839.8800048828125</v>
      </c>
      <c r="X51" s="87">
        <v>801.84002685546875</v>
      </c>
    </row>
    <row r="52" spans="1:24" s="11" customFormat="1">
      <c r="A52" s="72" t="s">
        <v>116</v>
      </c>
      <c r="B52" s="14"/>
      <c r="C52" s="37" t="s">
        <v>70</v>
      </c>
      <c r="D52" s="46"/>
      <c r="E52" s="28" t="s">
        <v>207</v>
      </c>
      <c r="F52" s="17">
        <f t="shared" si="3"/>
        <v>43857.6494140625</v>
      </c>
      <c r="G52" s="17">
        <f t="shared" si="4"/>
        <v>25712.619567871094</v>
      </c>
      <c r="H52" s="17">
        <f>SUM(Q52:X52)</f>
        <v>18145.029846191406</v>
      </c>
      <c r="I52" s="32">
        <v>0</v>
      </c>
      <c r="J52" s="31">
        <v>0</v>
      </c>
      <c r="K52" s="31">
        <v>5969.93994140625</v>
      </c>
      <c r="L52" s="31">
        <v>2595.89990234375</v>
      </c>
      <c r="M52" s="31">
        <v>0</v>
      </c>
      <c r="N52" s="31">
        <v>7082.89990234375</v>
      </c>
      <c r="O52" s="31">
        <v>9078.83984375</v>
      </c>
      <c r="P52" s="87">
        <v>985.03997802734375</v>
      </c>
      <c r="Q52" s="31">
        <v>0</v>
      </c>
      <c r="R52" s="31">
        <v>0</v>
      </c>
      <c r="S52" s="31">
        <v>8438.5</v>
      </c>
      <c r="T52" s="31">
        <v>2585.699951171875</v>
      </c>
      <c r="U52" s="31">
        <v>1859.4000244140625</v>
      </c>
      <c r="V52" s="31">
        <v>4359.35986328125</v>
      </c>
      <c r="W52" s="31">
        <v>0</v>
      </c>
      <c r="X52" s="87">
        <v>902.07000732421875</v>
      </c>
    </row>
    <row r="53" spans="1:24" s="11" customFormat="1">
      <c r="A53" s="72" t="s">
        <v>184</v>
      </c>
      <c r="B53" s="14"/>
      <c r="C53" s="37" t="s">
        <v>71</v>
      </c>
      <c r="D53" s="88" t="s">
        <v>182</v>
      </c>
      <c r="E53" s="265"/>
      <c r="F53" s="17">
        <f>SUM(G53:H53)</f>
        <v>162575.73901367187</v>
      </c>
      <c r="G53" s="17">
        <f>SUM(I53:P53)</f>
        <v>89826.052001953125</v>
      </c>
      <c r="H53" s="17">
        <f>SUM(Q53:X53)</f>
        <v>72749.68701171875</v>
      </c>
      <c r="I53" s="32">
        <v>79667.171875</v>
      </c>
      <c r="J53" s="31">
        <v>7081.2001953125</v>
      </c>
      <c r="K53" s="31">
        <v>3077.679931640625</v>
      </c>
      <c r="L53" s="31">
        <v>0</v>
      </c>
      <c r="M53" s="31">
        <v>0</v>
      </c>
      <c r="N53" s="31">
        <v>0</v>
      </c>
      <c r="O53" s="31">
        <v>0</v>
      </c>
      <c r="P53" s="87">
        <v>0</v>
      </c>
      <c r="Q53" s="31">
        <v>62049.38671875</v>
      </c>
      <c r="R53" s="31">
        <v>3049.580078125</v>
      </c>
      <c r="S53" s="31">
        <v>0</v>
      </c>
      <c r="T53" s="31">
        <v>7650.72021484375</v>
      </c>
      <c r="U53" s="31">
        <v>0</v>
      </c>
      <c r="V53" s="31">
        <v>0</v>
      </c>
      <c r="W53" s="31">
        <v>0</v>
      </c>
      <c r="X53" s="87">
        <v>0</v>
      </c>
    </row>
    <row r="54" spans="1:24" s="16" customFormat="1" ht="15" customHeight="1">
      <c r="A54" s="248"/>
      <c r="B54" s="63" t="s">
        <v>56</v>
      </c>
      <c r="C54" s="63"/>
      <c r="D54" s="63"/>
      <c r="E54" s="64"/>
      <c r="F54" s="53">
        <f t="shared" si="3"/>
        <v>2474003.7359008789</v>
      </c>
      <c r="G54" s="54">
        <f>SUM(G55:G61)</f>
        <v>1839643.2263793945</v>
      </c>
      <c r="H54" s="54">
        <f>SUM(H55:H61)</f>
        <v>634360.50952148437</v>
      </c>
      <c r="I54" s="55">
        <f>SUM(I55:I61)</f>
        <v>112117.380859375</v>
      </c>
      <c r="J54" s="56">
        <f t="shared" ref="J54:X54" si="7">SUM(J55:J61)</f>
        <v>179301.9384765625</v>
      </c>
      <c r="K54" s="56">
        <f t="shared" si="7"/>
        <v>657628.16284179687</v>
      </c>
      <c r="L54" s="56">
        <f t="shared" si="7"/>
        <v>647072.994140625</v>
      </c>
      <c r="M54" s="56">
        <f>SUM(M55:M61)</f>
        <v>116714.25024414063</v>
      </c>
      <c r="N54" s="56">
        <f t="shared" si="7"/>
        <v>82221.599609375</v>
      </c>
      <c r="O54" s="56">
        <f t="shared" si="7"/>
        <v>36447.520263671875</v>
      </c>
      <c r="P54" s="252">
        <f>SUM(P55:P61)</f>
        <v>8139.3799438476562</v>
      </c>
      <c r="Q54" s="56">
        <f t="shared" si="7"/>
        <v>105526.783203125</v>
      </c>
      <c r="R54" s="56">
        <f t="shared" si="7"/>
        <v>90469.1103515625</v>
      </c>
      <c r="S54" s="56">
        <f t="shared" si="7"/>
        <v>204301.4892578125</v>
      </c>
      <c r="T54" s="56">
        <f t="shared" si="7"/>
        <v>109631.01220703125</v>
      </c>
      <c r="U54" s="56">
        <f t="shared" si="7"/>
        <v>58017.835205078125</v>
      </c>
      <c r="V54" s="56">
        <f t="shared" si="7"/>
        <v>37032.9296875</v>
      </c>
      <c r="W54" s="56">
        <f t="shared" si="7"/>
        <v>23031.439819335938</v>
      </c>
      <c r="X54" s="252">
        <f t="shared" si="7"/>
        <v>6349.9097900390625</v>
      </c>
    </row>
    <row r="55" spans="1:24">
      <c r="A55" s="72" t="s">
        <v>119</v>
      </c>
      <c r="B55" s="81"/>
      <c r="C55" s="38" t="s">
        <v>72</v>
      </c>
      <c r="D55" s="88" t="s">
        <v>223</v>
      </c>
      <c r="E55" s="266"/>
      <c r="F55" s="17">
        <f>SUM(G55:H55)</f>
        <v>896144.40075683594</v>
      </c>
      <c r="G55" s="17">
        <f t="shared" si="4"/>
        <v>778323.40661621094</v>
      </c>
      <c r="H55" s="17">
        <f t="shared" si="2"/>
        <v>117820.994140625</v>
      </c>
      <c r="I55" s="254">
        <v>19586.69921875</v>
      </c>
      <c r="J55" s="33">
        <v>65779.2890625</v>
      </c>
      <c r="K55" s="33">
        <v>319400.3125</v>
      </c>
      <c r="L55" s="33">
        <v>290610.1875</v>
      </c>
      <c r="M55" s="33">
        <v>46491.859375</v>
      </c>
      <c r="N55" s="33">
        <v>20801.19921875</v>
      </c>
      <c r="O55" s="33">
        <v>14176.259765625</v>
      </c>
      <c r="P55" s="87">
        <v>1477.5999755859375</v>
      </c>
      <c r="Q55" s="33">
        <v>13843.7998046875</v>
      </c>
      <c r="R55" s="33">
        <v>0</v>
      </c>
      <c r="S55" s="33">
        <v>26040</v>
      </c>
      <c r="T55" s="33">
        <v>28582.57421875</v>
      </c>
      <c r="U55" s="33">
        <v>32394.240234375</v>
      </c>
      <c r="V55" s="33">
        <v>13713</v>
      </c>
      <c r="W55" s="33">
        <v>3247.3798828125</v>
      </c>
      <c r="X55" s="255">
        <v>0</v>
      </c>
    </row>
    <row r="56" spans="1:24">
      <c r="A56" s="72" t="s">
        <v>120</v>
      </c>
      <c r="B56" s="81"/>
      <c r="C56" s="38" t="s">
        <v>73</v>
      </c>
      <c r="D56" s="88" t="s">
        <v>27</v>
      </c>
      <c r="E56" s="266"/>
      <c r="F56" s="17">
        <f t="shared" si="3"/>
        <v>202695.07104492187</v>
      </c>
      <c r="G56" s="17">
        <f t="shared" si="4"/>
        <v>105417.44995117187</v>
      </c>
      <c r="H56" s="17">
        <f t="shared" si="2"/>
        <v>97277.62109375</v>
      </c>
      <c r="I56" s="254">
        <v>16939.888671875</v>
      </c>
      <c r="J56" s="33">
        <v>15844.8603515625</v>
      </c>
      <c r="K56" s="33">
        <v>2951.199951171875</v>
      </c>
      <c r="L56" s="33">
        <v>26903.51953125</v>
      </c>
      <c r="M56" s="33">
        <v>9340.2802734375</v>
      </c>
      <c r="N56" s="33">
        <v>17997.720703125</v>
      </c>
      <c r="O56" s="33">
        <v>11733.48046875</v>
      </c>
      <c r="P56" s="87">
        <v>3706.5</v>
      </c>
      <c r="Q56" s="33">
        <v>28912.7421875</v>
      </c>
      <c r="R56" s="33">
        <v>15172.4599609375</v>
      </c>
      <c r="S56" s="33">
        <v>9567.599609375</v>
      </c>
      <c r="T56" s="33">
        <v>5171.39990234375</v>
      </c>
      <c r="U56" s="33">
        <v>6332.39990234375</v>
      </c>
      <c r="V56" s="33">
        <v>14463.08984375</v>
      </c>
      <c r="W56" s="33">
        <v>11844.919921875</v>
      </c>
      <c r="X56" s="255">
        <v>5813.009765625</v>
      </c>
    </row>
    <row r="57" spans="1:24">
      <c r="A57" s="72" t="s">
        <v>121</v>
      </c>
      <c r="B57" s="81"/>
      <c r="C57" s="38" t="s">
        <v>74</v>
      </c>
      <c r="D57" s="88" t="s">
        <v>28</v>
      </c>
      <c r="E57" s="266"/>
      <c r="F57" s="17">
        <f t="shared" si="3"/>
        <v>276734.91577148437</v>
      </c>
      <c r="G57" s="17">
        <f t="shared" si="4"/>
        <v>186198.15991210938</v>
      </c>
      <c r="H57" s="17">
        <f t="shared" si="2"/>
        <v>90536.755859375</v>
      </c>
      <c r="I57" s="254">
        <v>33255.8984375</v>
      </c>
      <c r="J57" s="33">
        <v>55441.6796875</v>
      </c>
      <c r="K57" s="33">
        <v>55713.6015625</v>
      </c>
      <c r="L57" s="33">
        <v>29614.810546875</v>
      </c>
      <c r="M57" s="33">
        <v>7221.6298828125</v>
      </c>
      <c r="N57" s="33">
        <v>2857.139892578125</v>
      </c>
      <c r="O57" s="33">
        <v>2093.39990234375</v>
      </c>
      <c r="P57" s="87">
        <v>0</v>
      </c>
      <c r="Q57" s="33">
        <v>31290.30078125</v>
      </c>
      <c r="R57" s="33">
        <v>28623.83984375</v>
      </c>
      <c r="S57" s="33">
        <v>13581.3603515625</v>
      </c>
      <c r="T57" s="33">
        <v>5453.83984375</v>
      </c>
      <c r="U57" s="33">
        <v>6928.875</v>
      </c>
      <c r="V57" s="33">
        <v>1625.1600341796875</v>
      </c>
      <c r="W57" s="33">
        <v>2496.47998046875</v>
      </c>
      <c r="X57" s="255">
        <v>536.9000244140625</v>
      </c>
    </row>
    <row r="58" spans="1:24">
      <c r="A58" s="72" t="s">
        <v>122</v>
      </c>
      <c r="B58" s="81"/>
      <c r="C58" s="38" t="s">
        <v>75</v>
      </c>
      <c r="D58" s="88" t="s">
        <v>117</v>
      </c>
      <c r="E58" s="266"/>
      <c r="F58" s="17">
        <f t="shared" si="3"/>
        <v>168398.19763183594</v>
      </c>
      <c r="G58" s="17">
        <f t="shared" si="4"/>
        <v>111485.33764648437</v>
      </c>
      <c r="H58" s="17">
        <f t="shared" si="2"/>
        <v>56912.859985351563</v>
      </c>
      <c r="I58" s="254">
        <v>16878.6796875</v>
      </c>
      <c r="J58" s="33">
        <v>9733.76953125</v>
      </c>
      <c r="K58" s="33">
        <v>21627.19921875</v>
      </c>
      <c r="L58" s="33">
        <v>43346.6796875</v>
      </c>
      <c r="M58" s="33">
        <v>14934.3095703125</v>
      </c>
      <c r="N58" s="33">
        <v>1430.18994140625</v>
      </c>
      <c r="O58" s="33">
        <v>1071.7900390625</v>
      </c>
      <c r="P58" s="87">
        <v>2462.719970703125</v>
      </c>
      <c r="Q58" s="33">
        <v>14222.7001953125</v>
      </c>
      <c r="R58" s="33">
        <v>19023.599609375</v>
      </c>
      <c r="S58" s="33">
        <v>12342.400390625</v>
      </c>
      <c r="T58" s="33">
        <v>7996.85986328125</v>
      </c>
      <c r="U58" s="33">
        <v>0</v>
      </c>
      <c r="V58" s="33">
        <v>1401.8399658203125</v>
      </c>
      <c r="W58" s="33">
        <v>1925.4599609375</v>
      </c>
      <c r="X58" s="255">
        <v>0</v>
      </c>
    </row>
    <row r="59" spans="1:24">
      <c r="A59" s="72" t="s">
        <v>123</v>
      </c>
      <c r="B59" s="81"/>
      <c r="C59" s="38" t="s">
        <v>76</v>
      </c>
      <c r="D59" s="88" t="s">
        <v>221</v>
      </c>
      <c r="E59" s="266"/>
      <c r="F59" s="17">
        <f t="shared" si="3"/>
        <v>459573.92218017578</v>
      </c>
      <c r="G59" s="17">
        <f t="shared" si="4"/>
        <v>303862.95355224609</v>
      </c>
      <c r="H59" s="17">
        <f t="shared" si="2"/>
        <v>155710.96862792969</v>
      </c>
      <c r="I59" s="254">
        <v>0</v>
      </c>
      <c r="J59" s="33">
        <v>0</v>
      </c>
      <c r="K59" s="33">
        <v>142976.96875</v>
      </c>
      <c r="L59" s="33">
        <v>128423.34375</v>
      </c>
      <c r="M59" s="33">
        <v>23981.80078125</v>
      </c>
      <c r="N59" s="33">
        <v>5926.2001953125</v>
      </c>
      <c r="O59" s="33">
        <v>2062.080078125</v>
      </c>
      <c r="P59" s="87">
        <v>492.55999755859375</v>
      </c>
      <c r="Q59" s="33">
        <v>0</v>
      </c>
      <c r="R59" s="33">
        <v>11977.98046875</v>
      </c>
      <c r="S59" s="33">
        <v>101056.4296875</v>
      </c>
      <c r="T59" s="33">
        <v>39307.3984375</v>
      </c>
      <c r="U59" s="33">
        <v>2529.280029296875</v>
      </c>
      <c r="V59" s="33">
        <v>0</v>
      </c>
      <c r="W59" s="33">
        <v>839.8800048828125</v>
      </c>
      <c r="X59" s="255">
        <v>0</v>
      </c>
    </row>
    <row r="60" spans="1:24">
      <c r="A60" s="72" t="s">
        <v>124</v>
      </c>
      <c r="B60" s="81"/>
      <c r="C60" s="38" t="s">
        <v>77</v>
      </c>
      <c r="D60" s="88" t="s">
        <v>29</v>
      </c>
      <c r="E60" s="266"/>
      <c r="F60" s="17">
        <f t="shared" si="3"/>
        <v>67541.600830078125</v>
      </c>
      <c r="G60" s="17">
        <f t="shared" si="4"/>
        <v>62864.410888671875</v>
      </c>
      <c r="H60" s="17">
        <f t="shared" si="2"/>
        <v>4677.18994140625</v>
      </c>
      <c r="I60" s="254">
        <v>0</v>
      </c>
      <c r="J60" s="33">
        <v>0</v>
      </c>
      <c r="K60" s="33">
        <v>20278.279296875</v>
      </c>
      <c r="L60" s="33">
        <v>34128.6015625</v>
      </c>
      <c r="M60" s="33">
        <v>2299.050048828125</v>
      </c>
      <c r="N60" s="33">
        <v>2910.050048828125</v>
      </c>
      <c r="O60" s="33">
        <v>3248.429931640625</v>
      </c>
      <c r="P60" s="87">
        <v>0</v>
      </c>
      <c r="Q60" s="33">
        <v>0</v>
      </c>
      <c r="R60" s="33">
        <v>0</v>
      </c>
      <c r="S60" s="33">
        <v>2296</v>
      </c>
      <c r="T60" s="33">
        <v>2381.18994140625</v>
      </c>
      <c r="U60" s="33">
        <v>0</v>
      </c>
      <c r="V60" s="33">
        <v>0</v>
      </c>
      <c r="W60" s="33">
        <v>0</v>
      </c>
      <c r="X60" s="255">
        <v>0</v>
      </c>
    </row>
    <row r="61" spans="1:24">
      <c r="A61" s="72" t="s">
        <v>125</v>
      </c>
      <c r="B61" s="81"/>
      <c r="C61" s="38" t="s">
        <v>78</v>
      </c>
      <c r="D61" s="88" t="s">
        <v>118</v>
      </c>
      <c r="E61" s="266"/>
      <c r="F61" s="17">
        <f t="shared" si="3"/>
        <v>402915.62768554687</v>
      </c>
      <c r="G61" s="17">
        <f t="shared" si="4"/>
        <v>291491.5078125</v>
      </c>
      <c r="H61" s="17">
        <f t="shared" si="2"/>
        <v>111424.11987304688</v>
      </c>
      <c r="I61" s="254">
        <v>25456.21484375</v>
      </c>
      <c r="J61" s="33">
        <v>32502.33984375</v>
      </c>
      <c r="K61" s="33">
        <v>94680.6015625</v>
      </c>
      <c r="L61" s="33">
        <v>94045.8515625</v>
      </c>
      <c r="M61" s="33">
        <v>12445.3203125</v>
      </c>
      <c r="N61" s="33">
        <v>30299.099609375</v>
      </c>
      <c r="O61" s="33">
        <v>2062.080078125</v>
      </c>
      <c r="P61" s="87">
        <v>0</v>
      </c>
      <c r="Q61" s="33">
        <v>17257.240234375</v>
      </c>
      <c r="R61" s="33">
        <v>15671.23046875</v>
      </c>
      <c r="S61" s="33">
        <v>39417.69921875</v>
      </c>
      <c r="T61" s="33">
        <v>20737.75</v>
      </c>
      <c r="U61" s="33">
        <v>9833.0400390625</v>
      </c>
      <c r="V61" s="33">
        <v>5829.83984375</v>
      </c>
      <c r="W61" s="33">
        <v>2677.320068359375</v>
      </c>
      <c r="X61" s="255">
        <v>0</v>
      </c>
    </row>
    <row r="62" spans="1:24" s="101" customFormat="1" ht="15" customHeight="1" thickBot="1">
      <c r="A62" s="249" t="s">
        <v>80</v>
      </c>
      <c r="B62" s="95" t="s">
        <v>183</v>
      </c>
      <c r="C62" s="97" t="s">
        <v>79</v>
      </c>
      <c r="D62" s="100"/>
      <c r="E62" s="97"/>
      <c r="F62" s="98">
        <f t="shared" si="3"/>
        <v>629199.025390625</v>
      </c>
      <c r="G62" s="99">
        <f t="shared" si="4"/>
        <v>297141.30859375</v>
      </c>
      <c r="H62" s="99">
        <f>SUM(Q62:X62)</f>
        <v>332057.716796875</v>
      </c>
      <c r="I62" s="100">
        <v>23928.26953125</v>
      </c>
      <c r="J62" s="96">
        <v>19198.140625</v>
      </c>
      <c r="K62" s="96">
        <v>29651.48046875</v>
      </c>
      <c r="L62" s="96">
        <v>28184</v>
      </c>
      <c r="M62" s="96">
        <v>22420.080078125</v>
      </c>
      <c r="N62" s="96">
        <v>31983.380859375</v>
      </c>
      <c r="O62" s="96">
        <v>84563.4375</v>
      </c>
      <c r="P62" s="97">
        <v>57212.51953125</v>
      </c>
      <c r="Q62" s="96">
        <v>31898.72265625</v>
      </c>
      <c r="R62" s="96">
        <v>18532</v>
      </c>
      <c r="S62" s="96">
        <v>5356.240234375</v>
      </c>
      <c r="T62" s="96">
        <v>23585</v>
      </c>
      <c r="U62" s="96">
        <v>22986.94921875</v>
      </c>
      <c r="V62" s="96">
        <v>47678.5390625</v>
      </c>
      <c r="W62" s="96">
        <v>106580.6484375</v>
      </c>
      <c r="X62" s="97">
        <v>75439.6171875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90" zoomScaleNormal="90" workbookViewId="0">
      <pane xSplit="5" ySplit="8" topLeftCell="F9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9.109375" defaultRowHeight="13.2"/>
  <cols>
    <col min="1" max="1" width="7.6640625" style="73" customWidth="1"/>
    <col min="2" max="3" width="3" style="40" customWidth="1"/>
    <col min="4" max="4" width="3.88671875" style="40" customWidth="1"/>
    <col min="5" max="5" width="34.6640625" style="6" customWidth="1"/>
    <col min="6" max="24" width="10.88671875" style="6" customWidth="1"/>
    <col min="25" max="16384" width="9.109375" style="6"/>
  </cols>
  <sheetData>
    <row r="1" spans="1:24" ht="15.6">
      <c r="A1" s="65" t="s">
        <v>200</v>
      </c>
    </row>
    <row r="2" spans="1:24" ht="15.6">
      <c r="A2" s="112" t="s">
        <v>160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34" t="s">
        <v>32</v>
      </c>
      <c r="I4" s="289" t="s">
        <v>31</v>
      </c>
      <c r="J4" s="290"/>
      <c r="K4" s="290"/>
      <c r="L4" s="290"/>
      <c r="M4" s="290"/>
      <c r="N4" s="290"/>
      <c r="O4" s="290"/>
      <c r="P4" s="291"/>
      <c r="Q4" s="290" t="s">
        <v>32</v>
      </c>
      <c r="R4" s="290"/>
      <c r="S4" s="290"/>
      <c r="T4" s="290"/>
      <c r="U4" s="290"/>
      <c r="V4" s="290"/>
      <c r="W4" s="290"/>
      <c r="X4" s="290"/>
    </row>
    <row r="5" spans="1:24" s="8" customFormat="1" ht="13.8" thickBot="1">
      <c r="A5" s="68"/>
      <c r="B5" s="43"/>
      <c r="C5" s="43"/>
      <c r="D5" s="43"/>
      <c r="E5" s="21" t="s">
        <v>34</v>
      </c>
      <c r="F5" s="286" t="s">
        <v>52</v>
      </c>
      <c r="G5" s="287" t="s">
        <v>1</v>
      </c>
      <c r="H5" s="288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56" t="s">
        <v>128</v>
      </c>
      <c r="Q5" s="10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10" t="s">
        <v>128</v>
      </c>
    </row>
    <row r="6" spans="1:24" s="11" customFormat="1" ht="14.4" thickTop="1" thickBot="1">
      <c r="A6" s="74" t="s">
        <v>0</v>
      </c>
      <c r="B6" s="57"/>
      <c r="C6" s="57"/>
      <c r="D6" s="57"/>
      <c r="E6" s="58"/>
      <c r="F6" s="59">
        <f>SUM(G6:H6)</f>
        <v>220586.53100000002</v>
      </c>
      <c r="G6" s="60">
        <f>SUM(I6:P6)</f>
        <v>115817.18500000001</v>
      </c>
      <c r="H6" s="60">
        <f>SUM(Q6:X6)</f>
        <v>104769.34600000001</v>
      </c>
      <c r="I6" s="61">
        <v>11198.647999999999</v>
      </c>
      <c r="J6" s="62">
        <v>27044.046999999999</v>
      </c>
      <c r="K6" s="62">
        <v>33242.843000000001</v>
      </c>
      <c r="L6" s="62">
        <v>27060.364000000001</v>
      </c>
      <c r="M6" s="62">
        <v>7917.357</v>
      </c>
      <c r="N6" s="62">
        <v>5899.933</v>
      </c>
      <c r="O6" s="62">
        <v>2443.346</v>
      </c>
      <c r="P6" s="257">
        <v>1010.647</v>
      </c>
      <c r="Q6" s="62">
        <v>9900.3690000000006</v>
      </c>
      <c r="R6" s="62">
        <v>23843.22</v>
      </c>
      <c r="S6" s="62">
        <v>29321.405999999999</v>
      </c>
      <c r="T6" s="62">
        <v>24961.855</v>
      </c>
      <c r="U6" s="62">
        <v>7771.1859999999997</v>
      </c>
      <c r="V6" s="62">
        <v>5507.6019999999999</v>
      </c>
      <c r="W6" s="62">
        <v>2418.6759999999999</v>
      </c>
      <c r="X6" s="62">
        <v>1045.0319999999999</v>
      </c>
    </row>
    <row r="7" spans="1:24" s="11" customFormat="1" ht="14.4" thickTop="1" thickBot="1">
      <c r="A7" s="69"/>
      <c r="B7" s="44"/>
      <c r="C7" s="44"/>
      <c r="D7" s="44"/>
      <c r="E7" s="26"/>
      <c r="F7" s="36"/>
      <c r="G7" s="35"/>
      <c r="H7" s="258"/>
      <c r="I7" s="36"/>
      <c r="J7" s="35"/>
      <c r="K7" s="35"/>
      <c r="L7" s="35"/>
      <c r="M7" s="35"/>
      <c r="N7" s="35"/>
      <c r="O7" s="35"/>
      <c r="P7" s="258"/>
      <c r="Q7" s="35"/>
      <c r="R7" s="35"/>
      <c r="S7" s="35"/>
      <c r="T7" s="35"/>
      <c r="U7" s="35"/>
      <c r="V7" s="35"/>
      <c r="W7" s="35"/>
      <c r="X7" s="35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6"/>
      <c r="G8" s="35"/>
      <c r="H8" s="258"/>
      <c r="I8" s="12"/>
      <c r="J8" s="13"/>
      <c r="K8" s="13"/>
      <c r="L8" s="13"/>
      <c r="M8" s="13"/>
      <c r="N8" s="13"/>
      <c r="O8" s="13"/>
      <c r="P8" s="259"/>
      <c r="Q8" s="13"/>
      <c r="R8" s="13"/>
      <c r="S8" s="13"/>
      <c r="T8" s="13"/>
      <c r="U8" s="13"/>
      <c r="V8" s="13"/>
      <c r="W8" s="13"/>
      <c r="X8" s="13"/>
    </row>
    <row r="9" spans="1:24" s="15" customFormat="1" ht="14.4" thickTop="1">
      <c r="A9" s="71"/>
      <c r="B9" s="47" t="s">
        <v>2</v>
      </c>
      <c r="C9" s="47"/>
      <c r="D9" s="47"/>
      <c r="E9" s="48"/>
      <c r="F9" s="49">
        <f>SUM(G9:H9)</f>
        <v>69027300.912353516</v>
      </c>
      <c r="G9" s="50">
        <f>SUM(I9:P9)</f>
        <v>37825673.67175293</v>
      </c>
      <c r="H9" s="50">
        <f>SUM(Q9:X9)</f>
        <v>31201627.240600586</v>
      </c>
      <c r="I9" s="51">
        <f t="shared" ref="I9:X9" si="0">I10+I24+I54+I62</f>
        <v>11520960.889160156</v>
      </c>
      <c r="J9" s="52">
        <f t="shared" si="0"/>
        <v>1765318.966796875</v>
      </c>
      <c r="K9" s="52">
        <f t="shared" si="0"/>
        <v>3276590.4248046875</v>
      </c>
      <c r="L9" s="52">
        <f t="shared" si="0"/>
        <v>6960252.4521484375</v>
      </c>
      <c r="M9" s="52">
        <f t="shared" si="0"/>
        <v>4735932.9165039063</v>
      </c>
      <c r="N9" s="52">
        <f t="shared" si="0"/>
        <v>5464181.9907226562</v>
      </c>
      <c r="O9" s="52">
        <f t="shared" si="0"/>
        <v>3029000.8323974609</v>
      </c>
      <c r="P9" s="260">
        <f t="shared" si="0"/>
        <v>1073435.19921875</v>
      </c>
      <c r="Q9" s="250">
        <f t="shared" si="0"/>
        <v>11108274.212402344</v>
      </c>
      <c r="R9" s="250">
        <f t="shared" si="0"/>
        <v>1874293.7231445312</v>
      </c>
      <c r="S9" s="250">
        <f t="shared" si="0"/>
        <v>3355306.4677734375</v>
      </c>
      <c r="T9" s="250">
        <f t="shared" si="0"/>
        <v>4261815.6923828125</v>
      </c>
      <c r="U9" s="250">
        <f t="shared" si="0"/>
        <v>3127507.091796875</v>
      </c>
      <c r="V9" s="250">
        <f t="shared" si="0"/>
        <v>3978453.3332519531</v>
      </c>
      <c r="W9" s="250">
        <f t="shared" si="0"/>
        <v>2545065.2194824219</v>
      </c>
      <c r="X9" s="251">
        <f t="shared" si="0"/>
        <v>950911.50036621094</v>
      </c>
    </row>
    <row r="10" spans="1:24" s="16" customFormat="1" ht="15" customHeight="1">
      <c r="A10" s="248"/>
      <c r="B10" s="63" t="s">
        <v>214</v>
      </c>
      <c r="C10" s="63"/>
      <c r="D10" s="63"/>
      <c r="E10" s="64"/>
      <c r="F10" s="53">
        <f>SUM(G10:H10)</f>
        <v>33143422.460449219</v>
      </c>
      <c r="G10" s="54">
        <f>SUM(I10:P10)</f>
        <v>16786178.264282227</v>
      </c>
      <c r="H10" s="54">
        <f>SUM(Q10:X10)</f>
        <v>16357244.196166992</v>
      </c>
      <c r="I10" s="55">
        <f>SUM(I11:I23)</f>
        <v>10301578.85546875</v>
      </c>
      <c r="J10" s="56">
        <f>SUM(J11:J23)</f>
        <v>814733.90234375</v>
      </c>
      <c r="K10" s="56">
        <f>SUM(K11:K23)</f>
        <v>814146.201171875</v>
      </c>
      <c r="L10" s="56">
        <f t="shared" ref="L10:X10" si="1">SUM(L11:L23)</f>
        <v>1749128.4677734375</v>
      </c>
      <c r="M10" s="56">
        <f t="shared" si="1"/>
        <v>1051351.541015625</v>
      </c>
      <c r="N10" s="56">
        <f t="shared" si="1"/>
        <v>1247463.8911132813</v>
      </c>
      <c r="O10" s="56">
        <f t="shared" si="1"/>
        <v>610649.56042480469</v>
      </c>
      <c r="P10" s="252">
        <f t="shared" si="1"/>
        <v>197125.84497070313</v>
      </c>
      <c r="Q10" s="56">
        <f t="shared" si="1"/>
        <v>9810170.4750976562</v>
      </c>
      <c r="R10" s="56">
        <f t="shared" si="1"/>
        <v>987228.8662109375</v>
      </c>
      <c r="S10" s="56">
        <f t="shared" si="1"/>
        <v>1427945.53515625</v>
      </c>
      <c r="T10" s="56">
        <f t="shared" si="1"/>
        <v>1494670.3354492187</v>
      </c>
      <c r="U10" s="56">
        <f t="shared" si="1"/>
        <v>909912.37158203125</v>
      </c>
      <c r="V10" s="56">
        <f t="shared" si="1"/>
        <v>1007320.3195800781</v>
      </c>
      <c r="W10" s="56">
        <f t="shared" si="1"/>
        <v>569747.9140625</v>
      </c>
      <c r="X10" s="252">
        <f t="shared" si="1"/>
        <v>150248.37902832031</v>
      </c>
    </row>
    <row r="11" spans="1:24" s="11" customFormat="1">
      <c r="A11" s="72" t="s">
        <v>81</v>
      </c>
      <c r="B11" s="14"/>
      <c r="C11" s="38" t="s">
        <v>3</v>
      </c>
      <c r="D11" s="88" t="s">
        <v>4</v>
      </c>
      <c r="E11" s="29"/>
      <c r="F11" s="17">
        <f>SUM(G11:H11)</f>
        <v>3546354.0698242188</v>
      </c>
      <c r="G11" s="19">
        <f>SUM(I11:P11)</f>
        <v>2212380.0458984375</v>
      </c>
      <c r="H11" s="19">
        <f t="shared" ref="H11:H61" si="2">SUM(Q11:X11)</f>
        <v>1333974.0239257812</v>
      </c>
      <c r="I11" s="18">
        <v>6983.33984375</v>
      </c>
      <c r="J11" s="31">
        <v>45905.23828125</v>
      </c>
      <c r="K11" s="31">
        <v>259326.1875</v>
      </c>
      <c r="L11" s="31">
        <v>937518.5</v>
      </c>
      <c r="M11" s="31">
        <v>445149.875</v>
      </c>
      <c r="N11" s="31">
        <v>408453.625</v>
      </c>
      <c r="O11" s="31">
        <v>98230</v>
      </c>
      <c r="P11" s="87">
        <v>10813.2802734375</v>
      </c>
      <c r="Q11" s="31">
        <v>7662.60009765625</v>
      </c>
      <c r="R11" s="31">
        <v>10265.9404296875</v>
      </c>
      <c r="S11" s="31">
        <v>229079.3125</v>
      </c>
      <c r="T11" s="31">
        <v>582109.8125</v>
      </c>
      <c r="U11" s="31">
        <v>255132.359375</v>
      </c>
      <c r="V11" s="31">
        <v>180765</v>
      </c>
      <c r="W11" s="31">
        <v>61630.19921875</v>
      </c>
      <c r="X11" s="87">
        <v>7328.7998046875</v>
      </c>
    </row>
    <row r="12" spans="1:24" s="11" customFormat="1">
      <c r="A12" s="72" t="s">
        <v>82</v>
      </c>
      <c r="B12" s="14"/>
      <c r="C12" s="38" t="s">
        <v>5</v>
      </c>
      <c r="D12" s="88" t="s">
        <v>209</v>
      </c>
      <c r="E12" s="29"/>
      <c r="F12" s="17">
        <f t="shared" ref="F12:F62" si="3">SUM(G12:H12)</f>
        <v>80421.58837890625</v>
      </c>
      <c r="G12" s="19">
        <f t="shared" ref="G12:G62" si="4">SUM(I12:P12)</f>
        <v>68887.48828125</v>
      </c>
      <c r="H12" s="19">
        <f t="shared" si="2"/>
        <v>11534.10009765625</v>
      </c>
      <c r="I12" s="18">
        <v>0</v>
      </c>
      <c r="J12" s="31">
        <v>6531</v>
      </c>
      <c r="K12" s="31">
        <v>8566.349609375</v>
      </c>
      <c r="L12" s="31">
        <v>32938.3984375</v>
      </c>
      <c r="M12" s="31">
        <v>20851.740234375</v>
      </c>
      <c r="N12" s="31">
        <v>0</v>
      </c>
      <c r="O12" s="31">
        <v>0</v>
      </c>
      <c r="P12" s="87">
        <v>0</v>
      </c>
      <c r="Q12" s="31">
        <v>0</v>
      </c>
      <c r="R12" s="31">
        <v>0</v>
      </c>
      <c r="S12" s="31">
        <v>5125.5</v>
      </c>
      <c r="T12" s="31">
        <v>6408.60009765625</v>
      </c>
      <c r="U12" s="31">
        <v>0</v>
      </c>
      <c r="V12" s="31">
        <v>0</v>
      </c>
      <c r="W12" s="31">
        <v>0</v>
      </c>
      <c r="X12" s="87">
        <v>0</v>
      </c>
    </row>
    <row r="13" spans="1:24" s="11" customFormat="1">
      <c r="A13" s="72" t="s">
        <v>83</v>
      </c>
      <c r="B13" s="14"/>
      <c r="C13" s="37" t="s">
        <v>6</v>
      </c>
      <c r="D13" s="246" t="s">
        <v>215</v>
      </c>
      <c r="E13" s="29"/>
      <c r="F13" s="17">
        <f t="shared" si="3"/>
        <v>5336413.96484375</v>
      </c>
      <c r="G13" s="19">
        <f t="shared" si="4"/>
        <v>2444955.2734375</v>
      </c>
      <c r="H13" s="19">
        <f t="shared" si="2"/>
        <v>2891458.69140625</v>
      </c>
      <c r="I13" s="18">
        <v>1382799.375</v>
      </c>
      <c r="J13" s="31">
        <v>171955.25</v>
      </c>
      <c r="K13" s="31">
        <v>107163.703125</v>
      </c>
      <c r="L13" s="31">
        <v>187585</v>
      </c>
      <c r="M13" s="31">
        <v>180016.90625</v>
      </c>
      <c r="N13" s="31">
        <v>204149.40625</v>
      </c>
      <c r="O13" s="31">
        <v>147503.734375</v>
      </c>
      <c r="P13" s="87">
        <v>63781.8984375</v>
      </c>
      <c r="Q13" s="31">
        <v>1676155.5</v>
      </c>
      <c r="R13" s="31">
        <v>242530.6875</v>
      </c>
      <c r="S13" s="31">
        <v>192561.9375</v>
      </c>
      <c r="T13" s="31">
        <v>164053.015625</v>
      </c>
      <c r="U13" s="31">
        <v>203493.234375</v>
      </c>
      <c r="V13" s="31">
        <v>228180.9375</v>
      </c>
      <c r="W13" s="31">
        <v>141214.140625</v>
      </c>
      <c r="X13" s="87">
        <v>43269.23828125</v>
      </c>
    </row>
    <row r="14" spans="1:24" s="11" customFormat="1">
      <c r="A14" s="72" t="s">
        <v>84</v>
      </c>
      <c r="B14" s="14"/>
      <c r="C14" s="37" t="s">
        <v>7</v>
      </c>
      <c r="D14" s="246" t="s">
        <v>201</v>
      </c>
      <c r="E14" s="29"/>
      <c r="F14" s="17">
        <f t="shared" si="3"/>
        <v>716605.23754882812</v>
      </c>
      <c r="G14" s="19">
        <f t="shared" si="4"/>
        <v>405001.84716796875</v>
      </c>
      <c r="H14" s="19">
        <f t="shared" si="2"/>
        <v>311603.39038085937</v>
      </c>
      <c r="I14" s="18">
        <v>283370.96875</v>
      </c>
      <c r="J14" s="31">
        <v>34314.5</v>
      </c>
      <c r="K14" s="31">
        <v>29203.919921875</v>
      </c>
      <c r="L14" s="31">
        <v>37263.23828125</v>
      </c>
      <c r="M14" s="31">
        <v>15059.3701171875</v>
      </c>
      <c r="N14" s="31">
        <v>5789.85009765625</v>
      </c>
      <c r="O14" s="31">
        <v>0</v>
      </c>
      <c r="P14" s="87">
        <v>0</v>
      </c>
      <c r="Q14" s="31">
        <v>207044.109375</v>
      </c>
      <c r="R14" s="31">
        <v>41287.51953125</v>
      </c>
      <c r="S14" s="31">
        <v>40249.44140625</v>
      </c>
      <c r="T14" s="31">
        <v>7335.2001953125</v>
      </c>
      <c r="U14" s="31">
        <v>5965.43994140625</v>
      </c>
      <c r="V14" s="31">
        <v>3236.219970703125</v>
      </c>
      <c r="W14" s="31">
        <v>6485.4599609375</v>
      </c>
      <c r="X14" s="87">
        <v>0</v>
      </c>
    </row>
    <row r="15" spans="1:24" s="11" customFormat="1">
      <c r="A15" s="72" t="s">
        <v>85</v>
      </c>
      <c r="B15" s="14"/>
      <c r="C15" s="37" t="s">
        <v>8</v>
      </c>
      <c r="D15" s="246" t="s">
        <v>53</v>
      </c>
      <c r="E15" s="29"/>
      <c r="F15" s="17">
        <f t="shared" si="3"/>
        <v>1401090.9681396484</v>
      </c>
      <c r="G15" s="17">
        <f t="shared" si="4"/>
        <v>690558.111328125</v>
      </c>
      <c r="H15" s="17">
        <f t="shared" si="2"/>
        <v>710532.85681152344</v>
      </c>
      <c r="I15" s="18">
        <v>275190.03125</v>
      </c>
      <c r="J15" s="31">
        <v>209741.28125</v>
      </c>
      <c r="K15" s="31">
        <v>111911.7578125</v>
      </c>
      <c r="L15" s="31">
        <v>54657.98046875</v>
      </c>
      <c r="M15" s="31">
        <v>20012.3203125</v>
      </c>
      <c r="N15" s="31">
        <v>19044.740234375</v>
      </c>
      <c r="O15" s="31">
        <v>0</v>
      </c>
      <c r="P15" s="87">
        <v>0</v>
      </c>
      <c r="Q15" s="31">
        <v>302154.59375</v>
      </c>
      <c r="R15" s="31">
        <v>164316.59375</v>
      </c>
      <c r="S15" s="31">
        <v>107357.7578125</v>
      </c>
      <c r="T15" s="31">
        <v>69989.53125</v>
      </c>
      <c r="U15" s="31">
        <v>38856.140625</v>
      </c>
      <c r="V15" s="31">
        <v>16921.580078125</v>
      </c>
      <c r="W15" s="31">
        <v>10096.5595703125</v>
      </c>
      <c r="X15" s="87">
        <v>840.0999755859375</v>
      </c>
    </row>
    <row r="16" spans="1:24" s="11" customFormat="1">
      <c r="A16" s="72" t="s">
        <v>86</v>
      </c>
      <c r="B16" s="14"/>
      <c r="C16" s="39" t="s">
        <v>9</v>
      </c>
      <c r="D16" s="246" t="s">
        <v>43</v>
      </c>
      <c r="E16" s="29"/>
      <c r="F16" s="17">
        <f t="shared" si="3"/>
        <v>807934.8515625</v>
      </c>
      <c r="G16" s="17">
        <f t="shared" si="4"/>
        <v>331070.50988769531</v>
      </c>
      <c r="H16" s="17">
        <f t="shared" si="2"/>
        <v>476864.34167480469</v>
      </c>
      <c r="I16" s="18">
        <v>110312.609375</v>
      </c>
      <c r="J16" s="31">
        <v>17365.9609375</v>
      </c>
      <c r="K16" s="31">
        <v>65481.5</v>
      </c>
      <c r="L16" s="31">
        <v>73239.640625</v>
      </c>
      <c r="M16" s="31">
        <v>33197.25</v>
      </c>
      <c r="N16" s="31">
        <v>26899.2890625</v>
      </c>
      <c r="O16" s="31">
        <v>1972.5799560546875</v>
      </c>
      <c r="P16" s="87">
        <v>2601.679931640625</v>
      </c>
      <c r="Q16" s="31">
        <v>179258.171875</v>
      </c>
      <c r="R16" s="31">
        <v>66107.0078125</v>
      </c>
      <c r="S16" s="31">
        <v>81871.5234375</v>
      </c>
      <c r="T16" s="31">
        <v>80694.6171875</v>
      </c>
      <c r="U16" s="31">
        <v>27215.279296875</v>
      </c>
      <c r="V16" s="31">
        <v>35734.921875</v>
      </c>
      <c r="W16" s="31">
        <v>4638.66015625</v>
      </c>
      <c r="X16" s="87">
        <v>1344.1600341796875</v>
      </c>
    </row>
    <row r="17" spans="1:24" s="11" customFormat="1">
      <c r="A17" s="72" t="s">
        <v>87</v>
      </c>
      <c r="B17" s="14"/>
      <c r="C17" s="39" t="s">
        <v>10</v>
      </c>
      <c r="D17" s="246" t="s">
        <v>14</v>
      </c>
      <c r="E17" s="29"/>
      <c r="F17" s="17">
        <f t="shared" si="3"/>
        <v>1276173.12890625</v>
      </c>
      <c r="G17" s="17">
        <f t="shared" si="4"/>
        <v>594003.7734375</v>
      </c>
      <c r="H17" s="17">
        <f t="shared" si="2"/>
        <v>682169.35546875</v>
      </c>
      <c r="I17" s="18">
        <v>139668.625</v>
      </c>
      <c r="J17" s="31">
        <v>91191.2734375</v>
      </c>
      <c r="K17" s="31">
        <v>85733.921875</v>
      </c>
      <c r="L17" s="31">
        <v>87433.3203125</v>
      </c>
      <c r="M17" s="31">
        <v>58160.671875</v>
      </c>
      <c r="N17" s="31">
        <v>92487.9609375</v>
      </c>
      <c r="O17" s="31">
        <v>26319.599609375</v>
      </c>
      <c r="P17" s="87">
        <v>13008.400390625</v>
      </c>
      <c r="Q17" s="31">
        <v>199784.125</v>
      </c>
      <c r="R17" s="31">
        <v>75864.6015625</v>
      </c>
      <c r="S17" s="31">
        <v>100817.15625</v>
      </c>
      <c r="T17" s="31">
        <v>114516.4765625</v>
      </c>
      <c r="U17" s="31">
        <v>38291.3984375</v>
      </c>
      <c r="V17" s="31">
        <v>79747.9765625</v>
      </c>
      <c r="W17" s="31">
        <v>61924.03125</v>
      </c>
      <c r="X17" s="87">
        <v>11223.58984375</v>
      </c>
    </row>
    <row r="18" spans="1:24" s="11" customFormat="1">
      <c r="A18" s="72" t="s">
        <v>88</v>
      </c>
      <c r="B18" s="14"/>
      <c r="C18" s="37" t="s">
        <v>11</v>
      </c>
      <c r="D18" s="246" t="s">
        <v>54</v>
      </c>
      <c r="E18" s="29"/>
      <c r="F18" s="17">
        <f>SUM(G18:H18)</f>
        <v>4495166.5322265625</v>
      </c>
      <c r="G18" s="17">
        <f>SUM(I18:P18)</f>
        <v>2162834.9697265625</v>
      </c>
      <c r="H18" s="17">
        <f t="shared" si="2"/>
        <v>2332331.5625</v>
      </c>
      <c r="I18" s="18">
        <v>1726983.75</v>
      </c>
      <c r="J18" s="31">
        <v>89726.8515625</v>
      </c>
      <c r="K18" s="31">
        <v>16159.1103515625</v>
      </c>
      <c r="L18" s="31">
        <v>36075.76171875</v>
      </c>
      <c r="M18" s="31">
        <v>60570.8515625</v>
      </c>
      <c r="N18" s="31">
        <v>87556.8203125</v>
      </c>
      <c r="O18" s="31">
        <v>112750.3828125</v>
      </c>
      <c r="P18" s="87">
        <v>33011.44140625</v>
      </c>
      <c r="Q18" s="31">
        <v>1844148.5</v>
      </c>
      <c r="R18" s="31">
        <v>182657.15625</v>
      </c>
      <c r="S18" s="31">
        <v>9900.275390625</v>
      </c>
      <c r="T18" s="31">
        <v>51352.6015625</v>
      </c>
      <c r="U18" s="31">
        <v>36897.48046875</v>
      </c>
      <c r="V18" s="31">
        <v>107646.7578125</v>
      </c>
      <c r="W18" s="31">
        <v>72868.3203125</v>
      </c>
      <c r="X18" s="87">
        <v>26860.470703125</v>
      </c>
    </row>
    <row r="19" spans="1:24" s="11" customFormat="1">
      <c r="A19" s="72" t="s">
        <v>89</v>
      </c>
      <c r="B19" s="14"/>
      <c r="C19" s="38" t="s">
        <v>12</v>
      </c>
      <c r="D19" s="88" t="s">
        <v>208</v>
      </c>
      <c r="E19" s="29"/>
      <c r="F19" s="17">
        <f t="shared" si="3"/>
        <v>1591922.4350585938</v>
      </c>
      <c r="G19" s="17">
        <f t="shared" si="4"/>
        <v>840590.861328125</v>
      </c>
      <c r="H19" s="17">
        <f t="shared" si="2"/>
        <v>751331.57373046875</v>
      </c>
      <c r="I19" s="18">
        <v>572223.8125</v>
      </c>
      <c r="J19" s="31">
        <v>6453.25</v>
      </c>
      <c r="K19" s="31">
        <v>30003.390625</v>
      </c>
      <c r="L19" s="31">
        <v>107521.4375</v>
      </c>
      <c r="M19" s="31">
        <v>40977.87109375</v>
      </c>
      <c r="N19" s="31">
        <v>61204.6796875</v>
      </c>
      <c r="O19" s="31">
        <v>15377.009765625</v>
      </c>
      <c r="P19" s="87">
        <v>6829.41015625</v>
      </c>
      <c r="Q19" s="31">
        <v>480292.90625</v>
      </c>
      <c r="R19" s="31">
        <v>48818.94140625</v>
      </c>
      <c r="S19" s="31">
        <v>31607.779296875</v>
      </c>
      <c r="T19" s="31">
        <v>42619.19921875</v>
      </c>
      <c r="U19" s="31">
        <v>66042</v>
      </c>
      <c r="V19" s="31">
        <v>51098.578125</v>
      </c>
      <c r="W19" s="31">
        <v>23291.359375</v>
      </c>
      <c r="X19" s="87">
        <v>7560.81005859375</v>
      </c>
    </row>
    <row r="20" spans="1:24" s="11" customFormat="1">
      <c r="A20" s="72" t="s">
        <v>90</v>
      </c>
      <c r="B20" s="14"/>
      <c r="C20" s="38" t="s">
        <v>13</v>
      </c>
      <c r="D20" s="88" t="s">
        <v>211</v>
      </c>
      <c r="E20" s="29"/>
      <c r="F20" s="17">
        <f t="shared" si="3"/>
        <v>506499.9375</v>
      </c>
      <c r="G20" s="17">
        <f t="shared" si="4"/>
        <v>0</v>
      </c>
      <c r="H20" s="17">
        <f t="shared" si="2"/>
        <v>506499.9375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7">
        <v>0</v>
      </c>
      <c r="Q20" s="31">
        <v>0</v>
      </c>
      <c r="R20" s="31">
        <v>0</v>
      </c>
      <c r="S20" s="31">
        <v>376110.71875</v>
      </c>
      <c r="T20" s="31">
        <v>130389.21875</v>
      </c>
      <c r="U20" s="31">
        <v>0</v>
      </c>
      <c r="V20" s="31">
        <v>0</v>
      </c>
      <c r="W20" s="31">
        <v>0</v>
      </c>
      <c r="X20" s="87">
        <v>0</v>
      </c>
    </row>
    <row r="21" spans="1:24" s="11" customFormat="1">
      <c r="A21" s="72" t="s">
        <v>91</v>
      </c>
      <c r="B21" s="14"/>
      <c r="C21" s="38" t="s">
        <v>15</v>
      </c>
      <c r="D21" s="88" t="s">
        <v>212</v>
      </c>
      <c r="E21" s="29"/>
      <c r="F21" s="17">
        <f t="shared" si="3"/>
        <v>9258516.5</v>
      </c>
      <c r="G21" s="17">
        <f t="shared" si="4"/>
        <v>5203685.5</v>
      </c>
      <c r="H21" s="17">
        <f t="shared" si="2"/>
        <v>4054831</v>
      </c>
      <c r="I21" s="18">
        <v>5203685.5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7">
        <v>0</v>
      </c>
      <c r="Q21" s="31">
        <v>4054831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7">
        <v>0</v>
      </c>
    </row>
    <row r="22" spans="1:24" s="11" customFormat="1">
      <c r="A22" s="72" t="s">
        <v>92</v>
      </c>
      <c r="B22" s="14"/>
      <c r="C22" s="37" t="s">
        <v>16</v>
      </c>
      <c r="D22" s="246" t="s">
        <v>224</v>
      </c>
      <c r="E22" s="29"/>
      <c r="F22" s="17">
        <f t="shared" si="3"/>
        <v>1187189.7034912109</v>
      </c>
      <c r="G22" s="17">
        <f t="shared" si="4"/>
        <v>458733.4267578125</v>
      </c>
      <c r="H22" s="17">
        <f t="shared" si="2"/>
        <v>728456.27673339844</v>
      </c>
      <c r="I22" s="18">
        <v>281998</v>
      </c>
      <c r="J22" s="31">
        <v>55411.5</v>
      </c>
      <c r="K22" s="31">
        <v>11871.3603515625</v>
      </c>
      <c r="L22" s="31">
        <v>13413.6904296875</v>
      </c>
      <c r="M22" s="31">
        <v>13786.2001953125</v>
      </c>
      <c r="N22" s="31">
        <v>49697.55078125</v>
      </c>
      <c r="O22" s="31">
        <v>24132.51953125</v>
      </c>
      <c r="P22" s="87">
        <v>8422.60546875</v>
      </c>
      <c r="Q22" s="31">
        <v>400419.8125</v>
      </c>
      <c r="R22" s="31">
        <v>30108.69921875</v>
      </c>
      <c r="S22" s="31">
        <v>81003.9296875</v>
      </c>
      <c r="T22" s="31">
        <v>67255.40625</v>
      </c>
      <c r="U22" s="31">
        <v>60466.6796875</v>
      </c>
      <c r="V22" s="31">
        <v>63525.26953125</v>
      </c>
      <c r="W22" s="31">
        <v>24500.33984375</v>
      </c>
      <c r="X22" s="87">
        <v>1176.1400146484375</v>
      </c>
    </row>
    <row r="23" spans="1:24" s="11" customFormat="1">
      <c r="A23" s="72" t="s">
        <v>93</v>
      </c>
      <c r="B23" s="14"/>
      <c r="C23" s="37" t="s">
        <v>20</v>
      </c>
      <c r="D23" s="246" t="s">
        <v>55</v>
      </c>
      <c r="E23" s="29"/>
      <c r="F23" s="17">
        <f t="shared" si="3"/>
        <v>2939133.54296875</v>
      </c>
      <c r="G23" s="17">
        <f>SUM(I23:P23)</f>
        <v>1373476.45703125</v>
      </c>
      <c r="H23" s="17">
        <f t="shared" si="2"/>
        <v>1565657.0859375</v>
      </c>
      <c r="I23" s="18">
        <v>318362.84375</v>
      </c>
      <c r="J23" s="31">
        <v>86137.796875</v>
      </c>
      <c r="K23" s="31">
        <v>88725</v>
      </c>
      <c r="L23" s="31">
        <v>181481.5</v>
      </c>
      <c r="M23" s="31">
        <v>163568.484375</v>
      </c>
      <c r="N23" s="31">
        <v>292179.96875</v>
      </c>
      <c r="O23" s="31">
        <v>184363.734375</v>
      </c>
      <c r="P23" s="87">
        <v>58657.12890625</v>
      </c>
      <c r="Q23" s="31">
        <v>458419.15625</v>
      </c>
      <c r="R23" s="31">
        <v>125271.71875</v>
      </c>
      <c r="S23" s="31">
        <v>172260.203125</v>
      </c>
      <c r="T23" s="31">
        <v>177946.65625</v>
      </c>
      <c r="U23" s="31">
        <v>177552.359375</v>
      </c>
      <c r="V23" s="31">
        <v>240463.078125</v>
      </c>
      <c r="W23" s="31">
        <v>163098.84375</v>
      </c>
      <c r="X23" s="87">
        <v>50645.0703125</v>
      </c>
    </row>
    <row r="24" spans="1:24" s="16" customFormat="1" ht="15" customHeight="1">
      <c r="A24" s="248"/>
      <c r="B24" s="63" t="s">
        <v>222</v>
      </c>
      <c r="C24" s="63"/>
      <c r="D24" s="63"/>
      <c r="E24" s="64"/>
      <c r="F24" s="53">
        <f>SUM(G24:H24)</f>
        <v>21937189.827636719</v>
      </c>
      <c r="G24" s="54">
        <f>SUM(I24:P24)</f>
        <v>13044141.492431641</v>
      </c>
      <c r="H24" s="54">
        <f>SUM(Q24:X24)</f>
        <v>8893048.3352050781</v>
      </c>
      <c r="I24" s="55">
        <f>SUM(I25:I53)</f>
        <v>590759.77197265625</v>
      </c>
      <c r="J24" s="56">
        <f t="shared" ref="J24:X24" si="5">SUM(J25:J53)</f>
        <v>256231.599609375</v>
      </c>
      <c r="K24" s="56">
        <f t="shared" si="5"/>
        <v>785704.3916015625</v>
      </c>
      <c r="L24" s="56">
        <f t="shared" si="5"/>
        <v>3345292.23046875</v>
      </c>
      <c r="M24" s="56">
        <f t="shared" si="5"/>
        <v>3005587.9331054687</v>
      </c>
      <c r="N24" s="56">
        <f t="shared" si="5"/>
        <v>3395866.3857421875</v>
      </c>
      <c r="O24" s="56">
        <f t="shared" si="5"/>
        <v>1312022.8596191406</v>
      </c>
      <c r="P24" s="252">
        <f t="shared" si="5"/>
        <v>352676.3203125</v>
      </c>
      <c r="Q24" s="56">
        <f t="shared" si="5"/>
        <v>568017.9912109375</v>
      </c>
      <c r="R24" s="56">
        <f t="shared" si="5"/>
        <v>392663.83837890625</v>
      </c>
      <c r="S24" s="56">
        <f>SUM(S25:S53)</f>
        <v>858854.2724609375</v>
      </c>
      <c r="T24" s="56">
        <f t="shared" si="5"/>
        <v>1999718.7470703125</v>
      </c>
      <c r="U24" s="56">
        <f t="shared" si="5"/>
        <v>1915205.837890625</v>
      </c>
      <c r="V24" s="56">
        <f t="shared" si="5"/>
        <v>2014488.5415039062</v>
      </c>
      <c r="W24" s="56">
        <f t="shared" si="5"/>
        <v>881798.79858398438</v>
      </c>
      <c r="X24" s="252">
        <f t="shared" si="5"/>
        <v>262300.30810546875</v>
      </c>
    </row>
    <row r="25" spans="1:24" s="79" customFormat="1">
      <c r="A25" s="102"/>
      <c r="B25" s="262"/>
      <c r="C25" s="262"/>
      <c r="D25" s="104" t="s">
        <v>188</v>
      </c>
      <c r="E25" s="263"/>
      <c r="F25" s="80"/>
      <c r="G25" s="80"/>
      <c r="H25" s="80"/>
      <c r="I25" s="261"/>
      <c r="J25" s="262"/>
      <c r="K25" s="262"/>
      <c r="L25" s="262"/>
      <c r="M25" s="262"/>
      <c r="N25" s="262"/>
      <c r="O25" s="262"/>
      <c r="P25" s="263"/>
      <c r="Q25" s="105"/>
      <c r="R25" s="105"/>
      <c r="S25" s="105"/>
      <c r="T25" s="105"/>
      <c r="U25" s="105"/>
      <c r="V25" s="105"/>
      <c r="W25" s="105"/>
      <c r="X25" s="253"/>
    </row>
    <row r="26" spans="1:24" s="11" customFormat="1">
      <c r="A26" s="72" t="s">
        <v>94</v>
      </c>
      <c r="B26" s="14"/>
      <c r="C26" s="38" t="s">
        <v>21</v>
      </c>
      <c r="D26" s="38"/>
      <c r="E26" s="29" t="s">
        <v>189</v>
      </c>
      <c r="F26" s="17">
        <f>SUM(G26:H26)</f>
        <v>671667.76098632813</v>
      </c>
      <c r="G26" s="17">
        <f>SUM(I26:P26)</f>
        <v>485214.56091308594</v>
      </c>
      <c r="H26" s="17">
        <f t="shared" si="2"/>
        <v>186453.20007324219</v>
      </c>
      <c r="I26" s="32">
        <v>0</v>
      </c>
      <c r="J26" s="31">
        <v>0</v>
      </c>
      <c r="K26" s="31">
        <v>33451.921875</v>
      </c>
      <c r="L26" s="31">
        <v>191534.140625</v>
      </c>
      <c r="M26" s="31">
        <v>111837.3125</v>
      </c>
      <c r="N26" s="31">
        <v>106359.1171875</v>
      </c>
      <c r="O26" s="31">
        <v>40405.96875</v>
      </c>
      <c r="P26" s="87">
        <v>1626.0999755859375</v>
      </c>
      <c r="Q26" s="31">
        <v>0</v>
      </c>
      <c r="R26" s="31">
        <v>0</v>
      </c>
      <c r="S26" s="31">
        <v>14393.5595703125</v>
      </c>
      <c r="T26" s="31">
        <v>57677.28125</v>
      </c>
      <c r="U26" s="31">
        <v>66082.6796875</v>
      </c>
      <c r="V26" s="31">
        <v>38763.359375</v>
      </c>
      <c r="W26" s="31">
        <v>8192.16015625</v>
      </c>
      <c r="X26" s="87">
        <v>1344.1600341796875</v>
      </c>
    </row>
    <row r="27" spans="1:24" s="11" customFormat="1">
      <c r="A27" s="72" t="s">
        <v>95</v>
      </c>
      <c r="B27" s="14"/>
      <c r="C27" s="38" t="s">
        <v>22</v>
      </c>
      <c r="D27" s="38"/>
      <c r="E27" s="29" t="s">
        <v>191</v>
      </c>
      <c r="F27" s="17">
        <f t="shared" si="3"/>
        <v>282214.89404296875</v>
      </c>
      <c r="G27" s="17">
        <f t="shared" ref="G27:G43" si="6">SUM(I27:P27)</f>
        <v>211973.74462890625</v>
      </c>
      <c r="H27" s="17">
        <f t="shared" si="2"/>
        <v>70241.1494140625</v>
      </c>
      <c r="I27" s="32">
        <v>0</v>
      </c>
      <c r="J27" s="31">
        <v>0</v>
      </c>
      <c r="K27" s="31">
        <v>10394.875</v>
      </c>
      <c r="L27" s="31">
        <v>67518.71875</v>
      </c>
      <c r="M27" s="31">
        <v>51647.19140625</v>
      </c>
      <c r="N27" s="31">
        <v>57899.33984375</v>
      </c>
      <c r="O27" s="31">
        <v>20084.51953125</v>
      </c>
      <c r="P27" s="87">
        <v>4429.10009765625</v>
      </c>
      <c r="Q27" s="31">
        <v>0</v>
      </c>
      <c r="R27" s="31">
        <v>6578.009765625</v>
      </c>
      <c r="S27" s="31">
        <v>0</v>
      </c>
      <c r="T27" s="31">
        <v>26720.16015625</v>
      </c>
      <c r="U27" s="31">
        <v>16847.94921875</v>
      </c>
      <c r="V27" s="31">
        <v>14774.650390625</v>
      </c>
      <c r="W27" s="31">
        <v>5320.3798828125</v>
      </c>
      <c r="X27" s="87">
        <v>0</v>
      </c>
    </row>
    <row r="28" spans="1:24" s="11" customFormat="1">
      <c r="A28" s="72" t="s">
        <v>96</v>
      </c>
      <c r="B28" s="14"/>
      <c r="C28" s="37" t="s">
        <v>23</v>
      </c>
      <c r="D28" s="37"/>
      <c r="E28" s="29" t="s">
        <v>17</v>
      </c>
      <c r="F28" s="17">
        <f t="shared" si="3"/>
        <v>341206.62231445312</v>
      </c>
      <c r="G28" s="17">
        <f t="shared" si="6"/>
        <v>161813.46704101562</v>
      </c>
      <c r="H28" s="17">
        <f t="shared" si="2"/>
        <v>179393.1552734375</v>
      </c>
      <c r="I28" s="32">
        <v>0</v>
      </c>
      <c r="J28" s="31">
        <v>0</v>
      </c>
      <c r="K28" s="31">
        <v>14800.2001953125</v>
      </c>
      <c r="L28" s="31">
        <v>53802.48828125</v>
      </c>
      <c r="M28" s="31">
        <v>44875.71875</v>
      </c>
      <c r="N28" s="31">
        <v>38981.25</v>
      </c>
      <c r="O28" s="31">
        <v>7890.31982421875</v>
      </c>
      <c r="P28" s="87">
        <v>1463.489990234375</v>
      </c>
      <c r="Q28" s="31">
        <v>0</v>
      </c>
      <c r="R28" s="31">
        <v>0</v>
      </c>
      <c r="S28" s="31">
        <v>25343.869140625</v>
      </c>
      <c r="T28" s="31">
        <v>51672.94921875</v>
      </c>
      <c r="U28" s="31">
        <v>64612.078125</v>
      </c>
      <c r="V28" s="31">
        <v>25449.119140625</v>
      </c>
      <c r="W28" s="31">
        <v>6957.7998046875</v>
      </c>
      <c r="X28" s="87">
        <v>5357.33984375</v>
      </c>
    </row>
    <row r="29" spans="1:24" s="11" customFormat="1">
      <c r="A29" s="72" t="s">
        <v>97</v>
      </c>
      <c r="B29" s="14"/>
      <c r="C29" s="37" t="s">
        <v>44</v>
      </c>
      <c r="D29" s="37"/>
      <c r="E29" s="29" t="s">
        <v>18</v>
      </c>
      <c r="F29" s="17">
        <f t="shared" si="3"/>
        <v>176004.87768554687</v>
      </c>
      <c r="G29" s="17">
        <f t="shared" si="6"/>
        <v>91787.9560546875</v>
      </c>
      <c r="H29" s="17">
        <f t="shared" si="2"/>
        <v>84216.921630859375</v>
      </c>
      <c r="I29" s="32">
        <v>0</v>
      </c>
      <c r="J29" s="31">
        <v>0</v>
      </c>
      <c r="K29" s="31">
        <v>0</v>
      </c>
      <c r="L29" s="31">
        <v>27936</v>
      </c>
      <c r="M29" s="31">
        <v>28541.17578125</v>
      </c>
      <c r="N29" s="31">
        <v>22159.98046875</v>
      </c>
      <c r="O29" s="31">
        <v>13150.7998046875</v>
      </c>
      <c r="P29" s="87">
        <v>0</v>
      </c>
      <c r="Q29" s="31">
        <v>0</v>
      </c>
      <c r="R29" s="31">
        <v>0</v>
      </c>
      <c r="S29" s="31">
        <v>0</v>
      </c>
      <c r="T29" s="31">
        <v>41292.5</v>
      </c>
      <c r="U29" s="31">
        <v>22238.640625</v>
      </c>
      <c r="V29" s="31">
        <v>18523.9609375</v>
      </c>
      <c r="W29" s="31">
        <v>2161.820068359375</v>
      </c>
      <c r="X29" s="87">
        <v>0</v>
      </c>
    </row>
    <row r="30" spans="1:24" s="11" customFormat="1">
      <c r="A30" s="72" t="s">
        <v>98</v>
      </c>
      <c r="B30" s="14"/>
      <c r="C30" s="37" t="s">
        <v>45</v>
      </c>
      <c r="D30" s="37"/>
      <c r="E30" s="29" t="s">
        <v>57</v>
      </c>
      <c r="F30" s="17">
        <f t="shared" si="3"/>
        <v>426108.32446289063</v>
      </c>
      <c r="G30" s="17">
        <f t="shared" si="6"/>
        <v>204593.19555664063</v>
      </c>
      <c r="H30" s="17">
        <f t="shared" si="2"/>
        <v>221515.12890625</v>
      </c>
      <c r="I30" s="32">
        <v>0</v>
      </c>
      <c r="J30" s="31">
        <v>0</v>
      </c>
      <c r="K30" s="31">
        <v>8961.7197265625</v>
      </c>
      <c r="L30" s="31">
        <v>65630.8828125</v>
      </c>
      <c r="M30" s="31">
        <v>67259.5234375</v>
      </c>
      <c r="N30" s="31">
        <v>48330</v>
      </c>
      <c r="O30" s="31">
        <v>11484.1796875</v>
      </c>
      <c r="P30" s="87">
        <v>2926.889892578125</v>
      </c>
      <c r="Q30" s="31">
        <v>0</v>
      </c>
      <c r="R30" s="31">
        <v>6456.19482421875</v>
      </c>
      <c r="S30" s="31">
        <v>10340.400390625</v>
      </c>
      <c r="T30" s="31">
        <v>82340.09375</v>
      </c>
      <c r="U30" s="31">
        <v>56740.3203125</v>
      </c>
      <c r="V30" s="31">
        <v>47315.33984375</v>
      </c>
      <c r="W30" s="31">
        <v>14290.3798828125</v>
      </c>
      <c r="X30" s="87">
        <v>4032.39990234375</v>
      </c>
    </row>
    <row r="31" spans="1:24" s="11" customFormat="1">
      <c r="A31" s="72" t="s">
        <v>99</v>
      </c>
      <c r="B31" s="14"/>
      <c r="C31" s="39" t="s">
        <v>46</v>
      </c>
      <c r="D31" s="39"/>
      <c r="E31" s="29" t="s">
        <v>19</v>
      </c>
      <c r="F31" s="17">
        <f t="shared" si="3"/>
        <v>202189.97924804687</v>
      </c>
      <c r="G31" s="17">
        <f t="shared" si="6"/>
        <v>4994.080078125</v>
      </c>
      <c r="H31" s="17">
        <f t="shared" si="2"/>
        <v>197195.89916992187</v>
      </c>
      <c r="I31" s="32">
        <v>0</v>
      </c>
      <c r="J31" s="31">
        <v>0</v>
      </c>
      <c r="K31" s="31">
        <v>0</v>
      </c>
      <c r="L31" s="31">
        <v>4994.080078125</v>
      </c>
      <c r="M31" s="31">
        <v>0</v>
      </c>
      <c r="N31" s="31">
        <v>0</v>
      </c>
      <c r="O31" s="31">
        <v>0</v>
      </c>
      <c r="P31" s="87">
        <v>0</v>
      </c>
      <c r="Q31" s="31">
        <v>0</v>
      </c>
      <c r="R31" s="31">
        <v>0</v>
      </c>
      <c r="S31" s="31">
        <v>30693.740234375</v>
      </c>
      <c r="T31" s="31">
        <v>72968.5</v>
      </c>
      <c r="U31" s="31">
        <v>53636.23828125</v>
      </c>
      <c r="V31" s="31">
        <v>29270.640625</v>
      </c>
      <c r="W31" s="31">
        <v>7237.6201171875</v>
      </c>
      <c r="X31" s="87">
        <v>3389.159912109375</v>
      </c>
    </row>
    <row r="32" spans="1:24" s="11" customFormat="1">
      <c r="A32" s="72" t="s">
        <v>100</v>
      </c>
      <c r="B32" s="14"/>
      <c r="C32" s="39" t="s">
        <v>47</v>
      </c>
      <c r="D32" s="39"/>
      <c r="E32" s="29" t="s">
        <v>193</v>
      </c>
      <c r="F32" s="17">
        <f t="shared" si="3"/>
        <v>157435.01123046875</v>
      </c>
      <c r="G32" s="17">
        <f t="shared" si="6"/>
        <v>0</v>
      </c>
      <c r="H32" s="17">
        <f t="shared" si="2"/>
        <v>157435.01123046875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7">
        <v>0</v>
      </c>
      <c r="Q32" s="31">
        <v>0</v>
      </c>
      <c r="R32" s="31">
        <v>0</v>
      </c>
      <c r="S32" s="31">
        <v>15375.830078125</v>
      </c>
      <c r="T32" s="31">
        <v>88958.03125</v>
      </c>
      <c r="U32" s="31">
        <v>29311.919921875</v>
      </c>
      <c r="V32" s="31">
        <v>4511.64013671875</v>
      </c>
      <c r="W32" s="31">
        <v>19277.58984375</v>
      </c>
      <c r="X32" s="87">
        <v>0</v>
      </c>
    </row>
    <row r="33" spans="1:24" s="11" customFormat="1">
      <c r="A33" s="72" t="s">
        <v>101</v>
      </c>
      <c r="B33" s="14"/>
      <c r="C33" s="37" t="s">
        <v>48</v>
      </c>
      <c r="D33" s="37"/>
      <c r="E33" s="29" t="s">
        <v>216</v>
      </c>
      <c r="F33" s="17">
        <f t="shared" si="3"/>
        <v>320710.69409179687</v>
      </c>
      <c r="G33" s="17">
        <f t="shared" si="6"/>
        <v>160031.60424804687</v>
      </c>
      <c r="H33" s="17">
        <f>SUM(Q33:X33)</f>
        <v>160679.08984375</v>
      </c>
      <c r="I33" s="32">
        <v>9510.41015625</v>
      </c>
      <c r="J33" s="31">
        <v>28634.759765625</v>
      </c>
      <c r="K33" s="31">
        <v>14970.9599609375</v>
      </c>
      <c r="L33" s="31">
        <v>44491.890625</v>
      </c>
      <c r="M33" s="31">
        <v>24863.400390625</v>
      </c>
      <c r="N33" s="31">
        <v>34309.23828125</v>
      </c>
      <c r="O33" s="31">
        <v>1868.760009765625</v>
      </c>
      <c r="P33" s="87">
        <v>1382.18505859375</v>
      </c>
      <c r="Q33" s="31">
        <v>0</v>
      </c>
      <c r="R33" s="31">
        <v>13317.6201171875</v>
      </c>
      <c r="S33" s="31">
        <v>17532.19921875</v>
      </c>
      <c r="T33" s="31">
        <v>87250.28125</v>
      </c>
      <c r="U33" s="31">
        <v>11318.669921875</v>
      </c>
      <c r="V33" s="31">
        <v>23992.439453125</v>
      </c>
      <c r="W33" s="31">
        <v>7267.8798828125</v>
      </c>
      <c r="X33" s="87">
        <v>0</v>
      </c>
    </row>
    <row r="34" spans="1:24" s="11" customFormat="1">
      <c r="A34" s="72" t="s">
        <v>102</v>
      </c>
      <c r="B34" s="14"/>
      <c r="C34" s="38" t="s">
        <v>49</v>
      </c>
      <c r="D34" s="88" t="s">
        <v>58</v>
      </c>
      <c r="E34" s="264"/>
      <c r="F34" s="17">
        <f t="shared" si="3"/>
        <v>832546.11254882813</v>
      </c>
      <c r="G34" s="17">
        <f t="shared" si="6"/>
        <v>384123.59594726563</v>
      </c>
      <c r="H34" s="17">
        <f t="shared" si="2"/>
        <v>448422.5166015625</v>
      </c>
      <c r="I34" s="32">
        <v>32988.41015625</v>
      </c>
      <c r="J34" s="31">
        <v>27284.880859375</v>
      </c>
      <c r="K34" s="31">
        <v>36198.44140625</v>
      </c>
      <c r="L34" s="31">
        <v>118977</v>
      </c>
      <c r="M34" s="31">
        <v>63610.76953125</v>
      </c>
      <c r="N34" s="31">
        <v>74683.84375</v>
      </c>
      <c r="O34" s="31">
        <v>27778.5703125</v>
      </c>
      <c r="P34" s="87">
        <v>2601.679931640625</v>
      </c>
      <c r="Q34" s="31">
        <v>26046.9296875</v>
      </c>
      <c r="R34" s="31">
        <v>42614.2265625</v>
      </c>
      <c r="S34" s="31">
        <v>53547.19921875</v>
      </c>
      <c r="T34" s="31">
        <v>113271.34375</v>
      </c>
      <c r="U34" s="31">
        <v>95561.640625</v>
      </c>
      <c r="V34" s="31">
        <v>72559.4765625</v>
      </c>
      <c r="W34" s="31">
        <v>32229.890625</v>
      </c>
      <c r="X34" s="87">
        <v>12591.8095703125</v>
      </c>
    </row>
    <row r="35" spans="1:24" s="11" customFormat="1">
      <c r="A35" s="72" t="s">
        <v>103</v>
      </c>
      <c r="B35" s="14"/>
      <c r="C35" s="38" t="s">
        <v>50</v>
      </c>
      <c r="D35" s="88" t="s">
        <v>217</v>
      </c>
      <c r="E35" s="264"/>
      <c r="F35" s="17">
        <f t="shared" si="3"/>
        <v>844375.84619140625</v>
      </c>
      <c r="G35" s="17">
        <f t="shared" si="6"/>
        <v>457865.28515625</v>
      </c>
      <c r="H35" s="17">
        <f t="shared" si="2"/>
        <v>386510.56103515625</v>
      </c>
      <c r="I35" s="32">
        <v>16570.7890625</v>
      </c>
      <c r="J35" s="31">
        <v>20724.69921875</v>
      </c>
      <c r="K35" s="31">
        <v>21517.30078125</v>
      </c>
      <c r="L35" s="31">
        <v>90255.84375</v>
      </c>
      <c r="M35" s="31">
        <v>115340.1015625</v>
      </c>
      <c r="N35" s="31">
        <v>125349.390625</v>
      </c>
      <c r="O35" s="31">
        <v>43391.16015625</v>
      </c>
      <c r="P35" s="87">
        <v>24716</v>
      </c>
      <c r="Q35" s="31">
        <v>26058.37890625</v>
      </c>
      <c r="R35" s="31">
        <v>17571.775390625</v>
      </c>
      <c r="S35" s="31">
        <v>6273.39990234375</v>
      </c>
      <c r="T35" s="31">
        <v>73271.59375</v>
      </c>
      <c r="U35" s="31">
        <v>90318.9609375</v>
      </c>
      <c r="V35" s="31">
        <v>122319.9921875</v>
      </c>
      <c r="W35" s="31">
        <v>37111</v>
      </c>
      <c r="X35" s="87">
        <v>13585.4599609375</v>
      </c>
    </row>
    <row r="36" spans="1:24" s="79" customFormat="1">
      <c r="A36" s="102"/>
      <c r="B36" s="262"/>
      <c r="C36" s="104"/>
      <c r="D36" s="104" t="s">
        <v>192</v>
      </c>
      <c r="E36" s="263"/>
      <c r="F36" s="80"/>
      <c r="G36" s="17"/>
      <c r="H36" s="80"/>
      <c r="I36" s="261"/>
      <c r="J36" s="262"/>
      <c r="K36" s="262"/>
      <c r="L36" s="262"/>
      <c r="M36" s="262"/>
      <c r="N36" s="262"/>
      <c r="O36" s="262"/>
      <c r="P36" s="263"/>
      <c r="Q36" s="105"/>
      <c r="R36" s="105"/>
      <c r="S36" s="105"/>
      <c r="T36" s="105"/>
      <c r="U36" s="105"/>
      <c r="V36" s="105"/>
      <c r="W36" s="105"/>
      <c r="X36" s="253"/>
    </row>
    <row r="37" spans="1:24" s="11" customFormat="1">
      <c r="A37" s="72" t="s">
        <v>104</v>
      </c>
      <c r="B37" s="14"/>
      <c r="C37" s="38" t="s">
        <v>51</v>
      </c>
      <c r="D37" s="38"/>
      <c r="E37" s="29" t="s">
        <v>24</v>
      </c>
      <c r="F37" s="17">
        <f t="shared" si="3"/>
        <v>270932.7958984375</v>
      </c>
      <c r="G37" s="17">
        <f t="shared" si="6"/>
        <v>165536.9208984375</v>
      </c>
      <c r="H37" s="17">
        <f t="shared" si="2"/>
        <v>105395.875</v>
      </c>
      <c r="I37" s="32">
        <v>37444.6796875</v>
      </c>
      <c r="J37" s="31">
        <v>22802.560546875</v>
      </c>
      <c r="K37" s="31">
        <v>62986.23046875</v>
      </c>
      <c r="L37" s="31">
        <v>24314.580078125</v>
      </c>
      <c r="M37" s="31">
        <v>15059.3701171875</v>
      </c>
      <c r="N37" s="31">
        <v>2929.5</v>
      </c>
      <c r="O37" s="31">
        <v>0</v>
      </c>
      <c r="P37" s="87">
        <v>0</v>
      </c>
      <c r="Q37" s="31">
        <v>0</v>
      </c>
      <c r="R37" s="31">
        <v>17467.80078125</v>
      </c>
      <c r="S37" s="31">
        <v>57490.55859375</v>
      </c>
      <c r="T37" s="31">
        <v>28118.185546875</v>
      </c>
      <c r="U37" s="31">
        <v>0</v>
      </c>
      <c r="V37" s="31">
        <v>0</v>
      </c>
      <c r="W37" s="31">
        <v>2319.330078125</v>
      </c>
      <c r="X37" s="87">
        <v>0</v>
      </c>
    </row>
    <row r="38" spans="1:24" s="11" customFormat="1">
      <c r="A38" s="72" t="s">
        <v>107</v>
      </c>
      <c r="B38" s="14"/>
      <c r="C38" s="37" t="s">
        <v>59</v>
      </c>
      <c r="D38" s="37"/>
      <c r="E38" s="29" t="s">
        <v>213</v>
      </c>
      <c r="F38" s="17">
        <f t="shared" si="3"/>
        <v>364408.1298828125</v>
      </c>
      <c r="G38" s="17">
        <f t="shared" si="6"/>
        <v>215605.5986328125</v>
      </c>
      <c r="H38" s="17">
        <f t="shared" si="2"/>
        <v>148802.53125</v>
      </c>
      <c r="I38" s="32">
        <v>13978.958984375</v>
      </c>
      <c r="J38" s="31">
        <v>20600.599609375</v>
      </c>
      <c r="K38" s="31">
        <v>51068.5</v>
      </c>
      <c r="L38" s="31">
        <v>63537.48046875</v>
      </c>
      <c r="M38" s="31">
        <v>16733.25</v>
      </c>
      <c r="N38" s="31">
        <v>28570.919921875</v>
      </c>
      <c r="O38" s="31">
        <v>12474.5400390625</v>
      </c>
      <c r="P38" s="87">
        <v>8641.349609375</v>
      </c>
      <c r="Q38" s="31">
        <v>7747.740234375</v>
      </c>
      <c r="R38" s="31">
        <v>31111.080078125</v>
      </c>
      <c r="S38" s="31">
        <v>47061</v>
      </c>
      <c r="T38" s="31">
        <v>18942.9296875</v>
      </c>
      <c r="U38" s="31">
        <v>21898.80078125</v>
      </c>
      <c r="V38" s="31">
        <v>3356.080078125</v>
      </c>
      <c r="W38" s="31">
        <v>18684.900390625</v>
      </c>
      <c r="X38" s="87">
        <v>0</v>
      </c>
    </row>
    <row r="39" spans="1:24" s="11" customFormat="1">
      <c r="A39" s="72" t="s">
        <v>105</v>
      </c>
      <c r="B39" s="14"/>
      <c r="C39" s="37" t="s">
        <v>60</v>
      </c>
      <c r="D39" s="88" t="s">
        <v>190</v>
      </c>
      <c r="E39" s="265"/>
      <c r="F39" s="17">
        <f t="shared" si="3"/>
        <v>46502.736328125</v>
      </c>
      <c r="G39" s="17">
        <f t="shared" si="6"/>
        <v>11820.21533203125</v>
      </c>
      <c r="H39" s="17">
        <f t="shared" si="2"/>
        <v>34682.52099609375</v>
      </c>
      <c r="I39" s="32">
        <v>7037.8251953125</v>
      </c>
      <c r="J39" s="31">
        <v>0</v>
      </c>
      <c r="K39" s="31">
        <v>4782.39013671875</v>
      </c>
      <c r="L39" s="31">
        <v>0</v>
      </c>
      <c r="M39" s="31">
        <v>0</v>
      </c>
      <c r="N39" s="31">
        <v>0</v>
      </c>
      <c r="O39" s="31">
        <v>0</v>
      </c>
      <c r="P39" s="87">
        <v>0</v>
      </c>
      <c r="Q39" s="31">
        <v>7818.40625</v>
      </c>
      <c r="R39" s="31">
        <v>0</v>
      </c>
      <c r="S39" s="31">
        <v>4986.10009765625</v>
      </c>
      <c r="T39" s="31">
        <v>10991.974609375</v>
      </c>
      <c r="U39" s="31">
        <v>10886.0400390625</v>
      </c>
      <c r="V39" s="31">
        <v>0</v>
      </c>
      <c r="W39" s="31">
        <v>0</v>
      </c>
      <c r="X39" s="87">
        <v>0</v>
      </c>
    </row>
    <row r="40" spans="1:24" s="11" customFormat="1">
      <c r="A40" s="72" t="s">
        <v>108</v>
      </c>
      <c r="B40" s="14"/>
      <c r="C40" s="38" t="s">
        <v>61</v>
      </c>
      <c r="D40" s="88" t="s">
        <v>225</v>
      </c>
      <c r="E40" s="265"/>
      <c r="F40" s="17">
        <f t="shared" si="3"/>
        <v>142545.11865234375</v>
      </c>
      <c r="G40" s="17">
        <f t="shared" si="6"/>
        <v>42635.720703125</v>
      </c>
      <c r="H40" s="17">
        <f t="shared" si="2"/>
        <v>99909.39794921875</v>
      </c>
      <c r="I40" s="32">
        <v>6829.85986328125</v>
      </c>
      <c r="J40" s="31">
        <v>0</v>
      </c>
      <c r="K40" s="31">
        <v>0</v>
      </c>
      <c r="L40" s="31">
        <v>0</v>
      </c>
      <c r="M40" s="31">
        <v>0</v>
      </c>
      <c r="N40" s="31">
        <v>28735.4609375</v>
      </c>
      <c r="O40" s="31">
        <v>7070.39990234375</v>
      </c>
      <c r="P40" s="87">
        <v>0</v>
      </c>
      <c r="Q40" s="31">
        <v>0</v>
      </c>
      <c r="R40" s="31">
        <v>0</v>
      </c>
      <c r="S40" s="31">
        <v>6094.16015625</v>
      </c>
      <c r="T40" s="31">
        <v>14556.919921875</v>
      </c>
      <c r="U40" s="31">
        <v>43607.87890625</v>
      </c>
      <c r="V40" s="31">
        <v>17295.119140625</v>
      </c>
      <c r="W40" s="31">
        <v>14783.759765625</v>
      </c>
      <c r="X40" s="87">
        <v>3571.56005859375</v>
      </c>
    </row>
    <row r="41" spans="1:24" s="79" customFormat="1">
      <c r="A41" s="102"/>
      <c r="B41" s="262"/>
      <c r="C41" s="262"/>
      <c r="D41" s="111" t="s">
        <v>218</v>
      </c>
      <c r="E41" s="263"/>
      <c r="F41" s="80"/>
      <c r="G41" s="17"/>
      <c r="H41" s="80"/>
      <c r="I41" s="261"/>
      <c r="J41" s="262"/>
      <c r="K41" s="262"/>
      <c r="L41" s="262"/>
      <c r="M41" s="262"/>
      <c r="N41" s="262"/>
      <c r="O41" s="262"/>
      <c r="P41" s="263"/>
      <c r="Q41" s="105"/>
      <c r="R41" s="105"/>
      <c r="S41" s="105"/>
      <c r="T41" s="105"/>
      <c r="U41" s="105"/>
      <c r="V41" s="105"/>
      <c r="W41" s="105"/>
      <c r="X41" s="253"/>
    </row>
    <row r="42" spans="1:24" s="11" customFormat="1">
      <c r="A42" s="72" t="s">
        <v>106</v>
      </c>
      <c r="B42" s="14"/>
      <c r="C42" s="38" t="s">
        <v>62</v>
      </c>
      <c r="D42" s="14"/>
      <c r="E42" s="29" t="s">
        <v>210</v>
      </c>
      <c r="F42" s="17">
        <f t="shared" si="3"/>
        <v>18967.5068359375</v>
      </c>
      <c r="G42" s="17">
        <f t="shared" si="6"/>
        <v>3281.0400390625</v>
      </c>
      <c r="H42" s="17">
        <f t="shared" si="2"/>
        <v>15686.466796875</v>
      </c>
      <c r="I42" s="32">
        <v>0</v>
      </c>
      <c r="J42" s="31">
        <v>0</v>
      </c>
      <c r="K42" s="31">
        <v>0</v>
      </c>
      <c r="L42" s="31">
        <v>0</v>
      </c>
      <c r="M42" s="31">
        <v>0</v>
      </c>
      <c r="N42" s="31">
        <v>3281.0400390625</v>
      </c>
      <c r="O42" s="31">
        <v>0</v>
      </c>
      <c r="P42" s="87">
        <v>0</v>
      </c>
      <c r="Q42" s="31">
        <v>10629.13671875</v>
      </c>
      <c r="R42" s="31">
        <v>0</v>
      </c>
      <c r="S42" s="31">
        <v>5057.330078125</v>
      </c>
      <c r="T42" s="31">
        <v>0</v>
      </c>
      <c r="U42" s="31">
        <v>0</v>
      </c>
      <c r="V42" s="31">
        <v>0</v>
      </c>
      <c r="W42" s="31">
        <v>0</v>
      </c>
      <c r="X42" s="87">
        <v>0</v>
      </c>
    </row>
    <row r="43" spans="1:24" s="11" customFormat="1">
      <c r="A43" s="72" t="s">
        <v>109</v>
      </c>
      <c r="B43" s="14"/>
      <c r="C43" s="38" t="s">
        <v>63</v>
      </c>
      <c r="D43" s="14"/>
      <c r="E43" s="29" t="s">
        <v>219</v>
      </c>
      <c r="F43" s="17">
        <f t="shared" si="3"/>
        <v>1626341.71875</v>
      </c>
      <c r="G43" s="17">
        <f t="shared" si="6"/>
        <v>904660.220703125</v>
      </c>
      <c r="H43" s="17">
        <f t="shared" si="2"/>
        <v>721681.498046875</v>
      </c>
      <c r="I43" s="32">
        <v>6934.994140625</v>
      </c>
      <c r="J43" s="31">
        <v>6531</v>
      </c>
      <c r="K43" s="31">
        <v>20470.23046875</v>
      </c>
      <c r="L43" s="31">
        <v>253195.203125</v>
      </c>
      <c r="M43" s="31">
        <v>207951.09375</v>
      </c>
      <c r="N43" s="31">
        <v>240832.984375</v>
      </c>
      <c r="O43" s="31">
        <v>130124.15625</v>
      </c>
      <c r="P43" s="87">
        <v>38620.55859375</v>
      </c>
      <c r="Q43" s="31">
        <v>15558.484375</v>
      </c>
      <c r="R43" s="31">
        <v>0</v>
      </c>
      <c r="S43" s="31">
        <v>29106.9609375</v>
      </c>
      <c r="T43" s="31">
        <v>96231.359375</v>
      </c>
      <c r="U43" s="31">
        <v>188474.40625</v>
      </c>
      <c r="V43" s="31">
        <v>251379.984375</v>
      </c>
      <c r="W43" s="31">
        <v>111836.703125</v>
      </c>
      <c r="X43" s="87">
        <v>29093.599609375</v>
      </c>
    </row>
    <row r="44" spans="1:24" s="11" customFormat="1">
      <c r="A44" s="72" t="s">
        <v>110</v>
      </c>
      <c r="B44" s="14"/>
      <c r="C44" s="38" t="s">
        <v>64</v>
      </c>
      <c r="D44" s="14"/>
      <c r="E44" s="29" t="s">
        <v>202</v>
      </c>
      <c r="F44" s="17">
        <f t="shared" si="3"/>
        <v>5559525.8134765625</v>
      </c>
      <c r="G44" s="17">
        <f t="shared" si="4"/>
        <v>3676699.2607421875</v>
      </c>
      <c r="H44" s="17">
        <f t="shared" si="2"/>
        <v>1882826.552734375</v>
      </c>
      <c r="I44" s="32">
        <v>0</v>
      </c>
      <c r="J44" s="31">
        <v>12440.7998046875</v>
      </c>
      <c r="K44" s="31">
        <v>144101.59375</v>
      </c>
      <c r="L44" s="31">
        <v>974068.0625</v>
      </c>
      <c r="M44" s="31">
        <v>1032742.875</v>
      </c>
      <c r="N44" s="31">
        <v>1043238.4375</v>
      </c>
      <c r="O44" s="31">
        <v>370351.96875</v>
      </c>
      <c r="P44" s="87">
        <v>99755.5234375</v>
      </c>
      <c r="Q44" s="31">
        <v>7747.740234375</v>
      </c>
      <c r="R44" s="31">
        <v>16636</v>
      </c>
      <c r="S44" s="31">
        <v>106553.9375</v>
      </c>
      <c r="T44" s="31">
        <v>463293.53125</v>
      </c>
      <c r="U44" s="31">
        <v>469599.46875</v>
      </c>
      <c r="V44" s="31">
        <v>537882.9375</v>
      </c>
      <c r="W44" s="31">
        <v>208194.296875</v>
      </c>
      <c r="X44" s="87">
        <v>72918.640625</v>
      </c>
    </row>
    <row r="45" spans="1:24" s="11" customFormat="1">
      <c r="A45" s="72" t="s">
        <v>111</v>
      </c>
      <c r="B45" s="14"/>
      <c r="C45" s="38" t="s">
        <v>65</v>
      </c>
      <c r="D45" s="88" t="s">
        <v>203</v>
      </c>
      <c r="E45" s="264"/>
      <c r="F45" s="17">
        <f t="shared" si="3"/>
        <v>4524453.9951171875</v>
      </c>
      <c r="G45" s="17">
        <f t="shared" si="4"/>
        <v>2999413.947265625</v>
      </c>
      <c r="H45" s="17">
        <f t="shared" si="2"/>
        <v>1525040.0478515625</v>
      </c>
      <c r="I45" s="32">
        <v>49244.20703125</v>
      </c>
      <c r="J45" s="31">
        <v>6608.75</v>
      </c>
      <c r="K45" s="31">
        <v>18387.880859375</v>
      </c>
      <c r="L45" s="31">
        <v>373020.96875</v>
      </c>
      <c r="M45" s="31">
        <v>788595.125</v>
      </c>
      <c r="N45" s="31">
        <v>1118844.375</v>
      </c>
      <c r="O45" s="31">
        <v>502237.4375</v>
      </c>
      <c r="P45" s="87">
        <v>142475.203125</v>
      </c>
      <c r="Q45" s="31">
        <v>15594.2431640625</v>
      </c>
      <c r="R45" s="31">
        <v>0</v>
      </c>
      <c r="S45" s="31">
        <v>22591.640625</v>
      </c>
      <c r="T45" s="31">
        <v>152845.921875</v>
      </c>
      <c r="U45" s="31">
        <v>368708.1875</v>
      </c>
      <c r="V45" s="31">
        <v>552278.25</v>
      </c>
      <c r="W45" s="31">
        <v>311992.90625</v>
      </c>
      <c r="X45" s="87">
        <v>101028.8984375</v>
      </c>
    </row>
    <row r="46" spans="1:24" s="79" customFormat="1">
      <c r="A46" s="102"/>
      <c r="B46" s="262"/>
      <c r="C46" s="111"/>
      <c r="D46" s="111" t="s">
        <v>25</v>
      </c>
      <c r="E46" s="263"/>
      <c r="F46" s="80"/>
      <c r="G46" s="80"/>
      <c r="H46" s="80"/>
      <c r="I46" s="261"/>
      <c r="J46" s="262"/>
      <c r="K46" s="262"/>
      <c r="L46" s="262"/>
      <c r="M46" s="262"/>
      <c r="N46" s="262"/>
      <c r="O46" s="262"/>
      <c r="P46" s="263"/>
      <c r="Q46" s="105"/>
      <c r="R46" s="105"/>
      <c r="S46" s="105"/>
      <c r="T46" s="105"/>
      <c r="U46" s="105"/>
      <c r="V46" s="105"/>
      <c r="W46" s="105"/>
      <c r="X46" s="253"/>
    </row>
    <row r="47" spans="1:24" s="11" customFormat="1">
      <c r="A47" s="72" t="s">
        <v>112</v>
      </c>
      <c r="B47" s="14"/>
      <c r="C47" s="38" t="s">
        <v>66</v>
      </c>
      <c r="D47" s="46"/>
      <c r="E47" s="29" t="s">
        <v>204</v>
      </c>
      <c r="F47" s="17">
        <f t="shared" si="3"/>
        <v>217834.3935546875</v>
      </c>
      <c r="G47" s="17">
        <f t="shared" si="4"/>
        <v>96929.8232421875</v>
      </c>
      <c r="H47" s="17">
        <f t="shared" si="2"/>
        <v>120904.5703125</v>
      </c>
      <c r="I47" s="32">
        <v>7011.73388671875</v>
      </c>
      <c r="J47" s="31">
        <v>0</v>
      </c>
      <c r="K47" s="31">
        <v>8829.9296875</v>
      </c>
      <c r="L47" s="31">
        <v>23301</v>
      </c>
      <c r="M47" s="31">
        <v>16175.2900390625</v>
      </c>
      <c r="N47" s="31">
        <v>23735.4296875</v>
      </c>
      <c r="O47" s="31">
        <v>12673.080078125</v>
      </c>
      <c r="P47" s="87">
        <v>5203.35986328125</v>
      </c>
      <c r="Q47" s="31">
        <v>0</v>
      </c>
      <c r="R47" s="31">
        <v>0</v>
      </c>
      <c r="S47" s="31">
        <v>5431.5</v>
      </c>
      <c r="T47" s="31">
        <v>52973.5</v>
      </c>
      <c r="U47" s="31">
        <v>36600.55078125</v>
      </c>
      <c r="V47" s="31">
        <v>22906.51953125</v>
      </c>
      <c r="W47" s="31">
        <v>2992.5</v>
      </c>
      <c r="X47" s="87">
        <v>0</v>
      </c>
    </row>
    <row r="48" spans="1:24" s="11" customFormat="1">
      <c r="A48" s="72" t="s">
        <v>113</v>
      </c>
      <c r="B48" s="14"/>
      <c r="C48" s="38" t="s">
        <v>67</v>
      </c>
      <c r="D48" s="46"/>
      <c r="E48" s="29" t="s">
        <v>205</v>
      </c>
      <c r="F48" s="17">
        <f t="shared" si="3"/>
        <v>2126390.5070800781</v>
      </c>
      <c r="G48" s="17">
        <f t="shared" si="4"/>
        <v>1271859.0109863281</v>
      </c>
      <c r="H48" s="17">
        <f t="shared" si="2"/>
        <v>854531.49609375</v>
      </c>
      <c r="I48" s="32">
        <v>134464.734375</v>
      </c>
      <c r="J48" s="31">
        <v>35027.609375</v>
      </c>
      <c r="K48" s="31">
        <v>162184.21875</v>
      </c>
      <c r="L48" s="31">
        <v>549610.6875</v>
      </c>
      <c r="M48" s="31">
        <v>183347.34375</v>
      </c>
      <c r="N48" s="31">
        <v>168404.046875</v>
      </c>
      <c r="O48" s="31">
        <v>36827.3203125</v>
      </c>
      <c r="P48" s="87">
        <v>1993.050048828125</v>
      </c>
      <c r="Q48" s="31">
        <v>224438.515625</v>
      </c>
      <c r="R48" s="31">
        <v>91665.75</v>
      </c>
      <c r="S48" s="31">
        <v>203857.5</v>
      </c>
      <c r="T48" s="31">
        <v>171089.703125</v>
      </c>
      <c r="U48" s="31">
        <v>65565</v>
      </c>
      <c r="V48" s="31">
        <v>79905.6875</v>
      </c>
      <c r="W48" s="31">
        <v>18009.33984375</v>
      </c>
      <c r="X48" s="87">
        <v>0</v>
      </c>
    </row>
    <row r="49" spans="1:24" s="11" customFormat="1">
      <c r="A49" s="72" t="s">
        <v>114</v>
      </c>
      <c r="B49" s="14"/>
      <c r="C49" s="38" t="s">
        <v>68</v>
      </c>
      <c r="D49" s="46"/>
      <c r="E49" s="29" t="s">
        <v>206</v>
      </c>
      <c r="F49" s="17">
        <f t="shared" si="3"/>
        <v>1603048.3896484375</v>
      </c>
      <c r="G49" s="17">
        <f t="shared" si="4"/>
        <v>796925.79296875</v>
      </c>
      <c r="H49" s="17">
        <f t="shared" si="2"/>
        <v>806122.5966796875</v>
      </c>
      <c r="I49" s="32">
        <v>55867.62890625</v>
      </c>
      <c r="J49" s="31">
        <v>61258.98046875</v>
      </c>
      <c r="K49" s="31">
        <v>126526.3984375</v>
      </c>
      <c r="L49" s="31">
        <v>247504.53125</v>
      </c>
      <c r="M49" s="31">
        <v>113752.2421875</v>
      </c>
      <c r="N49" s="31">
        <v>143566.5625</v>
      </c>
      <c r="O49" s="31">
        <v>40001.21875</v>
      </c>
      <c r="P49" s="87">
        <v>8448.23046875</v>
      </c>
      <c r="Q49" s="31">
        <v>54453.78125</v>
      </c>
      <c r="R49" s="31">
        <v>108456.4765625</v>
      </c>
      <c r="S49" s="31">
        <v>162992.90625</v>
      </c>
      <c r="T49" s="31">
        <v>188650.015625</v>
      </c>
      <c r="U49" s="31">
        <v>131789.515625</v>
      </c>
      <c r="V49" s="31">
        <v>107168.359375</v>
      </c>
      <c r="W49" s="31">
        <v>38568.421875</v>
      </c>
      <c r="X49" s="87">
        <v>14043.1201171875</v>
      </c>
    </row>
    <row r="50" spans="1:24" s="79" customFormat="1">
      <c r="A50" s="102"/>
      <c r="B50" s="262"/>
      <c r="C50" s="111"/>
      <c r="D50" s="111" t="s">
        <v>26</v>
      </c>
      <c r="E50" s="263"/>
      <c r="F50" s="80"/>
      <c r="G50" s="80"/>
      <c r="H50" s="80"/>
      <c r="I50" s="261"/>
      <c r="J50" s="262"/>
      <c r="K50" s="262"/>
      <c r="L50" s="262"/>
      <c r="M50" s="262"/>
      <c r="N50" s="262"/>
      <c r="O50" s="262"/>
      <c r="P50" s="263"/>
      <c r="Q50" s="105"/>
      <c r="R50" s="105"/>
      <c r="S50" s="105"/>
      <c r="T50" s="105"/>
      <c r="U50" s="105"/>
      <c r="V50" s="105"/>
      <c r="W50" s="105"/>
      <c r="X50" s="253"/>
    </row>
    <row r="51" spans="1:24" s="11" customFormat="1">
      <c r="A51" s="72" t="s">
        <v>115</v>
      </c>
      <c r="B51" s="14"/>
      <c r="C51" s="38" t="s">
        <v>69</v>
      </c>
      <c r="D51" s="46"/>
      <c r="E51" s="29" t="s">
        <v>220</v>
      </c>
      <c r="F51" s="17">
        <f t="shared" si="3"/>
        <v>622063.98815917969</v>
      </c>
      <c r="G51" s="17">
        <f t="shared" si="4"/>
        <v>395409.5693359375</v>
      </c>
      <c r="H51" s="17">
        <f t="shared" si="2"/>
        <v>226654.41882324219</v>
      </c>
      <c r="I51" s="32">
        <v>7002.52490234375</v>
      </c>
      <c r="J51" s="31">
        <v>0</v>
      </c>
      <c r="K51" s="31">
        <v>30140.3203125</v>
      </c>
      <c r="L51" s="31">
        <v>132269</v>
      </c>
      <c r="M51" s="31">
        <v>116476</v>
      </c>
      <c r="N51" s="31">
        <v>75179.34375</v>
      </c>
      <c r="O51" s="31">
        <v>27249.66015625</v>
      </c>
      <c r="P51" s="87">
        <v>7092.72021484375</v>
      </c>
      <c r="Q51" s="31">
        <v>15495.48046875</v>
      </c>
      <c r="R51" s="31">
        <v>26634.884765625</v>
      </c>
      <c r="S51" s="31">
        <v>16497.48046875</v>
      </c>
      <c r="T51" s="31">
        <v>64514.87109375</v>
      </c>
      <c r="U51" s="31">
        <v>58401.171875</v>
      </c>
      <c r="V51" s="31">
        <v>29396.25</v>
      </c>
      <c r="W51" s="31">
        <v>14370.1201171875</v>
      </c>
      <c r="X51" s="87">
        <v>1344.1600341796875</v>
      </c>
    </row>
    <row r="52" spans="1:24" s="11" customFormat="1">
      <c r="A52" s="72" t="s">
        <v>116</v>
      </c>
      <c r="B52" s="14"/>
      <c r="C52" s="37" t="s">
        <v>70</v>
      </c>
      <c r="D52" s="46"/>
      <c r="E52" s="28" t="s">
        <v>207</v>
      </c>
      <c r="F52" s="17">
        <f t="shared" si="3"/>
        <v>161354.37219238281</v>
      </c>
      <c r="G52" s="17">
        <f t="shared" si="4"/>
        <v>78443.606567382813</v>
      </c>
      <c r="H52" s="17">
        <f>SUM(Q52:X52)</f>
        <v>82910.765625</v>
      </c>
      <c r="I52" s="32">
        <v>0</v>
      </c>
      <c r="J52" s="31">
        <v>7785.9599609375</v>
      </c>
      <c r="K52" s="31">
        <v>5812.02001953125</v>
      </c>
      <c r="L52" s="31">
        <v>39329.671875</v>
      </c>
      <c r="M52" s="31">
        <v>6780.14990234375</v>
      </c>
      <c r="N52" s="31">
        <v>10476.125</v>
      </c>
      <c r="O52" s="31">
        <v>6958.7998046875</v>
      </c>
      <c r="P52" s="87">
        <v>1300.8800048828125</v>
      </c>
      <c r="Q52" s="31">
        <v>7705.169921875</v>
      </c>
      <c r="R52" s="31">
        <v>0</v>
      </c>
      <c r="S52" s="31">
        <v>17633</v>
      </c>
      <c r="T52" s="31">
        <v>29128.140625</v>
      </c>
      <c r="U52" s="31">
        <v>13005.7197265625</v>
      </c>
      <c r="V52" s="31">
        <v>15438.7353515625</v>
      </c>
      <c r="W52" s="31">
        <v>0</v>
      </c>
      <c r="X52" s="87">
        <v>0</v>
      </c>
    </row>
    <row r="53" spans="1:24" s="11" customFormat="1">
      <c r="A53" s="72" t="s">
        <v>184</v>
      </c>
      <c r="B53" s="14"/>
      <c r="C53" s="37" t="s">
        <v>71</v>
      </c>
      <c r="D53" s="88" t="s">
        <v>182</v>
      </c>
      <c r="E53" s="265"/>
      <c r="F53" s="17">
        <f>SUM(G53:H53)</f>
        <v>398360.2392578125</v>
      </c>
      <c r="G53" s="17">
        <f>SUM(I53:P53)</f>
        <v>222523.275390625</v>
      </c>
      <c r="H53" s="17">
        <f>SUM(Q53:X53)</f>
        <v>175836.9638671875</v>
      </c>
      <c r="I53" s="32">
        <v>205873.015625</v>
      </c>
      <c r="J53" s="31">
        <v>6531</v>
      </c>
      <c r="K53" s="31">
        <v>10119.259765625</v>
      </c>
      <c r="L53" s="31">
        <v>0</v>
      </c>
      <c r="M53" s="31">
        <v>0</v>
      </c>
      <c r="N53" s="31">
        <v>0</v>
      </c>
      <c r="O53" s="31">
        <v>0</v>
      </c>
      <c r="P53" s="87">
        <v>0</v>
      </c>
      <c r="Q53" s="31">
        <v>148723.984375</v>
      </c>
      <c r="R53" s="31">
        <v>14154.01953125</v>
      </c>
      <c r="S53" s="31">
        <v>0</v>
      </c>
      <c r="T53" s="31">
        <v>12958.9599609375</v>
      </c>
      <c r="U53" s="31">
        <v>0</v>
      </c>
      <c r="V53" s="31">
        <v>0</v>
      </c>
      <c r="W53" s="31">
        <v>0</v>
      </c>
      <c r="X53" s="87">
        <v>0</v>
      </c>
    </row>
    <row r="54" spans="1:24" s="16" customFormat="1" ht="15" customHeight="1">
      <c r="A54" s="248"/>
      <c r="B54" s="63" t="s">
        <v>56</v>
      </c>
      <c r="C54" s="63"/>
      <c r="D54" s="63"/>
      <c r="E54" s="64"/>
      <c r="F54" s="53">
        <f t="shared" si="3"/>
        <v>9041012.1486816406</v>
      </c>
      <c r="G54" s="54">
        <f>SUM(G55:G61)</f>
        <v>5579719.3994140625</v>
      </c>
      <c r="H54" s="54">
        <f>SUM(H55:H61)</f>
        <v>3461292.7492675781</v>
      </c>
      <c r="I54" s="55">
        <f>SUM(I55:I61)</f>
        <v>562942.48046875</v>
      </c>
      <c r="J54" s="56">
        <f t="shared" ref="J54:X54" si="7">SUM(J55:J61)</f>
        <v>634201.57421875</v>
      </c>
      <c r="K54" s="56">
        <f t="shared" si="7"/>
        <v>1582095.42578125</v>
      </c>
      <c r="L54" s="56">
        <f t="shared" si="7"/>
        <v>1779669.25390625</v>
      </c>
      <c r="M54" s="56">
        <f>SUM(M55:M61)</f>
        <v>512338.2861328125</v>
      </c>
      <c r="N54" s="56">
        <f t="shared" si="7"/>
        <v>310917.8701171875</v>
      </c>
      <c r="O54" s="56">
        <f t="shared" si="7"/>
        <v>154305.47485351562</v>
      </c>
      <c r="P54" s="252">
        <f>SUM(P55:P61)</f>
        <v>43249.033935546875</v>
      </c>
      <c r="Q54" s="56">
        <f t="shared" si="7"/>
        <v>683217.09375</v>
      </c>
      <c r="R54" s="56">
        <f t="shared" si="7"/>
        <v>481083.3984375</v>
      </c>
      <c r="S54" s="56">
        <f t="shared" si="7"/>
        <v>966549.94921875</v>
      </c>
      <c r="T54" s="56">
        <f t="shared" si="7"/>
        <v>712365.10986328125</v>
      </c>
      <c r="U54" s="56">
        <f t="shared" si="7"/>
        <v>206889.28076171875</v>
      </c>
      <c r="V54" s="56">
        <f t="shared" si="7"/>
        <v>290883.03466796875</v>
      </c>
      <c r="W54" s="56">
        <f t="shared" si="7"/>
        <v>98468.8818359375</v>
      </c>
      <c r="X54" s="252">
        <f t="shared" si="7"/>
        <v>21836.000732421875</v>
      </c>
    </row>
    <row r="55" spans="1:24">
      <c r="A55" s="72" t="s">
        <v>119</v>
      </c>
      <c r="B55" s="81"/>
      <c r="C55" s="38" t="s">
        <v>72</v>
      </c>
      <c r="D55" s="88" t="s">
        <v>223</v>
      </c>
      <c r="E55" s="266"/>
      <c r="F55" s="17">
        <f>SUM(G55:H55)</f>
        <v>2916982.6469726563</v>
      </c>
      <c r="G55" s="17">
        <f t="shared" si="4"/>
        <v>2407292.0947265625</v>
      </c>
      <c r="H55" s="17">
        <f t="shared" si="2"/>
        <v>509690.55224609375</v>
      </c>
      <c r="I55" s="254">
        <v>41440.5</v>
      </c>
      <c r="J55" s="33">
        <v>165284.546875</v>
      </c>
      <c r="K55" s="33">
        <v>793797.375</v>
      </c>
      <c r="L55" s="33">
        <v>958521.625</v>
      </c>
      <c r="M55" s="33">
        <v>299280.40625</v>
      </c>
      <c r="N55" s="33">
        <v>127214.921875</v>
      </c>
      <c r="O55" s="33">
        <v>10807.919921875</v>
      </c>
      <c r="P55" s="87">
        <v>10944.7998046875</v>
      </c>
      <c r="Q55" s="33">
        <v>71734.5</v>
      </c>
      <c r="R55" s="33">
        <v>102897.4765625</v>
      </c>
      <c r="S55" s="33">
        <v>122697.3984375</v>
      </c>
      <c r="T55" s="33">
        <v>127583.3984375</v>
      </c>
      <c r="U55" s="33">
        <v>51087.578125</v>
      </c>
      <c r="V55" s="33">
        <v>25914.560546875</v>
      </c>
      <c r="W55" s="33">
        <v>7775.64013671875</v>
      </c>
      <c r="X55" s="255">
        <v>0</v>
      </c>
    </row>
    <row r="56" spans="1:24">
      <c r="A56" s="72" t="s">
        <v>120</v>
      </c>
      <c r="B56" s="81"/>
      <c r="C56" s="38" t="s">
        <v>73</v>
      </c>
      <c r="D56" s="88" t="s">
        <v>27</v>
      </c>
      <c r="E56" s="266"/>
      <c r="F56" s="17">
        <f t="shared" si="3"/>
        <v>1369478.794921875</v>
      </c>
      <c r="G56" s="17">
        <f t="shared" si="4"/>
        <v>657240.458984375</v>
      </c>
      <c r="H56" s="17">
        <f t="shared" si="2"/>
        <v>712238.3359375</v>
      </c>
      <c r="I56" s="254">
        <v>191221.28125</v>
      </c>
      <c r="J56" s="33">
        <v>78514.1796875</v>
      </c>
      <c r="K56" s="33">
        <v>44556.3984375</v>
      </c>
      <c r="L56" s="33">
        <v>111342.1796875</v>
      </c>
      <c r="M56" s="33">
        <v>88851.796875</v>
      </c>
      <c r="N56" s="33">
        <v>42108.30078125</v>
      </c>
      <c r="O56" s="33">
        <v>77366.703125</v>
      </c>
      <c r="P56" s="87">
        <v>23279.619140625</v>
      </c>
      <c r="Q56" s="33">
        <v>279322.09375</v>
      </c>
      <c r="R56" s="33">
        <v>47422.23828125</v>
      </c>
      <c r="S56" s="33">
        <v>60576.6015625</v>
      </c>
      <c r="T56" s="33">
        <v>49288.94921875</v>
      </c>
      <c r="U56" s="33">
        <v>64683</v>
      </c>
      <c r="V56" s="33">
        <v>144374.671875</v>
      </c>
      <c r="W56" s="33">
        <v>56310.4609375</v>
      </c>
      <c r="X56" s="255">
        <v>10260.3203125</v>
      </c>
    </row>
    <row r="57" spans="1:24">
      <c r="A57" s="72" t="s">
        <v>121</v>
      </c>
      <c r="B57" s="81"/>
      <c r="C57" s="38" t="s">
        <v>74</v>
      </c>
      <c r="D57" s="88" t="s">
        <v>28</v>
      </c>
      <c r="E57" s="266"/>
      <c r="F57" s="17">
        <f t="shared" si="3"/>
        <v>578490.10595703125</v>
      </c>
      <c r="G57" s="17">
        <f t="shared" si="4"/>
        <v>417109.1689453125</v>
      </c>
      <c r="H57" s="17">
        <f t="shared" si="2"/>
        <v>161380.93701171875</v>
      </c>
      <c r="I57" s="254">
        <v>130693.5</v>
      </c>
      <c r="J57" s="33">
        <v>143174.640625</v>
      </c>
      <c r="K57" s="33">
        <v>56809.44140625</v>
      </c>
      <c r="L57" s="33">
        <v>65827.0625</v>
      </c>
      <c r="M57" s="33">
        <v>5291.1298828125</v>
      </c>
      <c r="N57" s="33">
        <v>12225.0595703125</v>
      </c>
      <c r="O57" s="33">
        <v>1868.760009765625</v>
      </c>
      <c r="P57" s="87">
        <v>1219.574951171875</v>
      </c>
      <c r="Q57" s="33">
        <v>30649.5</v>
      </c>
      <c r="R57" s="33">
        <v>97185.4765625</v>
      </c>
      <c r="S57" s="33">
        <v>15764.400390625</v>
      </c>
      <c r="T57" s="33">
        <v>6525.1201171875</v>
      </c>
      <c r="U57" s="33">
        <v>5670</v>
      </c>
      <c r="V57" s="33">
        <v>0</v>
      </c>
      <c r="W57" s="33">
        <v>3906.239990234375</v>
      </c>
      <c r="X57" s="255">
        <v>1680.199951171875</v>
      </c>
    </row>
    <row r="58" spans="1:24">
      <c r="A58" s="72" t="s">
        <v>122</v>
      </c>
      <c r="B58" s="81"/>
      <c r="C58" s="38" t="s">
        <v>75</v>
      </c>
      <c r="D58" s="88" t="s">
        <v>117</v>
      </c>
      <c r="E58" s="266"/>
      <c r="F58" s="17">
        <f t="shared" si="3"/>
        <v>676241.07739257813</v>
      </c>
      <c r="G58" s="17">
        <f t="shared" si="4"/>
        <v>244854.25732421875</v>
      </c>
      <c r="H58" s="17">
        <f t="shared" si="2"/>
        <v>431386.82006835938</v>
      </c>
      <c r="I58" s="254">
        <v>30461.33984375</v>
      </c>
      <c r="J58" s="33">
        <v>65011.41015625</v>
      </c>
      <c r="K58" s="33">
        <v>49757.3984375</v>
      </c>
      <c r="L58" s="33">
        <v>55087.23828125</v>
      </c>
      <c r="M58" s="33">
        <v>24802.2109375</v>
      </c>
      <c r="N58" s="33">
        <v>14243.849609375</v>
      </c>
      <c r="O58" s="33">
        <v>5490.81005859375</v>
      </c>
      <c r="P58" s="87">
        <v>0</v>
      </c>
      <c r="Q58" s="33">
        <v>117709.203125</v>
      </c>
      <c r="R58" s="33">
        <v>110300.359375</v>
      </c>
      <c r="S58" s="33">
        <v>71299.8984375</v>
      </c>
      <c r="T58" s="33">
        <v>80906.0390625</v>
      </c>
      <c r="U58" s="33">
        <v>21898.80078125</v>
      </c>
      <c r="V58" s="33">
        <v>27110.69921875</v>
      </c>
      <c r="W58" s="33">
        <v>2161.820068359375</v>
      </c>
      <c r="X58" s="255">
        <v>0</v>
      </c>
    </row>
    <row r="59" spans="1:24">
      <c r="A59" s="72" t="s">
        <v>123</v>
      </c>
      <c r="B59" s="81"/>
      <c r="C59" s="38" t="s">
        <v>76</v>
      </c>
      <c r="D59" s="88" t="s">
        <v>221</v>
      </c>
      <c r="E59" s="266"/>
      <c r="F59" s="17">
        <f t="shared" si="3"/>
        <v>1479567.3256835938</v>
      </c>
      <c r="G59" s="17">
        <f t="shared" si="4"/>
        <v>703349.775390625</v>
      </c>
      <c r="H59" s="17">
        <f t="shared" si="2"/>
        <v>776217.55029296875</v>
      </c>
      <c r="I59" s="254">
        <v>0</v>
      </c>
      <c r="J59" s="33">
        <v>39263.7890625</v>
      </c>
      <c r="K59" s="33">
        <v>341512.0625</v>
      </c>
      <c r="L59" s="33">
        <v>262096.5625</v>
      </c>
      <c r="M59" s="33">
        <v>30628.380859375</v>
      </c>
      <c r="N59" s="33">
        <v>22980.720703125</v>
      </c>
      <c r="O59" s="33">
        <v>6868.259765625</v>
      </c>
      <c r="P59" s="87">
        <v>0</v>
      </c>
      <c r="Q59" s="33">
        <v>0</v>
      </c>
      <c r="R59" s="33">
        <v>30038.169921875</v>
      </c>
      <c r="S59" s="33">
        <v>483037.84375</v>
      </c>
      <c r="T59" s="33">
        <v>235891.15625</v>
      </c>
      <c r="U59" s="33">
        <v>19382.66015625</v>
      </c>
      <c r="V59" s="33">
        <v>7867.72021484375</v>
      </c>
      <c r="W59" s="33">
        <v>0</v>
      </c>
      <c r="X59" s="255">
        <v>0</v>
      </c>
    </row>
    <row r="60" spans="1:24">
      <c r="A60" s="72" t="s">
        <v>124</v>
      </c>
      <c r="B60" s="81"/>
      <c r="C60" s="38" t="s">
        <v>77</v>
      </c>
      <c r="D60" s="88" t="s">
        <v>29</v>
      </c>
      <c r="E60" s="266"/>
      <c r="F60" s="17">
        <f t="shared" si="3"/>
        <v>303272.84326171875</v>
      </c>
      <c r="G60" s="17">
        <f t="shared" si="4"/>
        <v>257484.32275390625</v>
      </c>
      <c r="H60" s="17">
        <f t="shared" si="2"/>
        <v>45788.5205078125</v>
      </c>
      <c r="I60" s="254">
        <v>0</v>
      </c>
      <c r="J60" s="33">
        <v>14062.125</v>
      </c>
      <c r="K60" s="33">
        <v>112922.84375</v>
      </c>
      <c r="L60" s="33">
        <v>99584.6484375</v>
      </c>
      <c r="M60" s="33">
        <v>15247.830078125</v>
      </c>
      <c r="N60" s="33">
        <v>11935.275390625</v>
      </c>
      <c r="O60" s="33">
        <v>3731.60009765625</v>
      </c>
      <c r="P60" s="87">
        <v>0</v>
      </c>
      <c r="Q60" s="33">
        <v>0</v>
      </c>
      <c r="R60" s="33">
        <v>14499.240234375</v>
      </c>
      <c r="S60" s="33">
        <v>18418.400390625</v>
      </c>
      <c r="T60" s="33">
        <v>7058.39990234375</v>
      </c>
      <c r="U60" s="33">
        <v>5812.47998046875</v>
      </c>
      <c r="V60" s="33">
        <v>0</v>
      </c>
      <c r="W60" s="33">
        <v>0</v>
      </c>
      <c r="X60" s="255">
        <v>0</v>
      </c>
    </row>
    <row r="61" spans="1:24">
      <c r="A61" s="72" t="s">
        <v>125</v>
      </c>
      <c r="B61" s="81"/>
      <c r="C61" s="38" t="s">
        <v>78</v>
      </c>
      <c r="D61" s="88" t="s">
        <v>118</v>
      </c>
      <c r="E61" s="266"/>
      <c r="F61" s="17">
        <f t="shared" si="3"/>
        <v>1716979.3544921875</v>
      </c>
      <c r="G61" s="17">
        <f t="shared" si="4"/>
        <v>892389.3212890625</v>
      </c>
      <c r="H61" s="17">
        <f t="shared" si="2"/>
        <v>824590.033203125</v>
      </c>
      <c r="I61" s="254">
        <v>169125.859375</v>
      </c>
      <c r="J61" s="33">
        <v>128890.8828125</v>
      </c>
      <c r="K61" s="33">
        <v>182739.90625</v>
      </c>
      <c r="L61" s="33">
        <v>227209.9375</v>
      </c>
      <c r="M61" s="33">
        <v>48236.53125</v>
      </c>
      <c r="N61" s="33">
        <v>80209.7421875</v>
      </c>
      <c r="O61" s="33">
        <v>48171.421875</v>
      </c>
      <c r="P61" s="87">
        <v>7805.0400390625</v>
      </c>
      <c r="Q61" s="33">
        <v>183801.796875</v>
      </c>
      <c r="R61" s="33">
        <v>78740.4375</v>
      </c>
      <c r="S61" s="33">
        <v>194755.40625</v>
      </c>
      <c r="T61" s="33">
        <v>205112.046875</v>
      </c>
      <c r="U61" s="33">
        <v>38354.76171875</v>
      </c>
      <c r="V61" s="33">
        <v>85615.3828125</v>
      </c>
      <c r="W61" s="33">
        <v>28314.720703125</v>
      </c>
      <c r="X61" s="255">
        <v>9895.48046875</v>
      </c>
    </row>
    <row r="62" spans="1:24" s="101" customFormat="1" ht="15" customHeight="1" thickBot="1">
      <c r="A62" s="249" t="s">
        <v>80</v>
      </c>
      <c r="B62" s="95" t="s">
        <v>183</v>
      </c>
      <c r="C62" s="97" t="s">
        <v>79</v>
      </c>
      <c r="D62" s="100"/>
      <c r="E62" s="97"/>
      <c r="F62" s="98">
        <f t="shared" si="3"/>
        <v>4905676.4755859375</v>
      </c>
      <c r="G62" s="99">
        <f t="shared" si="4"/>
        <v>2415634.515625</v>
      </c>
      <c r="H62" s="99">
        <f>SUM(Q62:X62)</f>
        <v>2490041.9599609375</v>
      </c>
      <c r="I62" s="100">
        <v>65679.78125</v>
      </c>
      <c r="J62" s="96">
        <v>60151.890625</v>
      </c>
      <c r="K62" s="96">
        <v>94644.40625</v>
      </c>
      <c r="L62" s="96">
        <v>86162.5</v>
      </c>
      <c r="M62" s="96">
        <v>166655.15625</v>
      </c>
      <c r="N62" s="96">
        <v>509933.84375</v>
      </c>
      <c r="O62" s="96">
        <v>952022.9375</v>
      </c>
      <c r="P62" s="97">
        <v>480384</v>
      </c>
      <c r="Q62" s="96">
        <v>46868.65234375</v>
      </c>
      <c r="R62" s="96">
        <v>13317.6201171875</v>
      </c>
      <c r="S62" s="96">
        <v>101956.7109375</v>
      </c>
      <c r="T62" s="96">
        <v>55061.5</v>
      </c>
      <c r="U62" s="96">
        <v>95499.6015625</v>
      </c>
      <c r="V62" s="96">
        <v>665761.4375</v>
      </c>
      <c r="W62" s="96">
        <v>995049.625</v>
      </c>
      <c r="X62" s="97">
        <v>516526.8125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90" zoomScaleNormal="90" workbookViewId="0">
      <pane xSplit="5" ySplit="8" topLeftCell="F9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9.109375" defaultRowHeight="13.2"/>
  <cols>
    <col min="1" max="1" width="7.6640625" style="73" customWidth="1"/>
    <col min="2" max="3" width="3" style="40" customWidth="1"/>
    <col min="4" max="4" width="3.88671875" style="40" customWidth="1"/>
    <col min="5" max="5" width="34.6640625" style="6" customWidth="1"/>
    <col min="6" max="24" width="10.88671875" style="6" customWidth="1"/>
    <col min="25" max="16384" width="9.109375" style="6"/>
  </cols>
  <sheetData>
    <row r="1" spans="1:24" ht="15.6">
      <c r="A1" s="65" t="s">
        <v>200</v>
      </c>
    </row>
    <row r="2" spans="1:24" ht="15.6">
      <c r="A2" s="112" t="s">
        <v>161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34" t="s">
        <v>32</v>
      </c>
      <c r="I4" s="289" t="s">
        <v>31</v>
      </c>
      <c r="J4" s="290"/>
      <c r="K4" s="290"/>
      <c r="L4" s="290"/>
      <c r="M4" s="290"/>
      <c r="N4" s="290"/>
      <c r="O4" s="290"/>
      <c r="P4" s="291"/>
      <c r="Q4" s="290" t="s">
        <v>32</v>
      </c>
      <c r="R4" s="290"/>
      <c r="S4" s="290"/>
      <c r="T4" s="290"/>
      <c r="U4" s="290"/>
      <c r="V4" s="290"/>
      <c r="W4" s="290"/>
      <c r="X4" s="290"/>
    </row>
    <row r="5" spans="1:24" s="8" customFormat="1" ht="13.8" thickBot="1">
      <c r="A5" s="68"/>
      <c r="B5" s="43"/>
      <c r="C5" s="43"/>
      <c r="D5" s="43"/>
      <c r="E5" s="21" t="s">
        <v>34</v>
      </c>
      <c r="F5" s="286" t="s">
        <v>52</v>
      </c>
      <c r="G5" s="287" t="s">
        <v>1</v>
      </c>
      <c r="H5" s="288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56" t="s">
        <v>128</v>
      </c>
      <c r="Q5" s="10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10" t="s">
        <v>128</v>
      </c>
    </row>
    <row r="6" spans="1:24" s="11" customFormat="1" ht="14.4" thickTop="1" thickBot="1">
      <c r="A6" s="74" t="s">
        <v>0</v>
      </c>
      <c r="B6" s="57"/>
      <c r="C6" s="57"/>
      <c r="D6" s="57"/>
      <c r="E6" s="58"/>
      <c r="F6" s="59">
        <f>SUM(G6:H6)</f>
        <v>118346.977</v>
      </c>
      <c r="G6" s="60">
        <f>SUM(I6:P6)</f>
        <v>62354.61</v>
      </c>
      <c r="H6" s="60">
        <f>SUM(Q6:X6)</f>
        <v>55992.366999999998</v>
      </c>
      <c r="I6" s="61">
        <v>7624.2740000000003</v>
      </c>
      <c r="J6" s="62">
        <v>16205.502</v>
      </c>
      <c r="K6" s="62">
        <v>15162.334000000001</v>
      </c>
      <c r="L6" s="62">
        <v>14314.581</v>
      </c>
      <c r="M6" s="62">
        <v>4010.0709999999999</v>
      </c>
      <c r="N6" s="62">
        <v>3419.5749999999998</v>
      </c>
      <c r="O6" s="62">
        <v>1263.9269999999999</v>
      </c>
      <c r="P6" s="257">
        <v>354.346</v>
      </c>
      <c r="Q6" s="62">
        <v>6966.8220000000001</v>
      </c>
      <c r="R6" s="62">
        <v>14859.648999999999</v>
      </c>
      <c r="S6" s="62">
        <v>12925.805</v>
      </c>
      <c r="T6" s="62">
        <v>12841.574000000001</v>
      </c>
      <c r="U6" s="62">
        <v>3948.2849999999999</v>
      </c>
      <c r="V6" s="62">
        <v>3081.8119999999999</v>
      </c>
      <c r="W6" s="62">
        <v>1029.855</v>
      </c>
      <c r="X6" s="62">
        <v>338.565</v>
      </c>
    </row>
    <row r="7" spans="1:24" s="11" customFormat="1" ht="14.4" thickTop="1" thickBot="1">
      <c r="A7" s="69"/>
      <c r="B7" s="44"/>
      <c r="C7" s="44"/>
      <c r="D7" s="44"/>
      <c r="E7" s="26"/>
      <c r="F7" s="36"/>
      <c r="G7" s="35"/>
      <c r="H7" s="258"/>
      <c r="I7" s="36"/>
      <c r="J7" s="35"/>
      <c r="K7" s="35"/>
      <c r="L7" s="35"/>
      <c r="M7" s="35"/>
      <c r="N7" s="35"/>
      <c r="O7" s="35"/>
      <c r="P7" s="258"/>
      <c r="Q7" s="35"/>
      <c r="R7" s="35"/>
      <c r="S7" s="35"/>
      <c r="T7" s="35"/>
      <c r="U7" s="35"/>
      <c r="V7" s="35"/>
      <c r="W7" s="35"/>
      <c r="X7" s="35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6"/>
      <c r="G8" s="35"/>
      <c r="H8" s="258"/>
      <c r="I8" s="12"/>
      <c r="J8" s="13"/>
      <c r="K8" s="13"/>
      <c r="L8" s="13"/>
      <c r="M8" s="13"/>
      <c r="N8" s="13"/>
      <c r="O8" s="13"/>
      <c r="P8" s="259"/>
      <c r="Q8" s="13"/>
      <c r="R8" s="13"/>
      <c r="S8" s="13"/>
      <c r="T8" s="13"/>
      <c r="U8" s="13"/>
      <c r="V8" s="13"/>
      <c r="W8" s="13"/>
      <c r="X8" s="13"/>
    </row>
    <row r="9" spans="1:24" s="15" customFormat="1" ht="14.4" thickTop="1">
      <c r="A9" s="71"/>
      <c r="B9" s="47" t="s">
        <v>2</v>
      </c>
      <c r="C9" s="47"/>
      <c r="D9" s="47"/>
      <c r="E9" s="48"/>
      <c r="F9" s="49">
        <f>SUM(G9:H9)</f>
        <v>28126786.675933838</v>
      </c>
      <c r="G9" s="50">
        <f>SUM(I9:P9)</f>
        <v>14666845.315979004</v>
      </c>
      <c r="H9" s="50">
        <f>SUM(Q9:X9)</f>
        <v>13459941.359954834</v>
      </c>
      <c r="I9" s="51">
        <f t="shared" ref="I9:X9" si="0">I10+I24+I54+I62</f>
        <v>5540502.57421875</v>
      </c>
      <c r="J9" s="52">
        <f t="shared" si="0"/>
        <v>910805.55688476563</v>
      </c>
      <c r="K9" s="52">
        <f t="shared" si="0"/>
        <v>1155268.5090332031</v>
      </c>
      <c r="L9" s="52">
        <f t="shared" si="0"/>
        <v>1958928.4262695313</v>
      </c>
      <c r="M9" s="52">
        <f t="shared" si="0"/>
        <v>1237748.8143310547</v>
      </c>
      <c r="N9" s="52">
        <f t="shared" si="0"/>
        <v>2109835.6115722656</v>
      </c>
      <c r="O9" s="52">
        <f t="shared" si="0"/>
        <v>1365853.6976318359</v>
      </c>
      <c r="P9" s="260">
        <f t="shared" si="0"/>
        <v>387902.12603759766</v>
      </c>
      <c r="Q9" s="250">
        <f t="shared" si="0"/>
        <v>5220461.6748046875</v>
      </c>
      <c r="R9" s="250">
        <f t="shared" si="0"/>
        <v>849114.21826171875</v>
      </c>
      <c r="S9" s="250">
        <f t="shared" si="0"/>
        <v>1127781.9301757813</v>
      </c>
      <c r="T9" s="250">
        <f t="shared" si="0"/>
        <v>1346973.3464355469</v>
      </c>
      <c r="U9" s="250">
        <f t="shared" si="0"/>
        <v>1087658.2893066406</v>
      </c>
      <c r="V9" s="250">
        <f t="shared" si="0"/>
        <v>2009470.0766601563</v>
      </c>
      <c r="W9" s="250">
        <f t="shared" si="0"/>
        <v>1388488.1199951172</v>
      </c>
      <c r="X9" s="251">
        <f t="shared" si="0"/>
        <v>429993.70431518555</v>
      </c>
    </row>
    <row r="10" spans="1:24" s="16" customFormat="1" ht="15" customHeight="1">
      <c r="A10" s="248"/>
      <c r="B10" s="63" t="s">
        <v>214</v>
      </c>
      <c r="C10" s="63"/>
      <c r="D10" s="63"/>
      <c r="E10" s="64"/>
      <c r="F10" s="53">
        <f>SUM(G10:H10)</f>
        <v>14136369.874450684</v>
      </c>
      <c r="G10" s="54">
        <f>SUM(I10:P10)</f>
        <v>7195264.7999572754</v>
      </c>
      <c r="H10" s="54">
        <f>SUM(Q10:X10)</f>
        <v>6941105.0744934082</v>
      </c>
      <c r="I10" s="55">
        <f>SUM(I11:I23)</f>
        <v>4998365.359375</v>
      </c>
      <c r="J10" s="56">
        <f>SUM(J11:J23)</f>
        <v>506480.5400390625</v>
      </c>
      <c r="K10" s="56">
        <f>SUM(K11:K23)</f>
        <v>383945.23901367188</v>
      </c>
      <c r="L10" s="56">
        <f t="shared" ref="L10:X10" si="1">SUM(L11:L23)</f>
        <v>438472.83935546875</v>
      </c>
      <c r="M10" s="56">
        <f t="shared" si="1"/>
        <v>244220.47265625</v>
      </c>
      <c r="N10" s="56">
        <f t="shared" si="1"/>
        <v>392599.55737304687</v>
      </c>
      <c r="O10" s="56">
        <f t="shared" si="1"/>
        <v>184562.29284667969</v>
      </c>
      <c r="P10" s="252">
        <f t="shared" si="1"/>
        <v>46618.499298095703</v>
      </c>
      <c r="Q10" s="56">
        <f t="shared" si="1"/>
        <v>4677555.1845703125</v>
      </c>
      <c r="R10" s="56">
        <f t="shared" si="1"/>
        <v>483803.6123046875</v>
      </c>
      <c r="S10" s="56">
        <f t="shared" si="1"/>
        <v>505298.2421875</v>
      </c>
      <c r="T10" s="56">
        <f t="shared" si="1"/>
        <v>437637.50830078125</v>
      </c>
      <c r="U10" s="56">
        <f t="shared" si="1"/>
        <v>235996.505859375</v>
      </c>
      <c r="V10" s="56">
        <f t="shared" si="1"/>
        <v>304071.53564453125</v>
      </c>
      <c r="W10" s="56">
        <f t="shared" si="1"/>
        <v>241282.30541992188</v>
      </c>
      <c r="X10" s="252">
        <f t="shared" si="1"/>
        <v>55460.180206298828</v>
      </c>
    </row>
    <row r="11" spans="1:24" s="11" customFormat="1">
      <c r="A11" s="72" t="s">
        <v>81</v>
      </c>
      <c r="B11" s="14"/>
      <c r="C11" s="38" t="s">
        <v>3</v>
      </c>
      <c r="D11" s="88" t="s">
        <v>4</v>
      </c>
      <c r="E11" s="29"/>
      <c r="F11" s="17">
        <f>SUM(G11:H11)</f>
        <v>645702.88500976563</v>
      </c>
      <c r="G11" s="19">
        <f>SUM(I11:P11)</f>
        <v>381294.00341796875</v>
      </c>
      <c r="H11" s="19">
        <f t="shared" ref="H11:H61" si="2">SUM(Q11:X11)</f>
        <v>264408.88159179688</v>
      </c>
      <c r="I11" s="18">
        <v>8052.58984375</v>
      </c>
      <c r="J11" s="31">
        <v>4779.77978515625</v>
      </c>
      <c r="K11" s="31">
        <v>42597.26171875</v>
      </c>
      <c r="L11" s="31">
        <v>105081.5</v>
      </c>
      <c r="M11" s="31">
        <v>96734.3203125</v>
      </c>
      <c r="N11" s="31">
        <v>89092.921875</v>
      </c>
      <c r="O11" s="31">
        <v>30514.759765625</v>
      </c>
      <c r="P11" s="87">
        <v>4440.8701171875</v>
      </c>
      <c r="Q11" s="31">
        <v>12246.2998046875</v>
      </c>
      <c r="R11" s="31">
        <v>17122.58984375</v>
      </c>
      <c r="S11" s="31">
        <v>42391.53125</v>
      </c>
      <c r="T11" s="31">
        <v>67580.2421875</v>
      </c>
      <c r="U11" s="31">
        <v>43517.87890625</v>
      </c>
      <c r="V11" s="31">
        <v>57426.83984375</v>
      </c>
      <c r="W11" s="31">
        <v>21143.33984375</v>
      </c>
      <c r="X11" s="87">
        <v>2980.159912109375</v>
      </c>
    </row>
    <row r="12" spans="1:24" s="11" customFormat="1">
      <c r="A12" s="72" t="s">
        <v>82</v>
      </c>
      <c r="B12" s="14"/>
      <c r="C12" s="38" t="s">
        <v>5</v>
      </c>
      <c r="D12" s="88" t="s">
        <v>209</v>
      </c>
      <c r="E12" s="29"/>
      <c r="F12" s="17">
        <f t="shared" ref="F12:F62" si="3">SUM(G12:H12)</f>
        <v>17471.570068359375</v>
      </c>
      <c r="G12" s="19">
        <f t="shared" ref="G12:G62" si="4">SUM(I12:P12)</f>
        <v>10449.320068359375</v>
      </c>
      <c r="H12" s="19">
        <f t="shared" si="2"/>
        <v>7022.25</v>
      </c>
      <c r="I12" s="18">
        <v>0</v>
      </c>
      <c r="J12" s="31">
        <v>0</v>
      </c>
      <c r="K12" s="31">
        <v>3966.949951171875</v>
      </c>
      <c r="L12" s="31">
        <v>4276.25</v>
      </c>
      <c r="M12" s="31">
        <v>0</v>
      </c>
      <c r="N12" s="31">
        <v>2206.1201171875</v>
      </c>
      <c r="O12" s="31">
        <v>0</v>
      </c>
      <c r="P12" s="87">
        <v>0</v>
      </c>
      <c r="Q12" s="31">
        <v>0</v>
      </c>
      <c r="R12" s="31">
        <v>0</v>
      </c>
      <c r="S12" s="31">
        <v>0</v>
      </c>
      <c r="T12" s="31">
        <v>0</v>
      </c>
      <c r="U12" s="31">
        <v>4313.830078125</v>
      </c>
      <c r="V12" s="31">
        <v>2708.419921875</v>
      </c>
      <c r="W12" s="31">
        <v>0</v>
      </c>
      <c r="X12" s="87">
        <v>0</v>
      </c>
    </row>
    <row r="13" spans="1:24" s="11" customFormat="1">
      <c r="A13" s="72" t="s">
        <v>83</v>
      </c>
      <c r="B13" s="14"/>
      <c r="C13" s="37" t="s">
        <v>6</v>
      </c>
      <c r="D13" s="246" t="s">
        <v>215</v>
      </c>
      <c r="E13" s="29"/>
      <c r="F13" s="17">
        <f t="shared" si="3"/>
        <v>3232113.6796875</v>
      </c>
      <c r="G13" s="19">
        <f t="shared" si="4"/>
        <v>1675875.5703125</v>
      </c>
      <c r="H13" s="19">
        <f t="shared" si="2"/>
        <v>1556238.109375</v>
      </c>
      <c r="I13" s="18">
        <v>816493.4375</v>
      </c>
      <c r="J13" s="31">
        <v>245153.78125</v>
      </c>
      <c r="K13" s="31">
        <v>170632</v>
      </c>
      <c r="L13" s="31">
        <v>145888.5</v>
      </c>
      <c r="M13" s="31">
        <v>72202.4765625</v>
      </c>
      <c r="N13" s="31">
        <v>138920.59375</v>
      </c>
      <c r="O13" s="31">
        <v>68600.1015625</v>
      </c>
      <c r="P13" s="87">
        <v>17984.6796875</v>
      </c>
      <c r="Q13" s="31">
        <v>790982.25</v>
      </c>
      <c r="R13" s="31">
        <v>206439.234375</v>
      </c>
      <c r="S13" s="31">
        <v>156831.1875</v>
      </c>
      <c r="T13" s="31">
        <v>99668.09375</v>
      </c>
      <c r="U13" s="31">
        <v>67024.4375</v>
      </c>
      <c r="V13" s="31">
        <v>109718.4375</v>
      </c>
      <c r="W13" s="31">
        <v>99361.078125</v>
      </c>
      <c r="X13" s="87">
        <v>26213.390625</v>
      </c>
    </row>
    <row r="14" spans="1:24" s="11" customFormat="1">
      <c r="A14" s="72" t="s">
        <v>84</v>
      </c>
      <c r="B14" s="14"/>
      <c r="C14" s="37" t="s">
        <v>7</v>
      </c>
      <c r="D14" s="246" t="s">
        <v>201</v>
      </c>
      <c r="E14" s="29"/>
      <c r="F14" s="17">
        <f t="shared" si="3"/>
        <v>153884.16125488281</v>
      </c>
      <c r="G14" s="19">
        <f t="shared" si="4"/>
        <v>79185.090942382813</v>
      </c>
      <c r="H14" s="19">
        <f t="shared" si="2"/>
        <v>74699.0703125</v>
      </c>
      <c r="I14" s="18">
        <v>52577.3203125</v>
      </c>
      <c r="J14" s="31">
        <v>20602.30078125</v>
      </c>
      <c r="K14" s="31">
        <v>2496.239990234375</v>
      </c>
      <c r="L14" s="31">
        <v>0</v>
      </c>
      <c r="M14" s="31">
        <v>0</v>
      </c>
      <c r="N14" s="31">
        <v>2284.909912109375</v>
      </c>
      <c r="O14" s="31">
        <v>1224.3199462890625</v>
      </c>
      <c r="P14" s="87">
        <v>0</v>
      </c>
      <c r="Q14" s="31">
        <v>53037.53125</v>
      </c>
      <c r="R14" s="31">
        <v>17545.369140625</v>
      </c>
      <c r="S14" s="31">
        <v>0</v>
      </c>
      <c r="T14" s="31">
        <v>0</v>
      </c>
      <c r="U14" s="31">
        <v>0</v>
      </c>
      <c r="V14" s="31">
        <v>2655.449951171875</v>
      </c>
      <c r="W14" s="31">
        <v>1460.719970703125</v>
      </c>
      <c r="X14" s="87">
        <v>0</v>
      </c>
    </row>
    <row r="15" spans="1:24" s="11" customFormat="1">
      <c r="A15" s="72" t="s">
        <v>85</v>
      </c>
      <c r="B15" s="14"/>
      <c r="C15" s="37" t="s">
        <v>8</v>
      </c>
      <c r="D15" s="246" t="s">
        <v>53</v>
      </c>
      <c r="E15" s="29"/>
      <c r="F15" s="17">
        <f t="shared" si="3"/>
        <v>101673.26235961914</v>
      </c>
      <c r="G15" s="17">
        <f t="shared" si="4"/>
        <v>49323.402099609375</v>
      </c>
      <c r="H15" s="17">
        <f t="shared" si="2"/>
        <v>52349.860260009766</v>
      </c>
      <c r="I15" s="18">
        <v>29317.7421875</v>
      </c>
      <c r="J15" s="31">
        <v>5670</v>
      </c>
      <c r="K15" s="31">
        <v>3641.760009765625</v>
      </c>
      <c r="L15" s="31">
        <v>3106.47998046875</v>
      </c>
      <c r="M15" s="31">
        <v>5538.8798828125</v>
      </c>
      <c r="N15" s="31">
        <v>2048.5400390625</v>
      </c>
      <c r="O15" s="31">
        <v>0</v>
      </c>
      <c r="P15" s="87">
        <v>0</v>
      </c>
      <c r="Q15" s="31">
        <v>24107.720703125</v>
      </c>
      <c r="R15" s="31">
        <v>9599.51953125</v>
      </c>
      <c r="S15" s="31">
        <v>15166.080078125</v>
      </c>
      <c r="T15" s="31">
        <v>0</v>
      </c>
      <c r="U15" s="31">
        <v>0</v>
      </c>
      <c r="V15" s="31">
        <v>0</v>
      </c>
      <c r="W15" s="31">
        <v>3001.43994140625</v>
      </c>
      <c r="X15" s="87">
        <v>475.10000610351562</v>
      </c>
    </row>
    <row r="16" spans="1:24" s="11" customFormat="1">
      <c r="A16" s="72" t="s">
        <v>86</v>
      </c>
      <c r="B16" s="14"/>
      <c r="C16" s="39" t="s">
        <v>9</v>
      </c>
      <c r="D16" s="246" t="s">
        <v>43</v>
      </c>
      <c r="E16" s="29"/>
      <c r="F16" s="17">
        <f t="shared" si="3"/>
        <v>402561.6969909668</v>
      </c>
      <c r="G16" s="17">
        <f t="shared" si="4"/>
        <v>189110.4557800293</v>
      </c>
      <c r="H16" s="17">
        <f t="shared" si="2"/>
        <v>213451.2412109375</v>
      </c>
      <c r="I16" s="18">
        <v>23488.9140625</v>
      </c>
      <c r="J16" s="31">
        <v>24654.939453125</v>
      </c>
      <c r="K16" s="31">
        <v>64467.8984375</v>
      </c>
      <c r="L16" s="31">
        <v>45601.19921875</v>
      </c>
      <c r="M16" s="31">
        <v>12000.375</v>
      </c>
      <c r="N16" s="31">
        <v>15991.5595703125</v>
      </c>
      <c r="O16" s="31">
        <v>2602.050048828125</v>
      </c>
      <c r="P16" s="87">
        <v>303.51998901367187</v>
      </c>
      <c r="Q16" s="31">
        <v>36365.421875</v>
      </c>
      <c r="R16" s="31">
        <v>44339.4296875</v>
      </c>
      <c r="S16" s="31">
        <v>58481.98828125</v>
      </c>
      <c r="T16" s="31">
        <v>39745.76171875</v>
      </c>
      <c r="U16" s="31">
        <v>22145.759765625</v>
      </c>
      <c r="V16" s="31">
        <v>12372.8798828125</v>
      </c>
      <c r="W16" s="31">
        <v>0</v>
      </c>
      <c r="X16" s="87">
        <v>0</v>
      </c>
    </row>
    <row r="17" spans="1:24" s="11" customFormat="1">
      <c r="A17" s="72" t="s">
        <v>87</v>
      </c>
      <c r="B17" s="14"/>
      <c r="C17" s="39" t="s">
        <v>10</v>
      </c>
      <c r="D17" s="246" t="s">
        <v>14</v>
      </c>
      <c r="E17" s="29"/>
      <c r="F17" s="17">
        <f t="shared" si="3"/>
        <v>516187.25341796875</v>
      </c>
      <c r="G17" s="17">
        <f t="shared" si="4"/>
        <v>257432.56518554688</v>
      </c>
      <c r="H17" s="17">
        <f t="shared" si="2"/>
        <v>258754.68823242188</v>
      </c>
      <c r="I17" s="18">
        <v>38731.421875</v>
      </c>
      <c r="J17" s="31">
        <v>46495.76953125</v>
      </c>
      <c r="K17" s="31">
        <v>36539.44140625</v>
      </c>
      <c r="L17" s="31">
        <v>57186.48046875</v>
      </c>
      <c r="M17" s="31">
        <v>21874.400390625</v>
      </c>
      <c r="N17" s="31">
        <v>36199.171875</v>
      </c>
      <c r="O17" s="31">
        <v>17734.6796875</v>
      </c>
      <c r="P17" s="87">
        <v>2671.199951171875</v>
      </c>
      <c r="Q17" s="31">
        <v>37803.21875</v>
      </c>
      <c r="R17" s="31">
        <v>48060.6015625</v>
      </c>
      <c r="S17" s="31">
        <v>38629.6796875</v>
      </c>
      <c r="T17" s="31">
        <v>33861.359375</v>
      </c>
      <c r="U17" s="31">
        <v>38289.9609375</v>
      </c>
      <c r="V17" s="31">
        <v>39870.21875</v>
      </c>
      <c r="W17" s="31">
        <v>18535.94921875</v>
      </c>
      <c r="X17" s="87">
        <v>3703.699951171875</v>
      </c>
    </row>
    <row r="18" spans="1:24" s="11" customFormat="1">
      <c r="A18" s="72" t="s">
        <v>88</v>
      </c>
      <c r="B18" s="14"/>
      <c r="C18" s="37" t="s">
        <v>11</v>
      </c>
      <c r="D18" s="246" t="s">
        <v>54</v>
      </c>
      <c r="E18" s="29"/>
      <c r="F18" s="17">
        <f>SUM(G18:H18)</f>
        <v>2511181.2219238281</v>
      </c>
      <c r="G18" s="17">
        <f>SUM(I18:P18)</f>
        <v>1338494.4755859375</v>
      </c>
      <c r="H18" s="17">
        <f t="shared" si="2"/>
        <v>1172686.7463378906</v>
      </c>
      <c r="I18" s="18">
        <v>1159512.875</v>
      </c>
      <c r="J18" s="31">
        <v>104715.75</v>
      </c>
      <c r="K18" s="31">
        <v>9372.26953125</v>
      </c>
      <c r="L18" s="31">
        <v>6482.2099609375</v>
      </c>
      <c r="M18" s="31">
        <v>11840.3701171875</v>
      </c>
      <c r="N18" s="31">
        <v>24876.80078125</v>
      </c>
      <c r="O18" s="31">
        <v>14282.2802734375</v>
      </c>
      <c r="P18" s="87">
        <v>7411.919921875</v>
      </c>
      <c r="Q18" s="31">
        <v>991599.625</v>
      </c>
      <c r="R18" s="31">
        <v>75002.7578125</v>
      </c>
      <c r="S18" s="31">
        <v>32511.404296875</v>
      </c>
      <c r="T18" s="31">
        <v>23823.279296875</v>
      </c>
      <c r="U18" s="31">
        <v>12468.599609375</v>
      </c>
      <c r="V18" s="31">
        <v>19025.5</v>
      </c>
      <c r="W18" s="31">
        <v>14929.740234375</v>
      </c>
      <c r="X18" s="87">
        <v>3325.840087890625</v>
      </c>
    </row>
    <row r="19" spans="1:24" s="11" customFormat="1">
      <c r="A19" s="72" t="s">
        <v>89</v>
      </c>
      <c r="B19" s="14"/>
      <c r="C19" s="38" t="s">
        <v>12</v>
      </c>
      <c r="D19" s="88" t="s">
        <v>208</v>
      </c>
      <c r="E19" s="29"/>
      <c r="F19" s="17">
        <f t="shared" si="3"/>
        <v>483847.73040771484</v>
      </c>
      <c r="G19" s="17">
        <f t="shared" si="4"/>
        <v>230196.84918212891</v>
      </c>
      <c r="H19" s="17">
        <f t="shared" si="2"/>
        <v>253650.88122558594</v>
      </c>
      <c r="I19" s="18">
        <v>172514.359375</v>
      </c>
      <c r="J19" s="31">
        <v>7587.02978515625</v>
      </c>
      <c r="K19" s="31">
        <v>12157.01953125</v>
      </c>
      <c r="L19" s="31">
        <v>8403.7197265625</v>
      </c>
      <c r="M19" s="31">
        <v>7970.169921875</v>
      </c>
      <c r="N19" s="31">
        <v>10906.650390625</v>
      </c>
      <c r="O19" s="31">
        <v>9722.98046875</v>
      </c>
      <c r="P19" s="87">
        <v>934.91998291015625</v>
      </c>
      <c r="Q19" s="31">
        <v>209165.28125</v>
      </c>
      <c r="R19" s="31">
        <v>9144.1103515625</v>
      </c>
      <c r="S19" s="31">
        <v>5163.1201171875</v>
      </c>
      <c r="T19" s="31">
        <v>7178.60009765625</v>
      </c>
      <c r="U19" s="31">
        <v>12468.599609375</v>
      </c>
      <c r="V19" s="31">
        <v>2655.449951171875</v>
      </c>
      <c r="W19" s="31">
        <v>6534.6298828125</v>
      </c>
      <c r="X19" s="87">
        <v>1341.0899658203125</v>
      </c>
    </row>
    <row r="20" spans="1:24" s="11" customFormat="1">
      <c r="A20" s="72" t="s">
        <v>90</v>
      </c>
      <c r="B20" s="14"/>
      <c r="C20" s="38" t="s">
        <v>13</v>
      </c>
      <c r="D20" s="88" t="s">
        <v>211</v>
      </c>
      <c r="E20" s="29"/>
      <c r="F20" s="17">
        <f t="shared" si="3"/>
        <v>224351.5859375</v>
      </c>
      <c r="G20" s="17">
        <f t="shared" si="4"/>
        <v>0</v>
      </c>
      <c r="H20" s="17">
        <f t="shared" si="2"/>
        <v>224351.5859375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7">
        <v>0</v>
      </c>
      <c r="Q20" s="31">
        <v>0</v>
      </c>
      <c r="R20" s="31">
        <v>0</v>
      </c>
      <c r="S20" s="31">
        <v>117400.7421875</v>
      </c>
      <c r="T20" s="31">
        <v>106950.84375</v>
      </c>
      <c r="U20" s="31">
        <v>0</v>
      </c>
      <c r="V20" s="31">
        <v>0</v>
      </c>
      <c r="W20" s="31">
        <v>0</v>
      </c>
      <c r="X20" s="87">
        <v>0</v>
      </c>
    </row>
    <row r="21" spans="1:24" s="11" customFormat="1">
      <c r="A21" s="72" t="s">
        <v>91</v>
      </c>
      <c r="B21" s="14"/>
      <c r="C21" s="38" t="s">
        <v>15</v>
      </c>
      <c r="D21" s="88" t="s">
        <v>212</v>
      </c>
      <c r="E21" s="29"/>
      <c r="F21" s="17">
        <f t="shared" si="3"/>
        <v>4925252.25</v>
      </c>
      <c r="G21" s="17">
        <f t="shared" si="4"/>
        <v>2553417.75</v>
      </c>
      <c r="H21" s="17">
        <f t="shared" si="2"/>
        <v>2371834.5</v>
      </c>
      <c r="I21" s="18">
        <v>2553417.75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7">
        <v>0</v>
      </c>
      <c r="Q21" s="31">
        <v>2371834.5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7">
        <v>0</v>
      </c>
    </row>
    <row r="22" spans="1:24" s="11" customFormat="1">
      <c r="A22" s="72" t="s">
        <v>92</v>
      </c>
      <c r="B22" s="14"/>
      <c r="C22" s="37" t="s">
        <v>16</v>
      </c>
      <c r="D22" s="246" t="s">
        <v>224</v>
      </c>
      <c r="E22" s="29"/>
      <c r="F22" s="17">
        <f t="shared" si="3"/>
        <v>270561.23168945313</v>
      </c>
      <c r="G22" s="17">
        <f t="shared" si="4"/>
        <v>97224.4775390625</v>
      </c>
      <c r="H22" s="17">
        <f t="shared" si="2"/>
        <v>173336.75415039062</v>
      </c>
      <c r="I22" s="18">
        <v>36210.56640625</v>
      </c>
      <c r="J22" s="31">
        <v>19243.150390625</v>
      </c>
      <c r="K22" s="31">
        <v>0</v>
      </c>
      <c r="L22" s="31">
        <v>0</v>
      </c>
      <c r="M22" s="31">
        <v>0</v>
      </c>
      <c r="N22" s="31">
        <v>18911.0703125</v>
      </c>
      <c r="O22" s="31">
        <v>18418.8203125</v>
      </c>
      <c r="P22" s="87">
        <v>4440.8701171875</v>
      </c>
      <c r="Q22" s="31">
        <v>70089.8359375</v>
      </c>
      <c r="R22" s="31">
        <v>16738.19921875</v>
      </c>
      <c r="S22" s="31">
        <v>4072.3798828125</v>
      </c>
      <c r="T22" s="31">
        <v>16794.109375</v>
      </c>
      <c r="U22" s="31">
        <v>16207.919921875</v>
      </c>
      <c r="V22" s="31">
        <v>20696.5</v>
      </c>
      <c r="W22" s="31">
        <v>24746.759765625</v>
      </c>
      <c r="X22" s="87">
        <v>3991.050048828125</v>
      </c>
    </row>
    <row r="23" spans="1:24" s="11" customFormat="1">
      <c r="A23" s="72" t="s">
        <v>93</v>
      </c>
      <c r="B23" s="14"/>
      <c r="C23" s="37" t="s">
        <v>20</v>
      </c>
      <c r="D23" s="246" t="s">
        <v>55</v>
      </c>
      <c r="E23" s="29"/>
      <c r="F23" s="17">
        <f t="shared" si="3"/>
        <v>651581.345703125</v>
      </c>
      <c r="G23" s="17">
        <f>SUM(I23:P23)</f>
        <v>333260.83984375</v>
      </c>
      <c r="H23" s="17">
        <f t="shared" si="2"/>
        <v>318320.505859375</v>
      </c>
      <c r="I23" s="18">
        <v>108048.3828125</v>
      </c>
      <c r="J23" s="31">
        <v>27578.0390625</v>
      </c>
      <c r="K23" s="31">
        <v>38074.3984375</v>
      </c>
      <c r="L23" s="31">
        <v>62446.5</v>
      </c>
      <c r="M23" s="31">
        <v>16059.48046875</v>
      </c>
      <c r="N23" s="31">
        <v>51161.21875</v>
      </c>
      <c r="O23" s="31">
        <v>21462.30078125</v>
      </c>
      <c r="P23" s="87">
        <v>8430.51953125</v>
      </c>
      <c r="Q23" s="31">
        <v>80323.5</v>
      </c>
      <c r="R23" s="31">
        <v>39811.80078125</v>
      </c>
      <c r="S23" s="31">
        <v>34650.12890625</v>
      </c>
      <c r="T23" s="31">
        <v>42035.21875</v>
      </c>
      <c r="U23" s="31">
        <v>19559.51953125</v>
      </c>
      <c r="V23" s="31">
        <v>36941.83984375</v>
      </c>
      <c r="W23" s="31">
        <v>51568.6484375</v>
      </c>
      <c r="X23" s="87">
        <v>13429.849609375</v>
      </c>
    </row>
    <row r="24" spans="1:24" s="16" customFormat="1" ht="15" customHeight="1">
      <c r="A24" s="248"/>
      <c r="B24" s="63" t="s">
        <v>222</v>
      </c>
      <c r="C24" s="63"/>
      <c r="D24" s="63"/>
      <c r="E24" s="64"/>
      <c r="F24" s="53">
        <f>SUM(G24:H24)</f>
        <v>8541818.5410461426</v>
      </c>
      <c r="G24" s="54">
        <f>SUM(I24:P24)</f>
        <v>4509185.4814758301</v>
      </c>
      <c r="H24" s="54">
        <f>SUM(Q24:X24)</f>
        <v>4032633.0595703125</v>
      </c>
      <c r="I24" s="55">
        <f>SUM(I25:I53)</f>
        <v>173760.685546875</v>
      </c>
      <c r="J24" s="56">
        <f t="shared" ref="J24:X24" si="5">SUM(J25:J53)</f>
        <v>157663.19458007812</v>
      </c>
      <c r="K24" s="56">
        <f t="shared" si="5"/>
        <v>299293.13134765625</v>
      </c>
      <c r="L24" s="56">
        <f t="shared" si="5"/>
        <v>999070.716796875</v>
      </c>
      <c r="M24" s="56">
        <f t="shared" si="5"/>
        <v>781863.29858398438</v>
      </c>
      <c r="N24" s="56">
        <f t="shared" si="5"/>
        <v>1358470.0073242188</v>
      </c>
      <c r="O24" s="56">
        <f t="shared" si="5"/>
        <v>624942.49682617187</v>
      </c>
      <c r="P24" s="252">
        <f t="shared" si="5"/>
        <v>114121.9504699707</v>
      </c>
      <c r="Q24" s="56">
        <f t="shared" si="5"/>
        <v>197380.001953125</v>
      </c>
      <c r="R24" s="56">
        <f t="shared" si="5"/>
        <v>173106.03564453125</v>
      </c>
      <c r="S24" s="56">
        <f>SUM(S25:S53)</f>
        <v>335929.28955078125</v>
      </c>
      <c r="T24" s="56">
        <f t="shared" si="5"/>
        <v>696445.82397460937</v>
      </c>
      <c r="U24" s="56">
        <f t="shared" si="5"/>
        <v>699583.2197265625</v>
      </c>
      <c r="V24" s="56">
        <f t="shared" si="5"/>
        <v>1229613.6640625</v>
      </c>
      <c r="W24" s="56">
        <f t="shared" si="5"/>
        <v>583253.27282714844</v>
      </c>
      <c r="X24" s="252">
        <f t="shared" si="5"/>
        <v>117321.75183105469</v>
      </c>
    </row>
    <row r="25" spans="1:24" s="79" customFormat="1">
      <c r="A25" s="102"/>
      <c r="B25" s="262"/>
      <c r="C25" s="262"/>
      <c r="D25" s="104" t="s">
        <v>188</v>
      </c>
      <c r="E25" s="263"/>
      <c r="F25" s="80"/>
      <c r="G25" s="80"/>
      <c r="H25" s="80"/>
      <c r="I25" s="261"/>
      <c r="J25" s="262"/>
      <c r="K25" s="262"/>
      <c r="L25" s="262"/>
      <c r="M25" s="262"/>
      <c r="N25" s="262"/>
      <c r="O25" s="262"/>
      <c r="P25" s="263"/>
      <c r="Q25" s="105"/>
      <c r="R25" s="105"/>
      <c r="S25" s="105"/>
      <c r="T25" s="105"/>
      <c r="U25" s="105"/>
      <c r="V25" s="105"/>
      <c r="W25" s="105"/>
      <c r="X25" s="253"/>
    </row>
    <row r="26" spans="1:24" s="11" customFormat="1">
      <c r="A26" s="72" t="s">
        <v>94</v>
      </c>
      <c r="B26" s="14"/>
      <c r="C26" s="38" t="s">
        <v>21</v>
      </c>
      <c r="D26" s="38"/>
      <c r="E26" s="29" t="s">
        <v>189</v>
      </c>
      <c r="F26" s="17">
        <f>SUM(G26:H26)</f>
        <v>42019.579711914063</v>
      </c>
      <c r="G26" s="17">
        <f>SUM(I26:P26)</f>
        <v>26363.869873046875</v>
      </c>
      <c r="H26" s="17">
        <f t="shared" si="2"/>
        <v>15655.709838867188</v>
      </c>
      <c r="I26" s="32">
        <v>0</v>
      </c>
      <c r="J26" s="31">
        <v>0</v>
      </c>
      <c r="K26" s="31">
        <v>0</v>
      </c>
      <c r="L26" s="31">
        <v>7053.5498046875</v>
      </c>
      <c r="M26" s="31">
        <v>7970.169921875</v>
      </c>
      <c r="N26" s="31">
        <v>8432.2001953125</v>
      </c>
      <c r="O26" s="31">
        <v>2907.949951171875</v>
      </c>
      <c r="P26" s="87">
        <v>0</v>
      </c>
      <c r="Q26" s="31">
        <v>0</v>
      </c>
      <c r="R26" s="31">
        <v>0</v>
      </c>
      <c r="S26" s="31">
        <v>0</v>
      </c>
      <c r="T26" s="31">
        <v>3200.159912109375</v>
      </c>
      <c r="U26" s="31">
        <v>2791.080078125</v>
      </c>
      <c r="V26" s="31">
        <v>8280.6298828125</v>
      </c>
      <c r="W26" s="31">
        <v>1383.8399658203125</v>
      </c>
      <c r="X26" s="87">
        <v>0</v>
      </c>
    </row>
    <row r="27" spans="1:24" s="11" customFormat="1">
      <c r="A27" s="72" t="s">
        <v>95</v>
      </c>
      <c r="B27" s="14"/>
      <c r="C27" s="38" t="s">
        <v>22</v>
      </c>
      <c r="D27" s="38"/>
      <c r="E27" s="29" t="s">
        <v>191</v>
      </c>
      <c r="F27" s="17">
        <f t="shared" si="3"/>
        <v>6813.47509765625</v>
      </c>
      <c r="G27" s="17">
        <f t="shared" ref="G27:G43" si="6">SUM(I27:P27)</f>
        <v>4108.85009765625</v>
      </c>
      <c r="H27" s="17">
        <f t="shared" si="2"/>
        <v>2704.625</v>
      </c>
      <c r="I27" s="32">
        <v>0</v>
      </c>
      <c r="J27" s="31">
        <v>0</v>
      </c>
      <c r="K27" s="31">
        <v>0</v>
      </c>
      <c r="L27" s="31">
        <v>0</v>
      </c>
      <c r="M27" s="31">
        <v>4108.85009765625</v>
      </c>
      <c r="N27" s="31">
        <v>0</v>
      </c>
      <c r="O27" s="31">
        <v>0</v>
      </c>
      <c r="P27" s="87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2704.625</v>
      </c>
      <c r="W27" s="31">
        <v>0</v>
      </c>
      <c r="X27" s="87">
        <v>0</v>
      </c>
    </row>
    <row r="28" spans="1:24" s="11" customFormat="1">
      <c r="A28" s="72" t="s">
        <v>96</v>
      </c>
      <c r="B28" s="14"/>
      <c r="C28" s="37" t="s">
        <v>23</v>
      </c>
      <c r="D28" s="37"/>
      <c r="E28" s="29" t="s">
        <v>17</v>
      </c>
      <c r="F28" s="17">
        <f t="shared" si="3"/>
        <v>23246.109497070313</v>
      </c>
      <c r="G28" s="17">
        <f t="shared" si="6"/>
        <v>20634.669555664063</v>
      </c>
      <c r="H28" s="17">
        <f t="shared" si="2"/>
        <v>2611.43994140625</v>
      </c>
      <c r="I28" s="32">
        <v>0</v>
      </c>
      <c r="J28" s="31">
        <v>4838.06982421875</v>
      </c>
      <c r="K28" s="31">
        <v>0</v>
      </c>
      <c r="L28" s="31">
        <v>6482.2099609375</v>
      </c>
      <c r="M28" s="31">
        <v>0</v>
      </c>
      <c r="N28" s="31">
        <v>7860.509765625</v>
      </c>
      <c r="O28" s="31">
        <v>1453.8800048828125</v>
      </c>
      <c r="P28" s="87">
        <v>0</v>
      </c>
      <c r="Q28" s="31">
        <v>0</v>
      </c>
      <c r="R28" s="31">
        <v>0</v>
      </c>
      <c r="S28" s="31">
        <v>0</v>
      </c>
      <c r="T28" s="31">
        <v>0</v>
      </c>
      <c r="U28" s="31">
        <v>2611.43994140625</v>
      </c>
      <c r="V28" s="31">
        <v>0</v>
      </c>
      <c r="W28" s="31">
        <v>0</v>
      </c>
      <c r="X28" s="87">
        <v>0</v>
      </c>
    </row>
    <row r="29" spans="1:24" s="11" customFormat="1">
      <c r="A29" s="72" t="s">
        <v>97</v>
      </c>
      <c r="B29" s="14"/>
      <c r="C29" s="37" t="s">
        <v>44</v>
      </c>
      <c r="D29" s="37"/>
      <c r="E29" s="29" t="s">
        <v>18</v>
      </c>
      <c r="F29" s="17">
        <f t="shared" si="3"/>
        <v>31287.295166015625</v>
      </c>
      <c r="G29" s="17">
        <f t="shared" si="6"/>
        <v>22482.485107421875</v>
      </c>
      <c r="H29" s="17">
        <f t="shared" si="2"/>
        <v>8804.81005859375</v>
      </c>
      <c r="I29" s="32">
        <v>0</v>
      </c>
      <c r="J29" s="31">
        <v>0</v>
      </c>
      <c r="K29" s="31">
        <v>2288.219970703125</v>
      </c>
      <c r="L29" s="31">
        <v>5643</v>
      </c>
      <c r="M29" s="31">
        <v>7126.625</v>
      </c>
      <c r="N29" s="31">
        <v>4814.64013671875</v>
      </c>
      <c r="O29" s="31">
        <v>2610</v>
      </c>
      <c r="P29" s="87">
        <v>0</v>
      </c>
      <c r="Q29" s="31">
        <v>0</v>
      </c>
      <c r="R29" s="31">
        <v>0</v>
      </c>
      <c r="S29" s="31">
        <v>0</v>
      </c>
      <c r="T29" s="31">
        <v>5184</v>
      </c>
      <c r="U29" s="31">
        <v>2791.080078125</v>
      </c>
      <c r="V29" s="31">
        <v>0</v>
      </c>
      <c r="W29" s="31">
        <v>829.72998046875</v>
      </c>
      <c r="X29" s="87">
        <v>0</v>
      </c>
    </row>
    <row r="30" spans="1:24" s="11" customFormat="1">
      <c r="A30" s="72" t="s">
        <v>98</v>
      </c>
      <c r="B30" s="14"/>
      <c r="C30" s="37" t="s">
        <v>45</v>
      </c>
      <c r="D30" s="37"/>
      <c r="E30" s="29" t="s">
        <v>57</v>
      </c>
      <c r="F30" s="17">
        <f t="shared" si="3"/>
        <v>38065.85009765625</v>
      </c>
      <c r="G30" s="17">
        <f t="shared" si="6"/>
        <v>12594.419921875</v>
      </c>
      <c r="H30" s="17">
        <f t="shared" si="2"/>
        <v>25471.43017578125</v>
      </c>
      <c r="I30" s="32">
        <v>0</v>
      </c>
      <c r="J30" s="31">
        <v>0</v>
      </c>
      <c r="K30" s="31">
        <v>0</v>
      </c>
      <c r="L30" s="31">
        <v>2286.719970703125</v>
      </c>
      <c r="M30" s="31">
        <v>4048.199951171875</v>
      </c>
      <c r="N30" s="31">
        <v>2417.0400390625</v>
      </c>
      <c r="O30" s="31">
        <v>3842.4599609375</v>
      </c>
      <c r="P30" s="87">
        <v>0</v>
      </c>
      <c r="Q30" s="31">
        <v>0</v>
      </c>
      <c r="R30" s="31">
        <v>0</v>
      </c>
      <c r="S30" s="31">
        <v>3241</v>
      </c>
      <c r="T30" s="31">
        <v>6175.9599609375</v>
      </c>
      <c r="U30" s="31">
        <v>2791.080078125</v>
      </c>
      <c r="V30" s="31">
        <v>11093.490234375</v>
      </c>
      <c r="W30" s="31">
        <v>2169.89990234375</v>
      </c>
      <c r="X30" s="87">
        <v>0</v>
      </c>
    </row>
    <row r="31" spans="1:24" s="11" customFormat="1">
      <c r="A31" s="72" t="s">
        <v>99</v>
      </c>
      <c r="B31" s="14"/>
      <c r="C31" s="39" t="s">
        <v>46</v>
      </c>
      <c r="D31" s="39"/>
      <c r="E31" s="29" t="s">
        <v>19</v>
      </c>
      <c r="F31" s="17">
        <f t="shared" si="3"/>
        <v>13165.080078125</v>
      </c>
      <c r="G31" s="17">
        <f t="shared" si="6"/>
        <v>0</v>
      </c>
      <c r="H31" s="17">
        <f t="shared" si="2"/>
        <v>13165.080078125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7">
        <v>0</v>
      </c>
      <c r="Q31" s="31">
        <v>0</v>
      </c>
      <c r="R31" s="31">
        <v>0</v>
      </c>
      <c r="S31" s="31">
        <v>0</v>
      </c>
      <c r="T31" s="31">
        <v>3333.5</v>
      </c>
      <c r="U31" s="31">
        <v>5513.419921875</v>
      </c>
      <c r="V31" s="31">
        <v>4318.16015625</v>
      </c>
      <c r="W31" s="31">
        <v>0</v>
      </c>
      <c r="X31" s="87">
        <v>0</v>
      </c>
    </row>
    <row r="32" spans="1:24" s="11" customFormat="1">
      <c r="A32" s="72" t="s">
        <v>100</v>
      </c>
      <c r="B32" s="14"/>
      <c r="C32" s="39" t="s">
        <v>47</v>
      </c>
      <c r="D32" s="39"/>
      <c r="E32" s="29" t="s">
        <v>193</v>
      </c>
      <c r="F32" s="17">
        <f t="shared" si="3"/>
        <v>119971.74145507812</v>
      </c>
      <c r="G32" s="17">
        <f t="shared" si="6"/>
        <v>0</v>
      </c>
      <c r="H32" s="17">
        <f t="shared" si="2"/>
        <v>119971.74145507812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7">
        <v>0</v>
      </c>
      <c r="Q32" s="31">
        <v>0</v>
      </c>
      <c r="R32" s="31">
        <v>0</v>
      </c>
      <c r="S32" s="31">
        <v>11924.66015625</v>
      </c>
      <c r="T32" s="31">
        <v>28341.599609375</v>
      </c>
      <c r="U32" s="31">
        <v>38105.640625</v>
      </c>
      <c r="V32" s="31">
        <v>40139.12109375</v>
      </c>
      <c r="W32" s="31">
        <v>1460.719970703125</v>
      </c>
      <c r="X32" s="87">
        <v>0</v>
      </c>
    </row>
    <row r="33" spans="1:24" s="11" customFormat="1">
      <c r="A33" s="72" t="s">
        <v>101</v>
      </c>
      <c r="B33" s="14"/>
      <c r="C33" s="37" t="s">
        <v>48</v>
      </c>
      <c r="D33" s="37"/>
      <c r="E33" s="29" t="s">
        <v>216</v>
      </c>
      <c r="F33" s="17">
        <f t="shared" si="3"/>
        <v>31221.2099609375</v>
      </c>
      <c r="G33" s="17">
        <f t="shared" si="6"/>
        <v>21718.949951171875</v>
      </c>
      <c r="H33" s="17">
        <f>SUM(Q33:X33)</f>
        <v>9502.260009765625</v>
      </c>
      <c r="I33" s="32">
        <v>0</v>
      </c>
      <c r="J33" s="31">
        <v>0</v>
      </c>
      <c r="K33" s="31">
        <v>3641.760009765625</v>
      </c>
      <c r="L33" s="31">
        <v>5923.64990234375</v>
      </c>
      <c r="M33" s="31">
        <v>2769.43994140625</v>
      </c>
      <c r="N33" s="31">
        <v>8151.64013671875</v>
      </c>
      <c r="O33" s="31">
        <v>1232.4599609375</v>
      </c>
      <c r="P33" s="87">
        <v>0</v>
      </c>
      <c r="Q33" s="31">
        <v>0</v>
      </c>
      <c r="R33" s="31">
        <v>0</v>
      </c>
      <c r="S33" s="31">
        <v>0</v>
      </c>
      <c r="T33" s="31">
        <v>5357.56005859375</v>
      </c>
      <c r="U33" s="31">
        <v>2683.97998046875</v>
      </c>
      <c r="V33" s="31">
        <v>0</v>
      </c>
      <c r="W33" s="31">
        <v>1460.719970703125</v>
      </c>
      <c r="X33" s="87">
        <v>0</v>
      </c>
    </row>
    <row r="34" spans="1:24" s="11" customFormat="1">
      <c r="A34" s="72" t="s">
        <v>102</v>
      </c>
      <c r="B34" s="14"/>
      <c r="C34" s="38" t="s">
        <v>49</v>
      </c>
      <c r="D34" s="88" t="s">
        <v>58</v>
      </c>
      <c r="E34" s="264"/>
      <c r="F34" s="17">
        <f t="shared" si="3"/>
        <v>85744.379364013672</v>
      </c>
      <c r="G34" s="17">
        <f t="shared" si="6"/>
        <v>42225.970184326172</v>
      </c>
      <c r="H34" s="17">
        <f t="shared" si="2"/>
        <v>43518.4091796875</v>
      </c>
      <c r="I34" s="32">
        <v>0</v>
      </c>
      <c r="J34" s="31">
        <v>0</v>
      </c>
      <c r="K34" s="31">
        <v>7227.0400390625</v>
      </c>
      <c r="L34" s="31">
        <v>10225</v>
      </c>
      <c r="M34" s="31">
        <v>6618.18994140625</v>
      </c>
      <c r="N34" s="31">
        <v>14358.1201171875</v>
      </c>
      <c r="O34" s="31">
        <v>3494.10009765625</v>
      </c>
      <c r="P34" s="87">
        <v>303.51998901367187</v>
      </c>
      <c r="Q34" s="31">
        <v>0</v>
      </c>
      <c r="R34" s="31">
        <v>0</v>
      </c>
      <c r="S34" s="31">
        <v>0</v>
      </c>
      <c r="T34" s="31">
        <v>22383.19921875</v>
      </c>
      <c r="U34" s="31">
        <v>5680.7998046875</v>
      </c>
      <c r="V34" s="31">
        <v>10081.400390625</v>
      </c>
      <c r="W34" s="31">
        <v>5373.009765625</v>
      </c>
      <c r="X34" s="87">
        <v>0</v>
      </c>
    </row>
    <row r="35" spans="1:24" s="11" customFormat="1">
      <c r="A35" s="72" t="s">
        <v>103</v>
      </c>
      <c r="B35" s="14"/>
      <c r="C35" s="38" t="s">
        <v>50</v>
      </c>
      <c r="D35" s="88" t="s">
        <v>217</v>
      </c>
      <c r="E35" s="264"/>
      <c r="F35" s="17">
        <f t="shared" si="3"/>
        <v>417353.31982421875</v>
      </c>
      <c r="G35" s="17">
        <f t="shared" si="6"/>
        <v>263788.53857421875</v>
      </c>
      <c r="H35" s="17">
        <f t="shared" si="2"/>
        <v>153564.78125</v>
      </c>
      <c r="I35" s="32">
        <v>0</v>
      </c>
      <c r="J35" s="31">
        <v>0</v>
      </c>
      <c r="K35" s="31">
        <v>12070.7998046875</v>
      </c>
      <c r="L35" s="31">
        <v>37864.3203125</v>
      </c>
      <c r="M35" s="31">
        <v>40010.69140625</v>
      </c>
      <c r="N35" s="31">
        <v>102931.828125</v>
      </c>
      <c r="O35" s="31">
        <v>62897.21875</v>
      </c>
      <c r="P35" s="87">
        <v>8013.68017578125</v>
      </c>
      <c r="Q35" s="31">
        <v>0</v>
      </c>
      <c r="R35" s="31">
        <v>0</v>
      </c>
      <c r="S35" s="31">
        <v>7386.39990234375</v>
      </c>
      <c r="T35" s="31">
        <v>13662.4296875</v>
      </c>
      <c r="U35" s="31">
        <v>32954.76171875</v>
      </c>
      <c r="V35" s="31">
        <v>61861.58984375</v>
      </c>
      <c r="W35" s="31">
        <v>31458.330078125</v>
      </c>
      <c r="X35" s="87">
        <v>6241.27001953125</v>
      </c>
    </row>
    <row r="36" spans="1:24" s="79" customFormat="1">
      <c r="A36" s="102"/>
      <c r="B36" s="262"/>
      <c r="C36" s="104"/>
      <c r="D36" s="104" t="s">
        <v>192</v>
      </c>
      <c r="E36" s="263"/>
      <c r="F36" s="80"/>
      <c r="G36" s="17"/>
      <c r="H36" s="80"/>
      <c r="I36" s="261"/>
      <c r="J36" s="262"/>
      <c r="K36" s="262"/>
      <c r="L36" s="262"/>
      <c r="M36" s="262"/>
      <c r="N36" s="262"/>
      <c r="O36" s="262"/>
      <c r="P36" s="263"/>
      <c r="Q36" s="105"/>
      <c r="R36" s="105"/>
      <c r="S36" s="105"/>
      <c r="T36" s="105"/>
      <c r="U36" s="105"/>
      <c r="V36" s="105"/>
      <c r="W36" s="105"/>
      <c r="X36" s="253"/>
    </row>
    <row r="37" spans="1:24" s="11" customFormat="1">
      <c r="A37" s="72" t="s">
        <v>104</v>
      </c>
      <c r="B37" s="14"/>
      <c r="C37" s="38" t="s">
        <v>51</v>
      </c>
      <c r="D37" s="38"/>
      <c r="E37" s="29" t="s">
        <v>24</v>
      </c>
      <c r="F37" s="17">
        <f t="shared" si="3"/>
        <v>115826.95043945313</v>
      </c>
      <c r="G37" s="17">
        <f t="shared" si="6"/>
        <v>72218.865051269531</v>
      </c>
      <c r="H37" s="17">
        <f t="shared" si="2"/>
        <v>43608.085388183594</v>
      </c>
      <c r="I37" s="32">
        <v>20540.51953125</v>
      </c>
      <c r="J37" s="31">
        <v>33661</v>
      </c>
      <c r="K37" s="31">
        <v>9222.1904296875</v>
      </c>
      <c r="L37" s="31">
        <v>3257.280029296875</v>
      </c>
      <c r="M37" s="31">
        <v>2577.050048828125</v>
      </c>
      <c r="N37" s="31">
        <v>0</v>
      </c>
      <c r="O37" s="31">
        <v>1959.125</v>
      </c>
      <c r="P37" s="87">
        <v>1001.7000122070312</v>
      </c>
      <c r="Q37" s="31">
        <v>12432.7158203125</v>
      </c>
      <c r="R37" s="31">
        <v>11634.83984375</v>
      </c>
      <c r="S37" s="31">
        <v>5227.919921875</v>
      </c>
      <c r="T37" s="31">
        <v>0</v>
      </c>
      <c r="U37" s="31">
        <v>7966</v>
      </c>
      <c r="V37" s="31">
        <v>5833.7998046875</v>
      </c>
      <c r="W37" s="31">
        <v>0</v>
      </c>
      <c r="X37" s="87">
        <v>512.80999755859375</v>
      </c>
    </row>
    <row r="38" spans="1:24" s="11" customFormat="1">
      <c r="A38" s="72" t="s">
        <v>107</v>
      </c>
      <c r="B38" s="14"/>
      <c r="C38" s="37" t="s">
        <v>59</v>
      </c>
      <c r="D38" s="37"/>
      <c r="E38" s="29" t="s">
        <v>213</v>
      </c>
      <c r="F38" s="17">
        <f t="shared" si="3"/>
        <v>112023.14477539062</v>
      </c>
      <c r="G38" s="17">
        <f t="shared" si="6"/>
        <v>63986.744384765625</v>
      </c>
      <c r="H38" s="17">
        <f t="shared" si="2"/>
        <v>48036.400390625</v>
      </c>
      <c r="I38" s="32">
        <v>5139.64453125</v>
      </c>
      <c r="J38" s="31">
        <v>9676.1396484375</v>
      </c>
      <c r="K38" s="31">
        <v>10386.599609375</v>
      </c>
      <c r="L38" s="31">
        <v>17314.560546875</v>
      </c>
      <c r="M38" s="31">
        <v>10427.7099609375</v>
      </c>
      <c r="N38" s="31">
        <v>7237.16015625</v>
      </c>
      <c r="O38" s="31">
        <v>1232.4599609375</v>
      </c>
      <c r="P38" s="87">
        <v>2572.469970703125</v>
      </c>
      <c r="Q38" s="31">
        <v>4821.18017578125</v>
      </c>
      <c r="R38" s="31">
        <v>6121.919921875</v>
      </c>
      <c r="S38" s="31">
        <v>8789.2001953125</v>
      </c>
      <c r="T38" s="31">
        <v>6350.52001953125</v>
      </c>
      <c r="U38" s="31">
        <v>8373.240234375</v>
      </c>
      <c r="V38" s="31">
        <v>9429</v>
      </c>
      <c r="W38" s="31">
        <v>4151.33984375</v>
      </c>
      <c r="X38" s="87">
        <v>0</v>
      </c>
    </row>
    <row r="39" spans="1:24" s="11" customFormat="1">
      <c r="A39" s="72" t="s">
        <v>105</v>
      </c>
      <c r="B39" s="14"/>
      <c r="C39" s="37" t="s">
        <v>60</v>
      </c>
      <c r="D39" s="88" t="s">
        <v>190</v>
      </c>
      <c r="E39" s="265"/>
      <c r="F39" s="17">
        <f t="shared" si="3"/>
        <v>10838.18505859375</v>
      </c>
      <c r="G39" s="17">
        <f t="shared" si="6"/>
        <v>2484.72509765625</v>
      </c>
      <c r="H39" s="17">
        <f t="shared" si="2"/>
        <v>8353.4599609375</v>
      </c>
      <c r="I39" s="32">
        <v>0</v>
      </c>
      <c r="J39" s="31">
        <v>0</v>
      </c>
      <c r="K39" s="31">
        <v>0</v>
      </c>
      <c r="L39" s="31">
        <v>0</v>
      </c>
      <c r="M39" s="31">
        <v>0</v>
      </c>
      <c r="N39" s="31">
        <v>1336.925048828125</v>
      </c>
      <c r="O39" s="31">
        <v>1147.800048828125</v>
      </c>
      <c r="P39" s="87">
        <v>0</v>
      </c>
      <c r="Q39" s="31">
        <v>0</v>
      </c>
      <c r="R39" s="31">
        <v>5645.0400390625</v>
      </c>
      <c r="S39" s="31">
        <v>0</v>
      </c>
      <c r="T39" s="31">
        <v>0</v>
      </c>
      <c r="U39" s="31">
        <v>0</v>
      </c>
      <c r="V39" s="31">
        <v>2708.419921875</v>
      </c>
      <c r="W39" s="31">
        <v>0</v>
      </c>
      <c r="X39" s="87">
        <v>0</v>
      </c>
    </row>
    <row r="40" spans="1:24" s="11" customFormat="1">
      <c r="A40" s="72" t="s">
        <v>108</v>
      </c>
      <c r="B40" s="14"/>
      <c r="C40" s="38" t="s">
        <v>61</v>
      </c>
      <c r="D40" s="88" t="s">
        <v>225</v>
      </c>
      <c r="E40" s="265"/>
      <c r="F40" s="17">
        <f t="shared" si="3"/>
        <v>11369.159973144531</v>
      </c>
      <c r="G40" s="17">
        <f t="shared" si="6"/>
        <v>7963.0198974609375</v>
      </c>
      <c r="H40" s="17">
        <f t="shared" si="2"/>
        <v>3406.1400756835937</v>
      </c>
      <c r="I40" s="32">
        <v>0</v>
      </c>
      <c r="J40" s="31">
        <v>0</v>
      </c>
      <c r="K40" s="31">
        <v>0</v>
      </c>
      <c r="L40" s="31">
        <v>4276.85986328125</v>
      </c>
      <c r="M40" s="31">
        <v>0</v>
      </c>
      <c r="N40" s="31">
        <v>2308.800048828125</v>
      </c>
      <c r="O40" s="31">
        <v>1377.3599853515625</v>
      </c>
      <c r="P40" s="87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2920.320068359375</v>
      </c>
      <c r="X40" s="87">
        <v>485.82000732421875</v>
      </c>
    </row>
    <row r="41" spans="1:24" s="79" customFormat="1">
      <c r="A41" s="102"/>
      <c r="B41" s="262"/>
      <c r="C41" s="262"/>
      <c r="D41" s="111" t="s">
        <v>218</v>
      </c>
      <c r="E41" s="263"/>
      <c r="F41" s="80"/>
      <c r="G41" s="17"/>
      <c r="H41" s="80"/>
      <c r="I41" s="261"/>
      <c r="J41" s="262"/>
      <c r="K41" s="262"/>
      <c r="L41" s="262"/>
      <c r="M41" s="262"/>
      <c r="N41" s="262"/>
      <c r="O41" s="262"/>
      <c r="P41" s="263"/>
      <c r="Q41" s="105"/>
      <c r="R41" s="105"/>
      <c r="S41" s="105"/>
      <c r="T41" s="105"/>
      <c r="U41" s="105"/>
      <c r="V41" s="105"/>
      <c r="W41" s="105"/>
      <c r="X41" s="253"/>
    </row>
    <row r="42" spans="1:24" s="11" customFormat="1">
      <c r="A42" s="72" t="s">
        <v>106</v>
      </c>
      <c r="B42" s="14"/>
      <c r="C42" s="38" t="s">
        <v>62</v>
      </c>
      <c r="D42" s="14"/>
      <c r="E42" s="29" t="s">
        <v>210</v>
      </c>
      <c r="F42" s="17">
        <f t="shared" si="3"/>
        <v>3302.2099609375</v>
      </c>
      <c r="G42" s="17">
        <f t="shared" si="6"/>
        <v>0</v>
      </c>
      <c r="H42" s="17">
        <f t="shared" si="2"/>
        <v>3302.2099609375</v>
      </c>
      <c r="I42" s="32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87">
        <v>0</v>
      </c>
      <c r="Q42" s="31">
        <v>0</v>
      </c>
      <c r="R42" s="31">
        <v>0</v>
      </c>
      <c r="S42" s="31">
        <v>3302.2099609375</v>
      </c>
      <c r="T42" s="31">
        <v>0</v>
      </c>
      <c r="U42" s="31">
        <v>0</v>
      </c>
      <c r="V42" s="31">
        <v>0</v>
      </c>
      <c r="W42" s="31">
        <v>0</v>
      </c>
      <c r="X42" s="87">
        <v>0</v>
      </c>
    </row>
    <row r="43" spans="1:24" s="11" customFormat="1">
      <c r="A43" s="72" t="s">
        <v>109</v>
      </c>
      <c r="B43" s="14"/>
      <c r="C43" s="38" t="s">
        <v>63</v>
      </c>
      <c r="D43" s="14"/>
      <c r="E43" s="29" t="s">
        <v>219</v>
      </c>
      <c r="F43" s="17">
        <f t="shared" si="3"/>
        <v>818580.30810546875</v>
      </c>
      <c r="G43" s="17">
        <f t="shared" si="6"/>
        <v>444380.39501953125</v>
      </c>
      <c r="H43" s="17">
        <f t="shared" si="2"/>
        <v>374199.9130859375</v>
      </c>
      <c r="I43" s="32">
        <v>0</v>
      </c>
      <c r="J43" s="31">
        <v>4896.35986328125</v>
      </c>
      <c r="K43" s="31">
        <v>16844.279296875</v>
      </c>
      <c r="L43" s="31">
        <v>92040.9609375</v>
      </c>
      <c r="M43" s="31">
        <v>81306.7578125</v>
      </c>
      <c r="N43" s="31">
        <v>173225.515625</v>
      </c>
      <c r="O43" s="31">
        <v>58348.44140625</v>
      </c>
      <c r="P43" s="87">
        <v>17718.080078125</v>
      </c>
      <c r="Q43" s="31">
        <v>0</v>
      </c>
      <c r="R43" s="31">
        <v>5976.16015625</v>
      </c>
      <c r="S43" s="31">
        <v>4626.4501953125</v>
      </c>
      <c r="T43" s="31">
        <v>74912.15625</v>
      </c>
      <c r="U43" s="31">
        <v>50637.23828125</v>
      </c>
      <c r="V43" s="31">
        <v>139549.765625</v>
      </c>
      <c r="W43" s="31">
        <v>80305.7421875</v>
      </c>
      <c r="X43" s="87">
        <v>18192.400390625</v>
      </c>
    </row>
    <row r="44" spans="1:24" s="11" customFormat="1">
      <c r="A44" s="72" t="s">
        <v>110</v>
      </c>
      <c r="B44" s="14"/>
      <c r="C44" s="38" t="s">
        <v>64</v>
      </c>
      <c r="D44" s="14"/>
      <c r="E44" s="29" t="s">
        <v>202</v>
      </c>
      <c r="F44" s="17">
        <f t="shared" si="3"/>
        <v>2770362.09765625</v>
      </c>
      <c r="G44" s="17">
        <f t="shared" si="4"/>
        <v>1646449.0859375</v>
      </c>
      <c r="H44" s="17">
        <f t="shared" si="2"/>
        <v>1123913.01171875</v>
      </c>
      <c r="I44" s="32">
        <v>0</v>
      </c>
      <c r="J44" s="31">
        <v>0</v>
      </c>
      <c r="K44" s="31">
        <v>45897.6796875</v>
      </c>
      <c r="L44" s="31">
        <v>373700.9375</v>
      </c>
      <c r="M44" s="31">
        <v>347160.625</v>
      </c>
      <c r="N44" s="31">
        <v>558423.1875</v>
      </c>
      <c r="O44" s="31">
        <v>271338.65625</v>
      </c>
      <c r="P44" s="87">
        <v>49928</v>
      </c>
      <c r="Q44" s="31">
        <v>0</v>
      </c>
      <c r="R44" s="31">
        <v>0</v>
      </c>
      <c r="S44" s="31">
        <v>67346.7578125</v>
      </c>
      <c r="T44" s="31">
        <v>204067.84375</v>
      </c>
      <c r="U44" s="31">
        <v>238215.59375</v>
      </c>
      <c r="V44" s="31">
        <v>378769.78125</v>
      </c>
      <c r="W44" s="31">
        <v>186159.59375</v>
      </c>
      <c r="X44" s="87">
        <v>49353.44140625</v>
      </c>
    </row>
    <row r="45" spans="1:24" s="11" customFormat="1">
      <c r="A45" s="72" t="s">
        <v>111</v>
      </c>
      <c r="B45" s="14"/>
      <c r="C45" s="38" t="s">
        <v>65</v>
      </c>
      <c r="D45" s="88" t="s">
        <v>203</v>
      </c>
      <c r="E45" s="264"/>
      <c r="F45" s="17">
        <f t="shared" si="3"/>
        <v>1545689.1547851563</v>
      </c>
      <c r="G45" s="17">
        <f t="shared" si="4"/>
        <v>650739.8076171875</v>
      </c>
      <c r="H45" s="17">
        <f t="shared" si="2"/>
        <v>894949.34716796875</v>
      </c>
      <c r="I45" s="32">
        <v>10345.8759765625</v>
      </c>
      <c r="J45" s="31">
        <v>0</v>
      </c>
      <c r="K45" s="31">
        <v>14445.919921875</v>
      </c>
      <c r="L45" s="31">
        <v>80419.6796875</v>
      </c>
      <c r="M45" s="31">
        <v>109851.4765625</v>
      </c>
      <c r="N45" s="31">
        <v>262247.75</v>
      </c>
      <c r="O45" s="31">
        <v>147700.625</v>
      </c>
      <c r="P45" s="87">
        <v>25728.48046875</v>
      </c>
      <c r="Q45" s="31">
        <v>0</v>
      </c>
      <c r="R45" s="31">
        <v>5579.39990234375</v>
      </c>
      <c r="S45" s="31">
        <v>20676.080078125</v>
      </c>
      <c r="T45" s="31">
        <v>90707.5234375</v>
      </c>
      <c r="U45" s="31">
        <v>178860.84375</v>
      </c>
      <c r="V45" s="31">
        <v>366147.09375</v>
      </c>
      <c r="W45" s="31">
        <v>200769.65625</v>
      </c>
      <c r="X45" s="87">
        <v>32208.75</v>
      </c>
    </row>
    <row r="46" spans="1:24" s="79" customFormat="1">
      <c r="A46" s="102"/>
      <c r="B46" s="262"/>
      <c r="C46" s="111"/>
      <c r="D46" s="111" t="s">
        <v>25</v>
      </c>
      <c r="E46" s="263"/>
      <c r="F46" s="80"/>
      <c r="G46" s="80"/>
      <c r="H46" s="80"/>
      <c r="I46" s="261"/>
      <c r="J46" s="262"/>
      <c r="K46" s="262"/>
      <c r="L46" s="262"/>
      <c r="M46" s="262"/>
      <c r="N46" s="262"/>
      <c r="O46" s="262"/>
      <c r="P46" s="263"/>
      <c r="Q46" s="105"/>
      <c r="R46" s="105"/>
      <c r="S46" s="105"/>
      <c r="T46" s="105"/>
      <c r="U46" s="105"/>
      <c r="V46" s="105"/>
      <c r="W46" s="105"/>
      <c r="X46" s="253"/>
    </row>
    <row r="47" spans="1:24" s="11" customFormat="1">
      <c r="A47" s="72" t="s">
        <v>112</v>
      </c>
      <c r="B47" s="14"/>
      <c r="C47" s="38" t="s">
        <v>66</v>
      </c>
      <c r="D47" s="46"/>
      <c r="E47" s="29" t="s">
        <v>204</v>
      </c>
      <c r="F47" s="17">
        <f t="shared" si="3"/>
        <v>52307.080627441406</v>
      </c>
      <c r="G47" s="17">
        <f t="shared" si="4"/>
        <v>24713.470458984375</v>
      </c>
      <c r="H47" s="17">
        <f t="shared" si="2"/>
        <v>27593.610168457031</v>
      </c>
      <c r="I47" s="32">
        <v>0</v>
      </c>
      <c r="J47" s="31">
        <v>0</v>
      </c>
      <c r="K47" s="31">
        <v>0</v>
      </c>
      <c r="L47" s="31">
        <v>10289</v>
      </c>
      <c r="M47" s="31">
        <v>2577.050048828125</v>
      </c>
      <c r="N47" s="31">
        <v>9049.8603515625</v>
      </c>
      <c r="O47" s="31">
        <v>2797.56005859375</v>
      </c>
      <c r="P47" s="87">
        <v>0</v>
      </c>
      <c r="Q47" s="31">
        <v>0</v>
      </c>
      <c r="R47" s="31">
        <v>5976.16015625</v>
      </c>
      <c r="S47" s="31">
        <v>2380.6298828125</v>
      </c>
      <c r="T47" s="31">
        <v>5620</v>
      </c>
      <c r="U47" s="31">
        <v>0</v>
      </c>
      <c r="V47" s="31">
        <v>11983.66015625</v>
      </c>
      <c r="W47" s="31">
        <v>873</v>
      </c>
      <c r="X47" s="87">
        <v>760.15997314453125</v>
      </c>
    </row>
    <row r="48" spans="1:24" s="11" customFormat="1">
      <c r="A48" s="72" t="s">
        <v>113</v>
      </c>
      <c r="B48" s="14"/>
      <c r="C48" s="38" t="s">
        <v>67</v>
      </c>
      <c r="D48" s="46"/>
      <c r="E48" s="29" t="s">
        <v>205</v>
      </c>
      <c r="F48" s="17">
        <f t="shared" si="3"/>
        <v>1345201.5758056641</v>
      </c>
      <c r="G48" s="17">
        <f t="shared" si="4"/>
        <v>775546.4482421875</v>
      </c>
      <c r="H48" s="17">
        <f t="shared" si="2"/>
        <v>569655.12756347656</v>
      </c>
      <c r="I48" s="32">
        <v>75061.109375</v>
      </c>
      <c r="J48" s="31">
        <v>62411.125</v>
      </c>
      <c r="K48" s="31">
        <v>121602.9921875</v>
      </c>
      <c r="L48" s="31">
        <v>275069</v>
      </c>
      <c r="M48" s="31">
        <v>113940.34375</v>
      </c>
      <c r="N48" s="31">
        <v>101926.71875</v>
      </c>
      <c r="O48" s="31">
        <v>21320.279296875</v>
      </c>
      <c r="P48" s="87">
        <v>4214.8798828125</v>
      </c>
      <c r="Q48" s="31">
        <v>94867.203125</v>
      </c>
      <c r="R48" s="31">
        <v>109456.875</v>
      </c>
      <c r="S48" s="31">
        <v>104786.5</v>
      </c>
      <c r="T48" s="31">
        <v>112030.171875</v>
      </c>
      <c r="U48" s="31">
        <v>72778.6796875</v>
      </c>
      <c r="V48" s="31">
        <v>59677.828125</v>
      </c>
      <c r="W48" s="31">
        <v>14537.4697265625</v>
      </c>
      <c r="X48" s="87">
        <v>1520.4000244140625</v>
      </c>
    </row>
    <row r="49" spans="1:24" s="11" customFormat="1">
      <c r="A49" s="72" t="s">
        <v>114</v>
      </c>
      <c r="B49" s="14"/>
      <c r="C49" s="38" t="s">
        <v>68</v>
      </c>
      <c r="D49" s="46"/>
      <c r="E49" s="29" t="s">
        <v>206</v>
      </c>
      <c r="F49" s="17">
        <f t="shared" si="3"/>
        <v>658054.15576171875</v>
      </c>
      <c r="G49" s="17">
        <f t="shared" si="4"/>
        <v>239617.6513671875</v>
      </c>
      <c r="H49" s="17">
        <f t="shared" si="2"/>
        <v>418436.50439453125</v>
      </c>
      <c r="I49" s="32">
        <v>23457.98046875</v>
      </c>
      <c r="J49" s="31">
        <v>26484.470703125</v>
      </c>
      <c r="K49" s="31">
        <v>28146.30078125</v>
      </c>
      <c r="L49" s="31">
        <v>36566.48828125</v>
      </c>
      <c r="M49" s="31">
        <v>30455.859375</v>
      </c>
      <c r="N49" s="31">
        <v>62850.87109375</v>
      </c>
      <c r="O49" s="31">
        <v>27852.30078125</v>
      </c>
      <c r="P49" s="87">
        <v>3803.3798828125</v>
      </c>
      <c r="Q49" s="31">
        <v>43570.69921875</v>
      </c>
      <c r="R49" s="31">
        <v>11357.8203125</v>
      </c>
      <c r="S49" s="31">
        <v>76571.6015625</v>
      </c>
      <c r="T49" s="31">
        <v>99746.8203125</v>
      </c>
      <c r="U49" s="31">
        <v>36961.921875</v>
      </c>
      <c r="V49" s="31">
        <v>100631.1796875</v>
      </c>
      <c r="W49" s="31">
        <v>42404.94140625</v>
      </c>
      <c r="X49" s="87">
        <v>7191.52001953125</v>
      </c>
    </row>
    <row r="50" spans="1:24" s="79" customFormat="1">
      <c r="A50" s="102"/>
      <c r="B50" s="262"/>
      <c r="C50" s="111"/>
      <c r="D50" s="111" t="s">
        <v>26</v>
      </c>
      <c r="E50" s="263"/>
      <c r="F50" s="80"/>
      <c r="G50" s="80"/>
      <c r="H50" s="80"/>
      <c r="I50" s="261"/>
      <c r="J50" s="262"/>
      <c r="K50" s="262"/>
      <c r="L50" s="262"/>
      <c r="M50" s="262"/>
      <c r="N50" s="262"/>
      <c r="O50" s="262"/>
      <c r="P50" s="263"/>
      <c r="Q50" s="105"/>
      <c r="R50" s="105"/>
      <c r="S50" s="105"/>
      <c r="T50" s="105"/>
      <c r="U50" s="105"/>
      <c r="V50" s="105"/>
      <c r="W50" s="105"/>
      <c r="X50" s="253"/>
    </row>
    <row r="51" spans="1:24" s="11" customFormat="1">
      <c r="A51" s="72" t="s">
        <v>115</v>
      </c>
      <c r="B51" s="14"/>
      <c r="C51" s="38" t="s">
        <v>69</v>
      </c>
      <c r="D51" s="46"/>
      <c r="E51" s="29" t="s">
        <v>220</v>
      </c>
      <c r="F51" s="17">
        <f t="shared" si="3"/>
        <v>149989.94970703125</v>
      </c>
      <c r="G51" s="17">
        <f t="shared" si="4"/>
        <v>101200.4501953125</v>
      </c>
      <c r="H51" s="17">
        <f t="shared" si="2"/>
        <v>48789.49951171875</v>
      </c>
      <c r="I51" s="32">
        <v>0</v>
      </c>
      <c r="J51" s="31">
        <v>2681.909912109375</v>
      </c>
      <c r="K51" s="31">
        <v>23452.51953125</v>
      </c>
      <c r="L51" s="31">
        <v>30657.5</v>
      </c>
      <c r="M51" s="31">
        <v>10914.259765625</v>
      </c>
      <c r="N51" s="31">
        <v>22459.140625</v>
      </c>
      <c r="O51" s="31">
        <v>10197.3603515625</v>
      </c>
      <c r="P51" s="87">
        <v>837.760009765625</v>
      </c>
      <c r="Q51" s="31">
        <v>4821.18017578125</v>
      </c>
      <c r="R51" s="31">
        <v>0</v>
      </c>
      <c r="S51" s="31">
        <v>6311.080078125</v>
      </c>
      <c r="T51" s="31">
        <v>5698.7001953125</v>
      </c>
      <c r="U51" s="31">
        <v>9866.419921875</v>
      </c>
      <c r="V51" s="31">
        <v>16404.119140625</v>
      </c>
      <c r="W51" s="31">
        <v>5688</v>
      </c>
      <c r="X51" s="87">
        <v>0</v>
      </c>
    </row>
    <row r="52" spans="1:24" s="11" customFormat="1">
      <c r="A52" s="72" t="s">
        <v>116</v>
      </c>
      <c r="B52" s="14"/>
      <c r="C52" s="37" t="s">
        <v>70</v>
      </c>
      <c r="D52" s="46"/>
      <c r="E52" s="28" t="s">
        <v>207</v>
      </c>
      <c r="F52" s="17">
        <f t="shared" si="3"/>
        <v>53300.599914550781</v>
      </c>
      <c r="G52" s="17">
        <f t="shared" si="4"/>
        <v>28105.98046875</v>
      </c>
      <c r="H52" s="17">
        <f>SUM(Q52:X52)</f>
        <v>25194.619445800781</v>
      </c>
      <c r="I52" s="32">
        <v>10317.6611328125</v>
      </c>
      <c r="J52" s="31">
        <v>8117.759765625</v>
      </c>
      <c r="K52" s="31">
        <v>0</v>
      </c>
      <c r="L52" s="31">
        <v>0</v>
      </c>
      <c r="M52" s="31">
        <v>0</v>
      </c>
      <c r="N52" s="31">
        <v>8438.099609375</v>
      </c>
      <c r="O52" s="31">
        <v>1232.4599609375</v>
      </c>
      <c r="P52" s="87">
        <v>0</v>
      </c>
      <c r="Q52" s="31">
        <v>0</v>
      </c>
      <c r="R52" s="31">
        <v>0</v>
      </c>
      <c r="S52" s="31">
        <v>13358.7998046875</v>
      </c>
      <c r="T52" s="31">
        <v>9673.6796875</v>
      </c>
      <c r="U52" s="31">
        <v>0</v>
      </c>
      <c r="V52" s="31">
        <v>0</v>
      </c>
      <c r="W52" s="31">
        <v>1306.9599609375</v>
      </c>
      <c r="X52" s="87">
        <v>855.17999267578125</v>
      </c>
    </row>
    <row r="53" spans="1:24" s="11" customFormat="1">
      <c r="A53" s="72" t="s">
        <v>184</v>
      </c>
      <c r="B53" s="14"/>
      <c r="C53" s="37" t="s">
        <v>71</v>
      </c>
      <c r="D53" s="88" t="s">
        <v>182</v>
      </c>
      <c r="E53" s="265"/>
      <c r="F53" s="17">
        <f>SUM(G53:H53)</f>
        <v>86085.92822265625</v>
      </c>
      <c r="G53" s="17">
        <f>SUM(I53:P53)</f>
        <v>37861.08447265625</v>
      </c>
      <c r="H53" s="17">
        <f>SUM(Q53:X53)</f>
        <v>48224.84375</v>
      </c>
      <c r="I53" s="32">
        <v>28897.89453125</v>
      </c>
      <c r="J53" s="31">
        <v>4896.35986328125</v>
      </c>
      <c r="K53" s="31">
        <v>4066.830078125</v>
      </c>
      <c r="L53" s="31">
        <v>0</v>
      </c>
      <c r="M53" s="31">
        <v>0</v>
      </c>
      <c r="N53" s="31">
        <v>0</v>
      </c>
      <c r="O53" s="31">
        <v>0</v>
      </c>
      <c r="P53" s="87">
        <v>0</v>
      </c>
      <c r="Q53" s="31">
        <v>36867.0234375</v>
      </c>
      <c r="R53" s="31">
        <v>11357.8203125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87">
        <v>0</v>
      </c>
    </row>
    <row r="54" spans="1:24" s="16" customFormat="1" ht="15" customHeight="1">
      <c r="A54" s="248"/>
      <c r="B54" s="63" t="s">
        <v>56</v>
      </c>
      <c r="C54" s="63"/>
      <c r="D54" s="63"/>
      <c r="E54" s="64"/>
      <c r="F54" s="53">
        <f t="shared" si="3"/>
        <v>3156104.6823120117</v>
      </c>
      <c r="G54" s="54">
        <f>SUM(G55:G61)</f>
        <v>1917385.0482177734</v>
      </c>
      <c r="H54" s="54">
        <f>SUM(H55:H61)</f>
        <v>1238719.6340942383</v>
      </c>
      <c r="I54" s="55">
        <f>SUM(I55:I61)</f>
        <v>349969.11328125</v>
      </c>
      <c r="J54" s="56">
        <f t="shared" ref="J54:X54" si="7">SUM(J55:J61)</f>
        <v>227782.34765625</v>
      </c>
      <c r="K54" s="56">
        <f t="shared" si="7"/>
        <v>459308.1640625</v>
      </c>
      <c r="L54" s="56">
        <f t="shared" si="7"/>
        <v>472201.3701171875</v>
      </c>
      <c r="M54" s="56">
        <f>SUM(M55:M61)</f>
        <v>174948.28137207031</v>
      </c>
      <c r="N54" s="56">
        <f t="shared" si="7"/>
        <v>133560.8125</v>
      </c>
      <c r="O54" s="56">
        <f t="shared" si="7"/>
        <v>84621.689208984375</v>
      </c>
      <c r="P54" s="252">
        <f>SUM(P55:P61)</f>
        <v>14993.27001953125</v>
      </c>
      <c r="Q54" s="56">
        <f t="shared" si="7"/>
        <v>286391.77734375</v>
      </c>
      <c r="R54" s="56">
        <f t="shared" si="7"/>
        <v>172069.470703125</v>
      </c>
      <c r="S54" s="56">
        <f t="shared" si="7"/>
        <v>270073.87890625</v>
      </c>
      <c r="T54" s="56">
        <f t="shared" si="7"/>
        <v>196822.51416015625</v>
      </c>
      <c r="U54" s="56">
        <f t="shared" si="7"/>
        <v>99427.364501953125</v>
      </c>
      <c r="V54" s="56">
        <f t="shared" si="7"/>
        <v>130499.939453125</v>
      </c>
      <c r="W54" s="56">
        <f t="shared" si="7"/>
        <v>65135.479248046875</v>
      </c>
      <c r="X54" s="252">
        <f t="shared" si="7"/>
        <v>18299.209777832031</v>
      </c>
    </row>
    <row r="55" spans="1:24">
      <c r="A55" s="72" t="s">
        <v>119</v>
      </c>
      <c r="B55" s="81"/>
      <c r="C55" s="38" t="s">
        <v>72</v>
      </c>
      <c r="D55" s="88" t="s">
        <v>223</v>
      </c>
      <c r="E55" s="266"/>
      <c r="F55" s="17">
        <f>SUM(G55:H55)</f>
        <v>806061.0341796875</v>
      </c>
      <c r="G55" s="17">
        <f t="shared" si="4"/>
        <v>672958.041015625</v>
      </c>
      <c r="H55" s="17">
        <f t="shared" si="2"/>
        <v>133102.9931640625</v>
      </c>
      <c r="I55" s="254">
        <v>30472.19921875</v>
      </c>
      <c r="J55" s="33">
        <v>41190.12109375</v>
      </c>
      <c r="K55" s="33">
        <v>231383.90625</v>
      </c>
      <c r="L55" s="33">
        <v>240272.453125</v>
      </c>
      <c r="M55" s="33">
        <v>68179.6015625</v>
      </c>
      <c r="N55" s="33">
        <v>44954.83984375</v>
      </c>
      <c r="O55" s="33">
        <v>16504.919921875</v>
      </c>
      <c r="P55" s="87">
        <v>0</v>
      </c>
      <c r="Q55" s="33">
        <v>14305.5</v>
      </c>
      <c r="R55" s="33">
        <v>20889.119140625</v>
      </c>
      <c r="S55" s="33">
        <v>18057.19921875</v>
      </c>
      <c r="T55" s="33">
        <v>35665.875</v>
      </c>
      <c r="U55" s="33">
        <v>14727.2802734375</v>
      </c>
      <c r="V55" s="33">
        <v>21002.51953125</v>
      </c>
      <c r="W55" s="33">
        <v>8455.5</v>
      </c>
      <c r="X55" s="255">
        <v>0</v>
      </c>
    </row>
    <row r="56" spans="1:24">
      <c r="A56" s="72" t="s">
        <v>120</v>
      </c>
      <c r="B56" s="81"/>
      <c r="C56" s="38" t="s">
        <v>73</v>
      </c>
      <c r="D56" s="88" t="s">
        <v>27</v>
      </c>
      <c r="E56" s="266"/>
      <c r="F56" s="17">
        <f t="shared" si="3"/>
        <v>704932.150390625</v>
      </c>
      <c r="G56" s="17">
        <f t="shared" si="4"/>
        <v>431190.794921875</v>
      </c>
      <c r="H56" s="17">
        <f t="shared" si="2"/>
        <v>273741.35546875</v>
      </c>
      <c r="I56" s="254">
        <v>139152.21875</v>
      </c>
      <c r="J56" s="33">
        <v>42340.69921875</v>
      </c>
      <c r="K56" s="33">
        <v>52187.1015625</v>
      </c>
      <c r="L56" s="33">
        <v>64692.98828125</v>
      </c>
      <c r="M56" s="33">
        <v>30975.66015625</v>
      </c>
      <c r="N56" s="33">
        <v>51378.078125</v>
      </c>
      <c r="O56" s="33">
        <v>40044.05859375</v>
      </c>
      <c r="P56" s="87">
        <v>10419.990234375</v>
      </c>
      <c r="Q56" s="33">
        <v>96829.828125</v>
      </c>
      <c r="R56" s="33">
        <v>12428.740234375</v>
      </c>
      <c r="S56" s="33">
        <v>41097</v>
      </c>
      <c r="T56" s="33">
        <v>9002.51953125</v>
      </c>
      <c r="U56" s="33">
        <v>31598.279296875</v>
      </c>
      <c r="V56" s="33">
        <v>46084.94921875</v>
      </c>
      <c r="W56" s="33">
        <v>28731.869140625</v>
      </c>
      <c r="X56" s="255">
        <v>7968.169921875</v>
      </c>
    </row>
    <row r="57" spans="1:24">
      <c r="A57" s="72" t="s">
        <v>121</v>
      </c>
      <c r="B57" s="81"/>
      <c r="C57" s="38" t="s">
        <v>74</v>
      </c>
      <c r="D57" s="88" t="s">
        <v>28</v>
      </c>
      <c r="E57" s="266"/>
      <c r="F57" s="17">
        <f t="shared" si="3"/>
        <v>221589.51165771484</v>
      </c>
      <c r="G57" s="17">
        <f t="shared" si="4"/>
        <v>135106.84729003906</v>
      </c>
      <c r="H57" s="17">
        <f t="shared" si="2"/>
        <v>86482.664367675781</v>
      </c>
      <c r="I57" s="254">
        <v>35550.8984375</v>
      </c>
      <c r="J57" s="33">
        <v>49610.3984375</v>
      </c>
      <c r="K57" s="33">
        <v>27536.400390625</v>
      </c>
      <c r="L57" s="33">
        <v>9982.5498046875</v>
      </c>
      <c r="M57" s="33">
        <v>5432.7001953125</v>
      </c>
      <c r="N57" s="33">
        <v>5616.5400390625</v>
      </c>
      <c r="O57" s="33">
        <v>1377.3599853515625</v>
      </c>
      <c r="P57" s="87">
        <v>0</v>
      </c>
      <c r="Q57" s="33">
        <v>42917.3984375</v>
      </c>
      <c r="R57" s="33">
        <v>14505.1201171875</v>
      </c>
      <c r="S57" s="33">
        <v>16712.640625</v>
      </c>
      <c r="T57" s="33">
        <v>5769.68017578125</v>
      </c>
      <c r="U57" s="33">
        <v>5627.625</v>
      </c>
      <c r="V57" s="33">
        <v>0</v>
      </c>
      <c r="W57" s="33">
        <v>0</v>
      </c>
      <c r="X57" s="255">
        <v>950.20001220703125</v>
      </c>
    </row>
    <row r="58" spans="1:24">
      <c r="A58" s="72" t="s">
        <v>122</v>
      </c>
      <c r="B58" s="81"/>
      <c r="C58" s="38" t="s">
        <v>75</v>
      </c>
      <c r="D58" s="88" t="s">
        <v>117</v>
      </c>
      <c r="E58" s="266"/>
      <c r="F58" s="17">
        <f t="shared" si="3"/>
        <v>549444.33813476563</v>
      </c>
      <c r="G58" s="17">
        <f t="shared" si="4"/>
        <v>277917.41650390625</v>
      </c>
      <c r="H58" s="17">
        <f t="shared" si="2"/>
        <v>271526.92163085937</v>
      </c>
      <c r="I58" s="254">
        <v>87997</v>
      </c>
      <c r="J58" s="33">
        <v>63695.96875</v>
      </c>
      <c r="K58" s="33">
        <v>47825.3984375</v>
      </c>
      <c r="L58" s="33">
        <v>44257.19921875</v>
      </c>
      <c r="M58" s="33">
        <v>25255.08984375</v>
      </c>
      <c r="N58" s="33">
        <v>4524.93017578125</v>
      </c>
      <c r="O58" s="33">
        <v>4361.830078125</v>
      </c>
      <c r="P58" s="87">
        <v>0</v>
      </c>
      <c r="Q58" s="33">
        <v>52454.69921875</v>
      </c>
      <c r="R58" s="33">
        <v>81100.9609375</v>
      </c>
      <c r="S58" s="33">
        <v>72058</v>
      </c>
      <c r="T58" s="33">
        <v>40762.44140625</v>
      </c>
      <c r="U58" s="33">
        <v>12750.1201171875</v>
      </c>
      <c r="V58" s="33">
        <v>10778.669921875</v>
      </c>
      <c r="W58" s="33">
        <v>1622.030029296875</v>
      </c>
      <c r="X58" s="255">
        <v>0</v>
      </c>
    </row>
    <row r="59" spans="1:24">
      <c r="A59" s="72" t="s">
        <v>123</v>
      </c>
      <c r="B59" s="81"/>
      <c r="C59" s="38" t="s">
        <v>76</v>
      </c>
      <c r="D59" s="88" t="s">
        <v>221</v>
      </c>
      <c r="E59" s="266"/>
      <c r="F59" s="17">
        <f t="shared" si="3"/>
        <v>158080.3505859375</v>
      </c>
      <c r="G59" s="17">
        <f t="shared" si="4"/>
        <v>74677.180419921875</v>
      </c>
      <c r="H59" s="17">
        <f t="shared" si="2"/>
        <v>83403.170166015625</v>
      </c>
      <c r="I59" s="254">
        <v>0</v>
      </c>
      <c r="J59" s="33">
        <v>0</v>
      </c>
      <c r="K59" s="33">
        <v>38123.87890625</v>
      </c>
      <c r="L59" s="33">
        <v>33906.6015625</v>
      </c>
      <c r="M59" s="33">
        <v>2646.699951171875</v>
      </c>
      <c r="N59" s="33">
        <v>0</v>
      </c>
      <c r="O59" s="33">
        <v>0</v>
      </c>
      <c r="P59" s="87">
        <v>0</v>
      </c>
      <c r="Q59" s="33">
        <v>0</v>
      </c>
      <c r="R59" s="33">
        <v>10942.2900390625</v>
      </c>
      <c r="S59" s="33">
        <v>45357.640625</v>
      </c>
      <c r="T59" s="33">
        <v>24157.099609375</v>
      </c>
      <c r="U59" s="33">
        <v>2946.139892578125</v>
      </c>
      <c r="V59" s="33">
        <v>0</v>
      </c>
      <c r="W59" s="33">
        <v>0</v>
      </c>
      <c r="X59" s="255">
        <v>0</v>
      </c>
    </row>
    <row r="60" spans="1:24">
      <c r="A60" s="72" t="s">
        <v>124</v>
      </c>
      <c r="B60" s="81"/>
      <c r="C60" s="38" t="s">
        <v>77</v>
      </c>
      <c r="D60" s="88" t="s">
        <v>29</v>
      </c>
      <c r="E60" s="266"/>
      <c r="F60" s="17">
        <f t="shared" si="3"/>
        <v>60275.244140625</v>
      </c>
      <c r="G60" s="17">
        <f t="shared" si="4"/>
        <v>54761.484375</v>
      </c>
      <c r="H60" s="17">
        <f t="shared" si="2"/>
        <v>5513.759765625</v>
      </c>
      <c r="I60" s="254">
        <v>0</v>
      </c>
      <c r="J60" s="33">
        <v>0</v>
      </c>
      <c r="K60" s="33">
        <v>22189.080078125</v>
      </c>
      <c r="L60" s="33">
        <v>27337.19921875</v>
      </c>
      <c r="M60" s="33">
        <v>1614.5999755859375</v>
      </c>
      <c r="N60" s="33">
        <v>2166.72509765625</v>
      </c>
      <c r="O60" s="33">
        <v>1453.8800048828125</v>
      </c>
      <c r="P60" s="87">
        <v>0</v>
      </c>
      <c r="Q60" s="33">
        <v>0</v>
      </c>
      <c r="R60" s="33">
        <v>5513.759765625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255">
        <v>0</v>
      </c>
    </row>
    <row r="61" spans="1:24">
      <c r="A61" s="72" t="s">
        <v>125</v>
      </c>
      <c r="B61" s="81"/>
      <c r="C61" s="38" t="s">
        <v>78</v>
      </c>
      <c r="D61" s="88" t="s">
        <v>118</v>
      </c>
      <c r="E61" s="266"/>
      <c r="F61" s="17">
        <f t="shared" si="3"/>
        <v>655722.05322265625</v>
      </c>
      <c r="G61" s="17">
        <f t="shared" si="4"/>
        <v>270773.28369140625</v>
      </c>
      <c r="H61" s="17">
        <f t="shared" si="2"/>
        <v>384948.76953125</v>
      </c>
      <c r="I61" s="254">
        <v>56796.796875</v>
      </c>
      <c r="J61" s="33">
        <v>30945.16015625</v>
      </c>
      <c r="K61" s="33">
        <v>40062.3984375</v>
      </c>
      <c r="L61" s="33">
        <v>51752.37890625</v>
      </c>
      <c r="M61" s="33">
        <v>40843.9296875</v>
      </c>
      <c r="N61" s="33">
        <v>24919.69921875</v>
      </c>
      <c r="O61" s="33">
        <v>20879.640625</v>
      </c>
      <c r="P61" s="87">
        <v>4573.27978515625</v>
      </c>
      <c r="Q61" s="33">
        <v>79884.3515625</v>
      </c>
      <c r="R61" s="33">
        <v>26689.48046875</v>
      </c>
      <c r="S61" s="33">
        <v>76791.3984375</v>
      </c>
      <c r="T61" s="33">
        <v>81464.8984375</v>
      </c>
      <c r="U61" s="33">
        <v>31777.919921875</v>
      </c>
      <c r="V61" s="33">
        <v>52633.80078125</v>
      </c>
      <c r="W61" s="33">
        <v>26326.080078125</v>
      </c>
      <c r="X61" s="255">
        <v>9380.83984375</v>
      </c>
    </row>
    <row r="62" spans="1:24" s="101" customFormat="1" ht="15" customHeight="1" thickBot="1">
      <c r="A62" s="249" t="s">
        <v>80</v>
      </c>
      <c r="B62" s="95" t="s">
        <v>183</v>
      </c>
      <c r="C62" s="97" t="s">
        <v>79</v>
      </c>
      <c r="D62" s="100"/>
      <c r="E62" s="97"/>
      <c r="F62" s="98">
        <f t="shared" si="3"/>
        <v>2292493.578125</v>
      </c>
      <c r="G62" s="99">
        <f t="shared" si="4"/>
        <v>1045009.986328125</v>
      </c>
      <c r="H62" s="99">
        <f>SUM(Q62:X62)</f>
        <v>1247483.591796875</v>
      </c>
      <c r="I62" s="100">
        <v>18407.416015625</v>
      </c>
      <c r="J62" s="96">
        <v>18879.474609375</v>
      </c>
      <c r="K62" s="96">
        <v>12721.974609375</v>
      </c>
      <c r="L62" s="96">
        <v>49183.5</v>
      </c>
      <c r="M62" s="96">
        <v>36716.76171875</v>
      </c>
      <c r="N62" s="96">
        <v>225205.234375</v>
      </c>
      <c r="O62" s="96">
        <v>471727.21875</v>
      </c>
      <c r="P62" s="97">
        <v>212168.40625</v>
      </c>
      <c r="Q62" s="96">
        <v>59134.7109375</v>
      </c>
      <c r="R62" s="96">
        <v>20135.099609375</v>
      </c>
      <c r="S62" s="96">
        <v>16480.51953125</v>
      </c>
      <c r="T62" s="96">
        <v>16067.5</v>
      </c>
      <c r="U62" s="96">
        <v>52651.19921875</v>
      </c>
      <c r="V62" s="96">
        <v>345284.9375</v>
      </c>
      <c r="W62" s="96">
        <v>498817.0625</v>
      </c>
      <c r="X62" s="97">
        <v>238912.5625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90" zoomScaleNormal="90" workbookViewId="0">
      <pane xSplit="5" ySplit="8" topLeftCell="F9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9.109375" defaultRowHeight="13.2"/>
  <cols>
    <col min="1" max="1" width="7.6640625" style="73" customWidth="1"/>
    <col min="2" max="3" width="3" style="40" customWidth="1"/>
    <col min="4" max="4" width="3.88671875" style="40" customWidth="1"/>
    <col min="5" max="5" width="34.6640625" style="6" customWidth="1"/>
    <col min="6" max="24" width="10.88671875" style="6" customWidth="1"/>
    <col min="25" max="16384" width="9.109375" style="6"/>
  </cols>
  <sheetData>
    <row r="1" spans="1:24" ht="15.6">
      <c r="A1" s="65" t="s">
        <v>200</v>
      </c>
    </row>
    <row r="2" spans="1:24" ht="15.6">
      <c r="A2" s="112" t="s">
        <v>162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34" t="s">
        <v>32</v>
      </c>
      <c r="I4" s="289" t="s">
        <v>31</v>
      </c>
      <c r="J4" s="290"/>
      <c r="K4" s="290"/>
      <c r="L4" s="290"/>
      <c r="M4" s="290"/>
      <c r="N4" s="290"/>
      <c r="O4" s="290"/>
      <c r="P4" s="291"/>
      <c r="Q4" s="290" t="s">
        <v>32</v>
      </c>
      <c r="R4" s="290"/>
      <c r="S4" s="290"/>
      <c r="T4" s="290"/>
      <c r="U4" s="290"/>
      <c r="V4" s="290"/>
      <c r="W4" s="290"/>
      <c r="X4" s="290"/>
    </row>
    <row r="5" spans="1:24" s="8" customFormat="1" ht="13.8" thickBot="1">
      <c r="A5" s="68"/>
      <c r="B5" s="43"/>
      <c r="C5" s="43"/>
      <c r="D5" s="43"/>
      <c r="E5" s="21" t="s">
        <v>34</v>
      </c>
      <c r="F5" s="286" t="s">
        <v>52</v>
      </c>
      <c r="G5" s="287" t="s">
        <v>1</v>
      </c>
      <c r="H5" s="288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56" t="s">
        <v>128</v>
      </c>
      <c r="Q5" s="10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10" t="s">
        <v>128</v>
      </c>
    </row>
    <row r="6" spans="1:24" s="11" customFormat="1" ht="14.4" thickTop="1" thickBot="1">
      <c r="A6" s="74" t="s">
        <v>0</v>
      </c>
      <c r="B6" s="57"/>
      <c r="C6" s="57"/>
      <c r="D6" s="57"/>
      <c r="E6" s="58"/>
      <c r="F6" s="59">
        <f>SUM(G6:H6)</f>
        <v>34445.824999999997</v>
      </c>
      <c r="G6" s="60">
        <f>SUM(I6:P6)</f>
        <v>17667.275999999998</v>
      </c>
      <c r="H6" s="60">
        <f>SUM(Q6:X6)</f>
        <v>16778.548999999999</v>
      </c>
      <c r="I6" s="61">
        <v>1788.809</v>
      </c>
      <c r="J6" s="62">
        <v>3486.9450000000002</v>
      </c>
      <c r="K6" s="62">
        <v>4766.7430000000004</v>
      </c>
      <c r="L6" s="62">
        <v>4874.4089999999997</v>
      </c>
      <c r="M6" s="62">
        <v>1508.912</v>
      </c>
      <c r="N6" s="62">
        <v>787.13900000000001</v>
      </c>
      <c r="O6" s="62">
        <v>335.73599999999999</v>
      </c>
      <c r="P6" s="257">
        <v>118.583</v>
      </c>
      <c r="Q6" s="62">
        <v>1687.873</v>
      </c>
      <c r="R6" s="62">
        <v>3283.0749999999998</v>
      </c>
      <c r="S6" s="62">
        <v>4658.5249999999996</v>
      </c>
      <c r="T6" s="62">
        <v>4581.4129999999996</v>
      </c>
      <c r="U6" s="62">
        <v>1328.07</v>
      </c>
      <c r="V6" s="62">
        <v>746.93899999999996</v>
      </c>
      <c r="W6" s="62">
        <v>359.29300000000001</v>
      </c>
      <c r="X6" s="62">
        <v>133.36099999999999</v>
      </c>
    </row>
    <row r="7" spans="1:24" s="11" customFormat="1" ht="14.4" thickTop="1" thickBot="1">
      <c r="A7" s="69"/>
      <c r="B7" s="44"/>
      <c r="C7" s="44"/>
      <c r="D7" s="44"/>
      <c r="E7" s="26"/>
      <c r="F7" s="36"/>
      <c r="G7" s="35"/>
      <c r="H7" s="258"/>
      <c r="I7" s="36"/>
      <c r="J7" s="35"/>
      <c r="K7" s="35"/>
      <c r="L7" s="35"/>
      <c r="M7" s="35"/>
      <c r="N7" s="35"/>
      <c r="O7" s="35"/>
      <c r="P7" s="258"/>
      <c r="Q7" s="35"/>
      <c r="R7" s="35"/>
      <c r="S7" s="35"/>
      <c r="T7" s="35"/>
      <c r="U7" s="35"/>
      <c r="V7" s="35"/>
      <c r="W7" s="35"/>
      <c r="X7" s="35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6"/>
      <c r="G8" s="35"/>
      <c r="H8" s="258"/>
      <c r="I8" s="12"/>
      <c r="J8" s="13"/>
      <c r="K8" s="13"/>
      <c r="L8" s="13"/>
      <c r="M8" s="13"/>
      <c r="N8" s="13"/>
      <c r="O8" s="13"/>
      <c r="P8" s="259"/>
      <c r="Q8" s="13"/>
      <c r="R8" s="13"/>
      <c r="S8" s="13"/>
      <c r="T8" s="13"/>
      <c r="U8" s="13"/>
      <c r="V8" s="13"/>
      <c r="W8" s="13"/>
      <c r="X8" s="13"/>
    </row>
    <row r="9" spans="1:24" s="15" customFormat="1" ht="14.4" thickTop="1">
      <c r="A9" s="71"/>
      <c r="B9" s="47" t="s">
        <v>2</v>
      </c>
      <c r="C9" s="47"/>
      <c r="D9" s="47"/>
      <c r="E9" s="48"/>
      <c r="F9" s="49">
        <f>SUM(G9:H9)</f>
        <v>8836695.7394256592</v>
      </c>
      <c r="G9" s="50">
        <f>SUM(I9:P9)</f>
        <v>4838474.0785903931</v>
      </c>
      <c r="H9" s="50">
        <f>SUM(Q9:X9)</f>
        <v>3998221.6608352661</v>
      </c>
      <c r="I9" s="51">
        <f t="shared" ref="I9:X9" si="0">I10+I24+I54+I62</f>
        <v>1386434.2517700195</v>
      </c>
      <c r="J9" s="52">
        <f t="shared" si="0"/>
        <v>217708.79602050781</v>
      </c>
      <c r="K9" s="52">
        <f t="shared" si="0"/>
        <v>539753.78759765625</v>
      </c>
      <c r="L9" s="52">
        <f t="shared" si="0"/>
        <v>1090992.7559814453</v>
      </c>
      <c r="M9" s="52">
        <f t="shared" si="0"/>
        <v>650662.88397216797</v>
      </c>
      <c r="N9" s="52">
        <f t="shared" si="0"/>
        <v>538057.99617004395</v>
      </c>
      <c r="O9" s="52">
        <f t="shared" si="0"/>
        <v>336403.71133422852</v>
      </c>
      <c r="P9" s="260">
        <f t="shared" si="0"/>
        <v>78459.89574432373</v>
      </c>
      <c r="Q9" s="250">
        <f t="shared" si="0"/>
        <v>1525561.1142578125</v>
      </c>
      <c r="R9" s="250">
        <f t="shared" si="0"/>
        <v>241396.48675537109</v>
      </c>
      <c r="S9" s="250">
        <f t="shared" si="0"/>
        <v>476402.0710144043</v>
      </c>
      <c r="T9" s="250">
        <f t="shared" si="0"/>
        <v>538307.64608764648</v>
      </c>
      <c r="U9" s="250">
        <f t="shared" si="0"/>
        <v>336732.1483001709</v>
      </c>
      <c r="V9" s="250">
        <f t="shared" si="0"/>
        <v>423713.3779296875</v>
      </c>
      <c r="W9" s="250">
        <f t="shared" si="0"/>
        <v>358603.44696044922</v>
      </c>
      <c r="X9" s="251">
        <f t="shared" si="0"/>
        <v>97505.369529724121</v>
      </c>
    </row>
    <row r="10" spans="1:24" s="16" customFormat="1" ht="15" customHeight="1">
      <c r="A10" s="248"/>
      <c r="B10" s="63" t="s">
        <v>214</v>
      </c>
      <c r="C10" s="63"/>
      <c r="D10" s="63"/>
      <c r="E10" s="64"/>
      <c r="F10" s="53">
        <f>SUM(G10:H10)</f>
        <v>4434239.1196289063</v>
      </c>
      <c r="G10" s="54">
        <f>SUM(I10:P10)</f>
        <v>2181440.2964477539</v>
      </c>
      <c r="H10" s="54">
        <f>SUM(Q10:X10)</f>
        <v>2252798.8231811523</v>
      </c>
      <c r="I10" s="55">
        <f>SUM(I11:I23)</f>
        <v>1269092.82421875</v>
      </c>
      <c r="J10" s="56">
        <f>SUM(J11:J23)</f>
        <v>123258.28063964844</v>
      </c>
      <c r="K10" s="56">
        <f>SUM(K11:K23)</f>
        <v>213148.87548828125</v>
      </c>
      <c r="L10" s="56">
        <f t="shared" ref="L10:X10" si="1">SUM(L11:L23)</f>
        <v>289303.80456542969</v>
      </c>
      <c r="M10" s="56">
        <f t="shared" si="1"/>
        <v>131661.10400390625</v>
      </c>
      <c r="N10" s="56">
        <f t="shared" si="1"/>
        <v>91304.610977172852</v>
      </c>
      <c r="O10" s="56">
        <f t="shared" si="1"/>
        <v>50143.441543579102</v>
      </c>
      <c r="P10" s="252">
        <f t="shared" si="1"/>
        <v>13527.355010986328</v>
      </c>
      <c r="Q10" s="56">
        <f t="shared" si="1"/>
        <v>1420330.2265625</v>
      </c>
      <c r="R10" s="56">
        <f t="shared" si="1"/>
        <v>141514.76110839844</v>
      </c>
      <c r="S10" s="56">
        <f t="shared" si="1"/>
        <v>236448.88073730469</v>
      </c>
      <c r="T10" s="56">
        <f t="shared" si="1"/>
        <v>177024.44311523438</v>
      </c>
      <c r="U10" s="56">
        <f t="shared" si="1"/>
        <v>79573.319122314453</v>
      </c>
      <c r="V10" s="56">
        <f t="shared" si="1"/>
        <v>77944.004058837891</v>
      </c>
      <c r="W10" s="56">
        <f t="shared" si="1"/>
        <v>99847.968383789063</v>
      </c>
      <c r="X10" s="252">
        <f t="shared" si="1"/>
        <v>20115.220092773438</v>
      </c>
    </row>
    <row r="11" spans="1:24" s="11" customFormat="1">
      <c r="A11" s="72" t="s">
        <v>81</v>
      </c>
      <c r="B11" s="14"/>
      <c r="C11" s="38" t="s">
        <v>3</v>
      </c>
      <c r="D11" s="88" t="s">
        <v>4</v>
      </c>
      <c r="E11" s="29"/>
      <c r="F11" s="17">
        <f>SUM(G11:H11)</f>
        <v>370092.45007324219</v>
      </c>
      <c r="G11" s="19">
        <f>SUM(I11:P11)</f>
        <v>223279.11181640625</v>
      </c>
      <c r="H11" s="19">
        <f t="shared" ref="H11:H61" si="2">SUM(Q11:X11)</f>
        <v>146813.33825683594</v>
      </c>
      <c r="I11" s="18">
        <v>0</v>
      </c>
      <c r="J11" s="31">
        <v>11578.400390625</v>
      </c>
      <c r="K11" s="31">
        <v>42063.94140625</v>
      </c>
      <c r="L11" s="31">
        <v>100174</v>
      </c>
      <c r="M11" s="31">
        <v>29380.83984375</v>
      </c>
      <c r="N11" s="31">
        <v>28179.759765625</v>
      </c>
      <c r="O11" s="31">
        <v>10910.9404296875</v>
      </c>
      <c r="P11" s="87">
        <v>991.22998046875</v>
      </c>
      <c r="Q11" s="31">
        <v>5544</v>
      </c>
      <c r="R11" s="31">
        <v>17148.509765625</v>
      </c>
      <c r="S11" s="31">
        <v>32703.9296875</v>
      </c>
      <c r="T11" s="31">
        <v>37393.71875</v>
      </c>
      <c r="U11" s="31">
        <v>30597.83984375</v>
      </c>
      <c r="V11" s="31">
        <v>11297.8798828125</v>
      </c>
      <c r="W11" s="31">
        <v>10633.8603515625</v>
      </c>
      <c r="X11" s="87">
        <v>1493.5999755859375</v>
      </c>
    </row>
    <row r="12" spans="1:24" s="11" customFormat="1">
      <c r="A12" s="72" t="s">
        <v>82</v>
      </c>
      <c r="B12" s="14"/>
      <c r="C12" s="38" t="s">
        <v>5</v>
      </c>
      <c r="D12" s="88" t="s">
        <v>209</v>
      </c>
      <c r="E12" s="29"/>
      <c r="F12" s="17">
        <f t="shared" ref="F12:F62" si="3">SUM(G12:H12)</f>
        <v>3828.4500122070312</v>
      </c>
      <c r="G12" s="19">
        <f t="shared" ref="G12:G62" si="4">SUM(I12:P12)</f>
        <v>444.95001220703125</v>
      </c>
      <c r="H12" s="19">
        <f t="shared" si="2"/>
        <v>3383.5</v>
      </c>
      <c r="I12" s="18">
        <v>0</v>
      </c>
      <c r="J12" s="31">
        <v>0</v>
      </c>
      <c r="K12" s="31">
        <v>0</v>
      </c>
      <c r="L12" s="31">
        <v>444.95001220703125</v>
      </c>
      <c r="M12" s="31">
        <v>0</v>
      </c>
      <c r="N12" s="31">
        <v>0</v>
      </c>
      <c r="O12" s="31">
        <v>0</v>
      </c>
      <c r="P12" s="87">
        <v>0</v>
      </c>
      <c r="Q12" s="31">
        <v>0</v>
      </c>
      <c r="R12" s="31">
        <v>0</v>
      </c>
      <c r="S12" s="31">
        <v>3383.5</v>
      </c>
      <c r="T12" s="31">
        <v>0</v>
      </c>
      <c r="U12" s="31">
        <v>0</v>
      </c>
      <c r="V12" s="31">
        <v>0</v>
      </c>
      <c r="W12" s="31">
        <v>0</v>
      </c>
      <c r="X12" s="87">
        <v>0</v>
      </c>
    </row>
    <row r="13" spans="1:24" s="11" customFormat="1">
      <c r="A13" s="72" t="s">
        <v>83</v>
      </c>
      <c r="B13" s="14"/>
      <c r="C13" s="37" t="s">
        <v>6</v>
      </c>
      <c r="D13" s="246" t="s">
        <v>215</v>
      </c>
      <c r="E13" s="29"/>
      <c r="F13" s="17">
        <f t="shared" si="3"/>
        <v>670186.89111328125</v>
      </c>
      <c r="G13" s="19">
        <f t="shared" si="4"/>
        <v>332075.27587890625</v>
      </c>
      <c r="H13" s="19">
        <f t="shared" si="2"/>
        <v>338111.615234375</v>
      </c>
      <c r="I13" s="18">
        <v>154516.53125</v>
      </c>
      <c r="J13" s="31">
        <v>39871.5390625</v>
      </c>
      <c r="K13" s="31">
        <v>31355.099609375</v>
      </c>
      <c r="L13" s="31">
        <v>35902</v>
      </c>
      <c r="M13" s="31">
        <v>30474.21484375</v>
      </c>
      <c r="N13" s="31">
        <v>24705.4609375</v>
      </c>
      <c r="O13" s="31">
        <v>11136.5302734375</v>
      </c>
      <c r="P13" s="87">
        <v>4113.89990234375</v>
      </c>
      <c r="Q13" s="31">
        <v>160048.078125</v>
      </c>
      <c r="R13" s="31">
        <v>32165.279296875</v>
      </c>
      <c r="S13" s="31">
        <v>37456.05078125</v>
      </c>
      <c r="T13" s="31">
        <v>19320.08984375</v>
      </c>
      <c r="U13" s="31">
        <v>19268.279296875</v>
      </c>
      <c r="V13" s="31">
        <v>22837.359375</v>
      </c>
      <c r="W13" s="31">
        <v>38491.73828125</v>
      </c>
      <c r="X13" s="87">
        <v>8524.740234375</v>
      </c>
    </row>
    <row r="14" spans="1:24" s="11" customFormat="1">
      <c r="A14" s="72" t="s">
        <v>84</v>
      </c>
      <c r="B14" s="14"/>
      <c r="C14" s="37" t="s">
        <v>7</v>
      </c>
      <c r="D14" s="246" t="s">
        <v>201</v>
      </c>
      <c r="E14" s="29"/>
      <c r="F14" s="17">
        <f t="shared" si="3"/>
        <v>64865.767837524414</v>
      </c>
      <c r="G14" s="19">
        <f t="shared" si="4"/>
        <v>31050.578628540039</v>
      </c>
      <c r="H14" s="19">
        <f t="shared" si="2"/>
        <v>33815.189208984375</v>
      </c>
      <c r="I14" s="18">
        <v>23153.728515625</v>
      </c>
      <c r="J14" s="31">
        <v>612.8499755859375</v>
      </c>
      <c r="K14" s="31">
        <v>4539.60009765625</v>
      </c>
      <c r="L14" s="31">
        <v>0</v>
      </c>
      <c r="M14" s="31">
        <v>2531.5400390625</v>
      </c>
      <c r="N14" s="31">
        <v>212.86000061035156</v>
      </c>
      <c r="O14" s="31">
        <v>0</v>
      </c>
      <c r="P14" s="87">
        <v>0</v>
      </c>
      <c r="Q14" s="31">
        <v>31094.69921875</v>
      </c>
      <c r="R14" s="31">
        <v>0</v>
      </c>
      <c r="S14" s="31">
        <v>0</v>
      </c>
      <c r="T14" s="31">
        <v>2720.489990234375</v>
      </c>
      <c r="U14" s="31">
        <v>0</v>
      </c>
      <c r="V14" s="31">
        <v>0</v>
      </c>
      <c r="W14" s="31">
        <v>0</v>
      </c>
      <c r="X14" s="87">
        <v>0</v>
      </c>
    </row>
    <row r="15" spans="1:24" s="11" customFormat="1">
      <c r="A15" s="72" t="s">
        <v>85</v>
      </c>
      <c r="B15" s="14"/>
      <c r="C15" s="37" t="s">
        <v>8</v>
      </c>
      <c r="D15" s="246" t="s">
        <v>53</v>
      </c>
      <c r="E15" s="29"/>
      <c r="F15" s="17">
        <f t="shared" si="3"/>
        <v>54439.407211303711</v>
      </c>
      <c r="G15" s="17">
        <f t="shared" si="4"/>
        <v>25880.512435913086</v>
      </c>
      <c r="H15" s="17">
        <f t="shared" si="2"/>
        <v>28558.894775390625</v>
      </c>
      <c r="I15" s="18">
        <v>11939.677734375</v>
      </c>
      <c r="J15" s="31">
        <v>0</v>
      </c>
      <c r="K15" s="31">
        <v>8550.7197265625</v>
      </c>
      <c r="L15" s="31">
        <v>3745.594970703125</v>
      </c>
      <c r="M15" s="31">
        <v>0</v>
      </c>
      <c r="N15" s="31">
        <v>1495.260009765625</v>
      </c>
      <c r="O15" s="31">
        <v>149.25999450683594</v>
      </c>
      <c r="P15" s="87">
        <v>0</v>
      </c>
      <c r="Q15" s="31">
        <v>10576.9296875</v>
      </c>
      <c r="R15" s="31">
        <v>0</v>
      </c>
      <c r="S15" s="31">
        <v>17488.080078125</v>
      </c>
      <c r="T15" s="31">
        <v>493.885009765625</v>
      </c>
      <c r="U15" s="31">
        <v>0</v>
      </c>
      <c r="V15" s="31">
        <v>0</v>
      </c>
      <c r="W15" s="31">
        <v>0</v>
      </c>
      <c r="X15" s="87">
        <v>0</v>
      </c>
    </row>
    <row r="16" spans="1:24" s="11" customFormat="1">
      <c r="A16" s="72" t="s">
        <v>86</v>
      </c>
      <c r="B16" s="14"/>
      <c r="C16" s="39" t="s">
        <v>9</v>
      </c>
      <c r="D16" s="246" t="s">
        <v>43</v>
      </c>
      <c r="E16" s="29"/>
      <c r="F16" s="17">
        <f t="shared" si="3"/>
        <v>357664.80746459961</v>
      </c>
      <c r="G16" s="17">
        <f t="shared" si="4"/>
        <v>190389.55569458008</v>
      </c>
      <c r="H16" s="17">
        <f t="shared" si="2"/>
        <v>167275.25177001953</v>
      </c>
      <c r="I16" s="18">
        <v>29798.974609375</v>
      </c>
      <c r="J16" s="31">
        <v>25647.9609375</v>
      </c>
      <c r="K16" s="31">
        <v>47158.30078125</v>
      </c>
      <c r="L16" s="31">
        <v>56545.69921875</v>
      </c>
      <c r="M16" s="31">
        <v>22516.5</v>
      </c>
      <c r="N16" s="31">
        <v>7838.91015625</v>
      </c>
      <c r="O16" s="31">
        <v>400.32998657226562</v>
      </c>
      <c r="P16" s="87">
        <v>482.8800048828125</v>
      </c>
      <c r="Q16" s="31">
        <v>41998.3203125</v>
      </c>
      <c r="R16" s="31">
        <v>39522.94140625</v>
      </c>
      <c r="S16" s="31">
        <v>31797.349609375</v>
      </c>
      <c r="T16" s="31">
        <v>31240.3203125</v>
      </c>
      <c r="U16" s="31">
        <v>10243.080078125</v>
      </c>
      <c r="V16" s="31">
        <v>7406.10009765625</v>
      </c>
      <c r="W16" s="31">
        <v>4813.4599609375</v>
      </c>
      <c r="X16" s="87">
        <v>253.67999267578125</v>
      </c>
    </row>
    <row r="17" spans="1:24" s="11" customFormat="1">
      <c r="A17" s="72" t="s">
        <v>87</v>
      </c>
      <c r="B17" s="14"/>
      <c r="C17" s="39" t="s">
        <v>10</v>
      </c>
      <c r="D17" s="246" t="s">
        <v>14</v>
      </c>
      <c r="E17" s="29"/>
      <c r="F17" s="17">
        <f t="shared" si="3"/>
        <v>289400.56866455078</v>
      </c>
      <c r="G17" s="17">
        <f t="shared" si="4"/>
        <v>185315.52905273437</v>
      </c>
      <c r="H17" s="17">
        <f t="shared" si="2"/>
        <v>104085.03961181641</v>
      </c>
      <c r="I17" s="18">
        <v>29783.390625</v>
      </c>
      <c r="J17" s="31">
        <v>22724.5703125</v>
      </c>
      <c r="K17" s="31">
        <v>60420.2890625</v>
      </c>
      <c r="L17" s="31">
        <v>46132.83984375</v>
      </c>
      <c r="M17" s="31">
        <v>21216.5390625</v>
      </c>
      <c r="N17" s="31">
        <v>0</v>
      </c>
      <c r="O17" s="31">
        <v>4221.18017578125</v>
      </c>
      <c r="P17" s="87">
        <v>816.719970703125</v>
      </c>
      <c r="Q17" s="31">
        <v>28028</v>
      </c>
      <c r="R17" s="31">
        <v>28549.919921875</v>
      </c>
      <c r="S17" s="31">
        <v>15238.01953125</v>
      </c>
      <c r="T17" s="31">
        <v>17777.240234375</v>
      </c>
      <c r="U17" s="31">
        <v>2978.639892578125</v>
      </c>
      <c r="V17" s="31">
        <v>6197.10009765625</v>
      </c>
      <c r="W17" s="31">
        <v>4514.68994140625</v>
      </c>
      <c r="X17" s="87">
        <v>801.42999267578125</v>
      </c>
    </row>
    <row r="18" spans="1:24" s="11" customFormat="1">
      <c r="A18" s="72" t="s">
        <v>88</v>
      </c>
      <c r="B18" s="14"/>
      <c r="C18" s="37" t="s">
        <v>11</v>
      </c>
      <c r="D18" s="246" t="s">
        <v>54</v>
      </c>
      <c r="E18" s="29"/>
      <c r="F18" s="17">
        <f>SUM(G18:H18)</f>
        <v>598669.96862792969</v>
      </c>
      <c r="G18" s="17">
        <f>SUM(I18:P18)</f>
        <v>281183.15551757812</v>
      </c>
      <c r="H18" s="17">
        <f t="shared" si="2"/>
        <v>317486.81311035156</v>
      </c>
      <c r="I18" s="18">
        <v>199015.984375</v>
      </c>
      <c r="J18" s="31">
        <v>7315.10009765625</v>
      </c>
      <c r="K18" s="31">
        <v>6865.5</v>
      </c>
      <c r="L18" s="31">
        <v>26616.310546875</v>
      </c>
      <c r="M18" s="31">
        <v>11711.98046875</v>
      </c>
      <c r="N18" s="31">
        <v>14484.599609375</v>
      </c>
      <c r="O18" s="31">
        <v>11362.3203125</v>
      </c>
      <c r="P18" s="87">
        <v>3811.360107421875</v>
      </c>
      <c r="Q18" s="31">
        <v>253016.453125</v>
      </c>
      <c r="R18" s="31">
        <v>9070.3203125</v>
      </c>
      <c r="S18" s="31">
        <v>1338.5699462890625</v>
      </c>
      <c r="T18" s="31">
        <v>4958.72021484375</v>
      </c>
      <c r="U18" s="31">
        <v>3340.43994140625</v>
      </c>
      <c r="V18" s="31">
        <v>15658.759765625</v>
      </c>
      <c r="W18" s="31">
        <v>24429.419921875</v>
      </c>
      <c r="X18" s="87">
        <v>5674.1298828125</v>
      </c>
    </row>
    <row r="19" spans="1:24" s="11" customFormat="1">
      <c r="A19" s="72" t="s">
        <v>89</v>
      </c>
      <c r="B19" s="14"/>
      <c r="C19" s="38" t="s">
        <v>12</v>
      </c>
      <c r="D19" s="88" t="s">
        <v>208</v>
      </c>
      <c r="E19" s="29"/>
      <c r="F19" s="17">
        <f t="shared" si="3"/>
        <v>182672.14004516602</v>
      </c>
      <c r="G19" s="17">
        <f t="shared" si="4"/>
        <v>63442.740814208984</v>
      </c>
      <c r="H19" s="17">
        <f t="shared" si="2"/>
        <v>119229.39923095703</v>
      </c>
      <c r="I19" s="18">
        <v>39310.0859375</v>
      </c>
      <c r="J19" s="31">
        <v>7478.2998046875</v>
      </c>
      <c r="K19" s="31">
        <v>4445.02490234375</v>
      </c>
      <c r="L19" s="31">
        <v>830.96002197265625</v>
      </c>
      <c r="M19" s="31">
        <v>5197.39013671875</v>
      </c>
      <c r="N19" s="31">
        <v>2468.610107421875</v>
      </c>
      <c r="O19" s="31">
        <v>3658.39990234375</v>
      </c>
      <c r="P19" s="87">
        <v>53.970001220703125</v>
      </c>
      <c r="Q19" s="31">
        <v>94930.71875</v>
      </c>
      <c r="R19" s="31">
        <v>14436.1904296875</v>
      </c>
      <c r="S19" s="31">
        <v>3268.840087890625</v>
      </c>
      <c r="T19" s="31">
        <v>3839.679931640625</v>
      </c>
      <c r="U19" s="31">
        <v>300.95999145507812</v>
      </c>
      <c r="V19" s="31">
        <v>234.08999633789062</v>
      </c>
      <c r="W19" s="31">
        <v>1473.9000244140625</v>
      </c>
      <c r="X19" s="87">
        <v>745.02001953125</v>
      </c>
    </row>
    <row r="20" spans="1:24" s="11" customFormat="1">
      <c r="A20" s="72" t="s">
        <v>90</v>
      </c>
      <c r="B20" s="14"/>
      <c r="C20" s="38" t="s">
        <v>13</v>
      </c>
      <c r="D20" s="88" t="s">
        <v>211</v>
      </c>
      <c r="E20" s="29"/>
      <c r="F20" s="17">
        <f t="shared" si="3"/>
        <v>85635.951171875</v>
      </c>
      <c r="G20" s="17">
        <f t="shared" si="4"/>
        <v>0</v>
      </c>
      <c r="H20" s="17">
        <f t="shared" si="2"/>
        <v>85635.951171875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7">
        <v>0</v>
      </c>
      <c r="Q20" s="31">
        <v>0</v>
      </c>
      <c r="R20" s="31">
        <v>0</v>
      </c>
      <c r="S20" s="31">
        <v>55668.51171875</v>
      </c>
      <c r="T20" s="31">
        <v>29967.439453125</v>
      </c>
      <c r="U20" s="31">
        <v>0</v>
      </c>
      <c r="V20" s="31">
        <v>0</v>
      </c>
      <c r="W20" s="31">
        <v>0</v>
      </c>
      <c r="X20" s="87">
        <v>0</v>
      </c>
    </row>
    <row r="21" spans="1:24" s="11" customFormat="1">
      <c r="A21" s="72" t="s">
        <v>91</v>
      </c>
      <c r="B21" s="14"/>
      <c r="C21" s="38" t="s">
        <v>15</v>
      </c>
      <c r="D21" s="88" t="s">
        <v>212</v>
      </c>
      <c r="E21" s="29"/>
      <c r="F21" s="17">
        <f t="shared" si="3"/>
        <v>1500460.1875</v>
      </c>
      <c r="G21" s="17">
        <f t="shared" si="4"/>
        <v>743290.0625</v>
      </c>
      <c r="H21" s="17">
        <f t="shared" si="2"/>
        <v>757170.125</v>
      </c>
      <c r="I21" s="18">
        <v>743290.0625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7">
        <v>0</v>
      </c>
      <c r="Q21" s="31">
        <v>757170.125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7">
        <v>0</v>
      </c>
    </row>
    <row r="22" spans="1:24" s="11" customFormat="1">
      <c r="A22" s="72" t="s">
        <v>92</v>
      </c>
      <c r="B22" s="14"/>
      <c r="C22" s="37" t="s">
        <v>16</v>
      </c>
      <c r="D22" s="246" t="s">
        <v>224</v>
      </c>
      <c r="E22" s="29"/>
      <c r="F22" s="17">
        <f t="shared" si="3"/>
        <v>81979.021850585938</v>
      </c>
      <c r="G22" s="17">
        <f t="shared" si="4"/>
        <v>32632.637451171875</v>
      </c>
      <c r="H22" s="17">
        <f t="shared" si="2"/>
        <v>49346.384399414063</v>
      </c>
      <c r="I22" s="18">
        <v>22619.572265625</v>
      </c>
      <c r="J22" s="31">
        <v>0</v>
      </c>
      <c r="K22" s="31">
        <v>0</v>
      </c>
      <c r="L22" s="31">
        <v>2950.949951171875</v>
      </c>
      <c r="M22" s="31">
        <v>0</v>
      </c>
      <c r="N22" s="31">
        <v>5341.9501953125</v>
      </c>
      <c r="O22" s="31">
        <v>0</v>
      </c>
      <c r="P22" s="87">
        <v>1720.1650390625</v>
      </c>
      <c r="Q22" s="31">
        <v>13198.509765625</v>
      </c>
      <c r="R22" s="31">
        <v>0</v>
      </c>
      <c r="S22" s="31">
        <v>9125.25</v>
      </c>
      <c r="T22" s="31">
        <v>11517.4296875</v>
      </c>
      <c r="U22" s="31">
        <v>4959.35986328125</v>
      </c>
      <c r="V22" s="31">
        <v>5276.4150390625</v>
      </c>
      <c r="W22" s="31">
        <v>3962.52001953125</v>
      </c>
      <c r="X22" s="87">
        <v>1306.9000244140625</v>
      </c>
    </row>
    <row r="23" spans="1:24" s="11" customFormat="1">
      <c r="A23" s="72" t="s">
        <v>93</v>
      </c>
      <c r="B23" s="14"/>
      <c r="C23" s="37" t="s">
        <v>20</v>
      </c>
      <c r="D23" s="246" t="s">
        <v>55</v>
      </c>
      <c r="E23" s="29"/>
      <c r="F23" s="17">
        <f t="shared" si="3"/>
        <v>174343.50805664062</v>
      </c>
      <c r="G23" s="17">
        <f>SUM(I23:P23)</f>
        <v>72456.186645507813</v>
      </c>
      <c r="H23" s="17">
        <f t="shared" si="2"/>
        <v>101887.32141113281</v>
      </c>
      <c r="I23" s="18">
        <v>15664.81640625</v>
      </c>
      <c r="J23" s="31">
        <v>8029.56005859375</v>
      </c>
      <c r="K23" s="31">
        <v>7750.39990234375</v>
      </c>
      <c r="L23" s="31">
        <v>15960.5</v>
      </c>
      <c r="M23" s="31">
        <v>8632.099609375</v>
      </c>
      <c r="N23" s="31">
        <v>6577.2001953125</v>
      </c>
      <c r="O23" s="31">
        <v>8304.48046875</v>
      </c>
      <c r="P23" s="87">
        <v>1537.1300048828125</v>
      </c>
      <c r="Q23" s="31">
        <v>24724.392578125</v>
      </c>
      <c r="R23" s="31">
        <v>621.5999755859375</v>
      </c>
      <c r="S23" s="31">
        <v>28980.779296875</v>
      </c>
      <c r="T23" s="31">
        <v>17795.4296875</v>
      </c>
      <c r="U23" s="31">
        <v>7884.72021484375</v>
      </c>
      <c r="V23" s="31">
        <v>9036.2998046875</v>
      </c>
      <c r="W23" s="31">
        <v>11528.3798828125</v>
      </c>
      <c r="X23" s="87">
        <v>1315.719970703125</v>
      </c>
    </row>
    <row r="24" spans="1:24" s="16" customFormat="1" ht="15" customHeight="1">
      <c r="A24" s="248"/>
      <c r="B24" s="63" t="s">
        <v>222</v>
      </c>
      <c r="C24" s="63"/>
      <c r="D24" s="63"/>
      <c r="E24" s="64"/>
      <c r="F24" s="53">
        <f>SUM(G24:H24)</f>
        <v>3233283.6190643311</v>
      </c>
      <c r="G24" s="54">
        <f>SUM(I24:P24)</f>
        <v>1943271.2367630005</v>
      </c>
      <c r="H24" s="54">
        <f>SUM(Q24:X24)</f>
        <v>1290012.3823013306</v>
      </c>
      <c r="I24" s="55">
        <f>SUM(I25:I53)</f>
        <v>43149.4619140625</v>
      </c>
      <c r="J24" s="56">
        <f t="shared" ref="J24:X24" si="5">SUM(J25:J53)</f>
        <v>27111.89453125</v>
      </c>
      <c r="K24" s="56">
        <f t="shared" si="5"/>
        <v>118119.82104492187</v>
      </c>
      <c r="L24" s="56">
        <f t="shared" si="5"/>
        <v>607968.03344726563</v>
      </c>
      <c r="M24" s="56">
        <f t="shared" si="5"/>
        <v>451791.90985107422</v>
      </c>
      <c r="N24" s="56">
        <f t="shared" si="5"/>
        <v>418872.82543945313</v>
      </c>
      <c r="O24" s="56">
        <f t="shared" si="5"/>
        <v>235694.53028869629</v>
      </c>
      <c r="P24" s="252">
        <f t="shared" si="5"/>
        <v>40562.760246276855</v>
      </c>
      <c r="Q24" s="56">
        <f t="shared" si="5"/>
        <v>59900.58984375</v>
      </c>
      <c r="R24" s="56">
        <f t="shared" si="5"/>
        <v>26910.694519042969</v>
      </c>
      <c r="S24" s="56">
        <f>SUM(S25:S53)</f>
        <v>131209.95150756836</v>
      </c>
      <c r="T24" s="56">
        <f t="shared" si="5"/>
        <v>290725.36325073242</v>
      </c>
      <c r="U24" s="56">
        <f t="shared" si="5"/>
        <v>230064.29922485352</v>
      </c>
      <c r="V24" s="56">
        <f t="shared" si="5"/>
        <v>305468.35311889648</v>
      </c>
      <c r="W24" s="56">
        <f t="shared" si="5"/>
        <v>207806.61006164551</v>
      </c>
      <c r="X24" s="252">
        <f t="shared" si="5"/>
        <v>37926.520774841309</v>
      </c>
    </row>
    <row r="25" spans="1:24" s="79" customFormat="1">
      <c r="A25" s="102"/>
      <c r="B25" s="262"/>
      <c r="C25" s="262"/>
      <c r="D25" s="104" t="s">
        <v>188</v>
      </c>
      <c r="E25" s="263"/>
      <c r="F25" s="80"/>
      <c r="G25" s="80"/>
      <c r="H25" s="80"/>
      <c r="I25" s="261"/>
      <c r="J25" s="262"/>
      <c r="K25" s="262"/>
      <c r="L25" s="262"/>
      <c r="M25" s="262"/>
      <c r="N25" s="262"/>
      <c r="O25" s="262"/>
      <c r="P25" s="263"/>
      <c r="Q25" s="105"/>
      <c r="R25" s="105"/>
      <c r="S25" s="105"/>
      <c r="T25" s="105"/>
      <c r="U25" s="105"/>
      <c r="V25" s="105"/>
      <c r="W25" s="105"/>
      <c r="X25" s="253"/>
    </row>
    <row r="26" spans="1:24" s="11" customFormat="1">
      <c r="A26" s="72" t="s">
        <v>94</v>
      </c>
      <c r="B26" s="14"/>
      <c r="C26" s="38" t="s">
        <v>21</v>
      </c>
      <c r="D26" s="38"/>
      <c r="E26" s="29" t="s">
        <v>189</v>
      </c>
      <c r="F26" s="17">
        <f>SUM(G26:H26)</f>
        <v>182447.10052490234</v>
      </c>
      <c r="G26" s="17">
        <f>SUM(I26:P26)</f>
        <v>146397.46020507812</v>
      </c>
      <c r="H26" s="17">
        <f t="shared" si="2"/>
        <v>36049.640319824219</v>
      </c>
      <c r="I26" s="32">
        <v>0</v>
      </c>
      <c r="J26" s="31">
        <v>0</v>
      </c>
      <c r="K26" s="31">
        <v>8138.919921875</v>
      </c>
      <c r="L26" s="31">
        <v>41736.73046875</v>
      </c>
      <c r="M26" s="31">
        <v>37432.8984375</v>
      </c>
      <c r="N26" s="31">
        <v>37805.6015625</v>
      </c>
      <c r="O26" s="31">
        <v>18559.009765625</v>
      </c>
      <c r="P26" s="87">
        <v>2724.300048828125</v>
      </c>
      <c r="Q26" s="31">
        <v>0</v>
      </c>
      <c r="R26" s="31">
        <v>0</v>
      </c>
      <c r="S26" s="31">
        <v>854.760009765625</v>
      </c>
      <c r="T26" s="31">
        <v>2433.1201171875</v>
      </c>
      <c r="U26" s="31">
        <v>11511</v>
      </c>
      <c r="V26" s="31">
        <v>14216.580078125</v>
      </c>
      <c r="W26" s="31">
        <v>6949.6201171875</v>
      </c>
      <c r="X26" s="87">
        <v>84.55999755859375</v>
      </c>
    </row>
    <row r="27" spans="1:24" s="11" customFormat="1">
      <c r="A27" s="72" t="s">
        <v>95</v>
      </c>
      <c r="B27" s="14"/>
      <c r="C27" s="38" t="s">
        <v>22</v>
      </c>
      <c r="D27" s="38"/>
      <c r="E27" s="29" t="s">
        <v>191</v>
      </c>
      <c r="F27" s="17">
        <f t="shared" si="3"/>
        <v>20056.190002441406</v>
      </c>
      <c r="G27" s="17">
        <f t="shared" ref="G27:G43" si="6">SUM(I27:P27)</f>
        <v>14733.469909667969</v>
      </c>
      <c r="H27" s="17">
        <f t="shared" si="2"/>
        <v>5322.7200927734375</v>
      </c>
      <c r="I27" s="32">
        <v>0</v>
      </c>
      <c r="J27" s="31">
        <v>0</v>
      </c>
      <c r="K27" s="31">
        <v>0</v>
      </c>
      <c r="L27" s="31">
        <v>3672.9599609375</v>
      </c>
      <c r="M27" s="31">
        <v>2077.179931640625</v>
      </c>
      <c r="N27" s="31">
        <v>6379.02001953125</v>
      </c>
      <c r="O27" s="31">
        <v>1846.6099853515625</v>
      </c>
      <c r="P27" s="87">
        <v>757.70001220703125</v>
      </c>
      <c r="Q27" s="31">
        <v>0</v>
      </c>
      <c r="R27" s="31">
        <v>0</v>
      </c>
      <c r="S27" s="31">
        <v>438.60000610351562</v>
      </c>
      <c r="T27" s="31">
        <v>299.51998901367187</v>
      </c>
      <c r="U27" s="31">
        <v>2618.860107421875</v>
      </c>
      <c r="V27" s="31">
        <v>0</v>
      </c>
      <c r="W27" s="31">
        <v>1965.739990234375</v>
      </c>
      <c r="X27" s="87">
        <v>0</v>
      </c>
    </row>
    <row r="28" spans="1:24" s="11" customFormat="1">
      <c r="A28" s="72" t="s">
        <v>96</v>
      </c>
      <c r="B28" s="14"/>
      <c r="C28" s="37" t="s">
        <v>23</v>
      </c>
      <c r="D28" s="37"/>
      <c r="E28" s="29" t="s">
        <v>17</v>
      </c>
      <c r="F28" s="17">
        <f t="shared" si="3"/>
        <v>43771.049682617188</v>
      </c>
      <c r="G28" s="17">
        <f t="shared" si="6"/>
        <v>13651.809936523438</v>
      </c>
      <c r="H28" s="17">
        <f t="shared" si="2"/>
        <v>30119.23974609375</v>
      </c>
      <c r="I28" s="32">
        <v>0</v>
      </c>
      <c r="J28" s="31">
        <v>0</v>
      </c>
      <c r="K28" s="31">
        <v>0</v>
      </c>
      <c r="L28" s="31">
        <v>3325.139892578125</v>
      </c>
      <c r="M28" s="31">
        <v>6384</v>
      </c>
      <c r="N28" s="31">
        <v>2630.340087890625</v>
      </c>
      <c r="O28" s="31">
        <v>1312.3299560546875</v>
      </c>
      <c r="P28" s="87">
        <v>0</v>
      </c>
      <c r="Q28" s="31">
        <v>0</v>
      </c>
      <c r="R28" s="31">
        <v>0</v>
      </c>
      <c r="S28" s="31">
        <v>0</v>
      </c>
      <c r="T28" s="31">
        <v>9658.3896484375</v>
      </c>
      <c r="U28" s="31">
        <v>7639.56005859375</v>
      </c>
      <c r="V28" s="31">
        <v>7775.4599609375</v>
      </c>
      <c r="W28" s="31">
        <v>5045.830078125</v>
      </c>
      <c r="X28" s="87">
        <v>0</v>
      </c>
    </row>
    <row r="29" spans="1:24" s="11" customFormat="1">
      <c r="A29" s="72" t="s">
        <v>97</v>
      </c>
      <c r="B29" s="14"/>
      <c r="C29" s="37" t="s">
        <v>44</v>
      </c>
      <c r="D29" s="37"/>
      <c r="E29" s="29" t="s">
        <v>18</v>
      </c>
      <c r="F29" s="17">
        <f t="shared" si="3"/>
        <v>58994.199920654297</v>
      </c>
      <c r="G29" s="17">
        <f t="shared" si="6"/>
        <v>26289.309936523438</v>
      </c>
      <c r="H29" s="17">
        <f t="shared" si="2"/>
        <v>32704.889984130859</v>
      </c>
      <c r="I29" s="32">
        <v>0</v>
      </c>
      <c r="J29" s="31">
        <v>0</v>
      </c>
      <c r="K29" s="31">
        <v>3152.820068359375</v>
      </c>
      <c r="L29" s="31">
        <v>2976.5</v>
      </c>
      <c r="M29" s="31">
        <v>6564.89013671875</v>
      </c>
      <c r="N29" s="31">
        <v>9271.259765625</v>
      </c>
      <c r="O29" s="31">
        <v>3720.239990234375</v>
      </c>
      <c r="P29" s="87">
        <v>603.5999755859375</v>
      </c>
      <c r="Q29" s="31">
        <v>0</v>
      </c>
      <c r="R29" s="31">
        <v>0</v>
      </c>
      <c r="S29" s="31">
        <v>3560.25</v>
      </c>
      <c r="T29" s="31">
        <v>15253.5</v>
      </c>
      <c r="U29" s="31">
        <v>8075.16015625</v>
      </c>
      <c r="V29" s="31">
        <v>5395.31982421875</v>
      </c>
      <c r="W29" s="31">
        <v>420.66000366210937</v>
      </c>
      <c r="X29" s="87">
        <v>0</v>
      </c>
    </row>
    <row r="30" spans="1:24" s="11" customFormat="1">
      <c r="A30" s="72" t="s">
        <v>98</v>
      </c>
      <c r="B30" s="14"/>
      <c r="C30" s="37" t="s">
        <v>45</v>
      </c>
      <c r="D30" s="37"/>
      <c r="E30" s="29" t="s">
        <v>57</v>
      </c>
      <c r="F30" s="17">
        <f t="shared" si="3"/>
        <v>33217.950073242188</v>
      </c>
      <c r="G30" s="17">
        <f t="shared" si="6"/>
        <v>14491.979858398438</v>
      </c>
      <c r="H30" s="17">
        <f t="shared" si="2"/>
        <v>18725.97021484375</v>
      </c>
      <c r="I30" s="32">
        <v>0</v>
      </c>
      <c r="J30" s="31">
        <v>0</v>
      </c>
      <c r="K30" s="31">
        <v>0</v>
      </c>
      <c r="L30" s="31">
        <v>7223.0400390625</v>
      </c>
      <c r="M30" s="31">
        <v>1515.9599609375</v>
      </c>
      <c r="N30" s="31">
        <v>1985.5799560546875</v>
      </c>
      <c r="O30" s="31">
        <v>3224.159912109375</v>
      </c>
      <c r="P30" s="87">
        <v>543.239990234375</v>
      </c>
      <c r="Q30" s="31">
        <v>0</v>
      </c>
      <c r="R30" s="31">
        <v>0</v>
      </c>
      <c r="S30" s="31">
        <v>3667.300048828125</v>
      </c>
      <c r="T30" s="31">
        <v>7434.77001953125</v>
      </c>
      <c r="U30" s="31">
        <v>4639.68017578125</v>
      </c>
      <c r="V30" s="31">
        <v>1833.8399658203125</v>
      </c>
      <c r="W30" s="31">
        <v>1150.3800048828125</v>
      </c>
      <c r="X30" s="87">
        <v>0</v>
      </c>
    </row>
    <row r="31" spans="1:24" s="11" customFormat="1">
      <c r="A31" s="72" t="s">
        <v>99</v>
      </c>
      <c r="B31" s="14"/>
      <c r="C31" s="39" t="s">
        <v>46</v>
      </c>
      <c r="D31" s="39"/>
      <c r="E31" s="29" t="s">
        <v>19</v>
      </c>
      <c r="F31" s="17">
        <f t="shared" si="3"/>
        <v>5042.2800598144531</v>
      </c>
      <c r="G31" s="17">
        <f t="shared" si="6"/>
        <v>0</v>
      </c>
      <c r="H31" s="17">
        <f t="shared" si="2"/>
        <v>5042.2800598144531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7">
        <v>0</v>
      </c>
      <c r="Q31" s="31">
        <v>0</v>
      </c>
      <c r="R31" s="31">
        <v>0</v>
      </c>
      <c r="S31" s="31">
        <v>0</v>
      </c>
      <c r="T31" s="31">
        <v>304.5</v>
      </c>
      <c r="U31" s="31">
        <v>4061.06005859375</v>
      </c>
      <c r="V31" s="31">
        <v>239.67999267578125</v>
      </c>
      <c r="W31" s="31">
        <v>437.04000854492187</v>
      </c>
      <c r="X31" s="87">
        <v>0</v>
      </c>
    </row>
    <row r="32" spans="1:24" s="11" customFormat="1">
      <c r="A32" s="72" t="s">
        <v>100</v>
      </c>
      <c r="B32" s="14"/>
      <c r="C32" s="39" t="s">
        <v>47</v>
      </c>
      <c r="D32" s="39"/>
      <c r="E32" s="29" t="s">
        <v>193</v>
      </c>
      <c r="F32" s="17">
        <f t="shared" si="3"/>
        <v>11701.940490722656</v>
      </c>
      <c r="G32" s="17">
        <f t="shared" si="6"/>
        <v>0</v>
      </c>
      <c r="H32" s="17">
        <f t="shared" si="2"/>
        <v>11701.940490722656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7">
        <v>0</v>
      </c>
      <c r="Q32" s="31">
        <v>0</v>
      </c>
      <c r="R32" s="31">
        <v>0</v>
      </c>
      <c r="S32" s="31">
        <v>0</v>
      </c>
      <c r="T32" s="31">
        <v>8957.6904296875</v>
      </c>
      <c r="U32" s="31">
        <v>0</v>
      </c>
      <c r="V32" s="31">
        <v>2387.56005859375</v>
      </c>
      <c r="W32" s="31">
        <v>250.99000549316406</v>
      </c>
      <c r="X32" s="87">
        <v>105.69999694824219</v>
      </c>
    </row>
    <row r="33" spans="1:24" s="11" customFormat="1">
      <c r="A33" s="72" t="s">
        <v>101</v>
      </c>
      <c r="B33" s="14"/>
      <c r="C33" s="37" t="s">
        <v>48</v>
      </c>
      <c r="D33" s="37"/>
      <c r="E33" s="29" t="s">
        <v>216</v>
      </c>
      <c r="F33" s="17">
        <f t="shared" si="3"/>
        <v>38945.095260620117</v>
      </c>
      <c r="G33" s="17">
        <f t="shared" si="6"/>
        <v>13701.000381469727</v>
      </c>
      <c r="H33" s="17">
        <f>SUM(Q33:X33)</f>
        <v>25244.094879150391</v>
      </c>
      <c r="I33" s="32">
        <v>0</v>
      </c>
      <c r="J33" s="31">
        <v>4163.0400390625</v>
      </c>
      <c r="K33" s="31">
        <v>0</v>
      </c>
      <c r="L33" s="31">
        <v>8866.8603515625</v>
      </c>
      <c r="M33" s="31">
        <v>0</v>
      </c>
      <c r="N33" s="31">
        <v>0</v>
      </c>
      <c r="O33" s="31">
        <v>158.03999328613281</v>
      </c>
      <c r="P33" s="87">
        <v>513.05999755859375</v>
      </c>
      <c r="Q33" s="31">
        <v>0</v>
      </c>
      <c r="R33" s="31">
        <v>0</v>
      </c>
      <c r="S33" s="31">
        <v>4158.7001953125</v>
      </c>
      <c r="T33" s="31">
        <v>13546.51953125</v>
      </c>
      <c r="U33" s="31">
        <v>4901.39013671875</v>
      </c>
      <c r="V33" s="31">
        <v>488.20498657226562</v>
      </c>
      <c r="W33" s="31">
        <v>2149.280029296875</v>
      </c>
      <c r="X33" s="87">
        <v>0</v>
      </c>
    </row>
    <row r="34" spans="1:24" s="11" customFormat="1">
      <c r="A34" s="72" t="s">
        <v>102</v>
      </c>
      <c r="B34" s="14"/>
      <c r="C34" s="38" t="s">
        <v>49</v>
      </c>
      <c r="D34" s="88" t="s">
        <v>58</v>
      </c>
      <c r="E34" s="264"/>
      <c r="F34" s="17">
        <f t="shared" si="3"/>
        <v>84463.824737548828</v>
      </c>
      <c r="G34" s="17">
        <f t="shared" si="6"/>
        <v>56698.089813232422</v>
      </c>
      <c r="H34" s="17">
        <f t="shared" si="2"/>
        <v>27765.734924316406</v>
      </c>
      <c r="I34" s="32">
        <v>0</v>
      </c>
      <c r="J34" s="31">
        <v>0</v>
      </c>
      <c r="K34" s="31">
        <v>1094.800048828125</v>
      </c>
      <c r="L34" s="31">
        <v>21519.5</v>
      </c>
      <c r="M34" s="31">
        <v>13840.58984375</v>
      </c>
      <c r="N34" s="31">
        <v>13083.83984375</v>
      </c>
      <c r="O34" s="31">
        <v>7036.080078125</v>
      </c>
      <c r="P34" s="87">
        <v>123.27999877929687</v>
      </c>
      <c r="Q34" s="31">
        <v>0</v>
      </c>
      <c r="R34" s="31">
        <v>2041.574951171875</v>
      </c>
      <c r="S34" s="31">
        <v>468.29998779296875</v>
      </c>
      <c r="T34" s="31">
        <v>6096.580078125</v>
      </c>
      <c r="U34" s="31">
        <v>10657.7998046875</v>
      </c>
      <c r="V34" s="31">
        <v>5444.60009765625</v>
      </c>
      <c r="W34" s="31">
        <v>2216.72998046875</v>
      </c>
      <c r="X34" s="87">
        <v>840.1500244140625</v>
      </c>
    </row>
    <row r="35" spans="1:24" s="11" customFormat="1">
      <c r="A35" s="72" t="s">
        <v>103</v>
      </c>
      <c r="B35" s="14"/>
      <c r="C35" s="38" t="s">
        <v>50</v>
      </c>
      <c r="D35" s="88" t="s">
        <v>217</v>
      </c>
      <c r="E35" s="264"/>
      <c r="F35" s="17">
        <f t="shared" si="3"/>
        <v>196070.02075195312</v>
      </c>
      <c r="G35" s="17">
        <f t="shared" si="6"/>
        <v>129035.77221679687</v>
      </c>
      <c r="H35" s="17">
        <f t="shared" si="2"/>
        <v>67034.24853515625</v>
      </c>
      <c r="I35" s="32">
        <v>0</v>
      </c>
      <c r="J35" s="31">
        <v>0</v>
      </c>
      <c r="K35" s="31">
        <v>12228.2998046875</v>
      </c>
      <c r="L35" s="31">
        <v>21189.599609375</v>
      </c>
      <c r="M35" s="31">
        <v>44503.6015625</v>
      </c>
      <c r="N35" s="31">
        <v>28744.470703125</v>
      </c>
      <c r="O35" s="31">
        <v>21157.560546875</v>
      </c>
      <c r="P35" s="87">
        <v>1212.239990234375</v>
      </c>
      <c r="Q35" s="31">
        <v>0</v>
      </c>
      <c r="R35" s="31">
        <v>0</v>
      </c>
      <c r="S35" s="31">
        <v>7070</v>
      </c>
      <c r="T35" s="31">
        <v>10315.5595703125</v>
      </c>
      <c r="U35" s="31">
        <v>20525.0390625</v>
      </c>
      <c r="V35" s="31">
        <v>18982.080078125</v>
      </c>
      <c r="W35" s="31">
        <v>7926.419921875</v>
      </c>
      <c r="X35" s="87">
        <v>2215.14990234375</v>
      </c>
    </row>
    <row r="36" spans="1:24" s="79" customFormat="1">
      <c r="A36" s="102"/>
      <c r="B36" s="262"/>
      <c r="C36" s="104"/>
      <c r="D36" s="104" t="s">
        <v>192</v>
      </c>
      <c r="E36" s="263"/>
      <c r="F36" s="80"/>
      <c r="G36" s="17"/>
      <c r="H36" s="80"/>
      <c r="I36" s="261"/>
      <c r="J36" s="262"/>
      <c r="K36" s="262"/>
      <c r="L36" s="262"/>
      <c r="M36" s="262"/>
      <c r="N36" s="262"/>
      <c r="O36" s="262"/>
      <c r="P36" s="263"/>
      <c r="Q36" s="105"/>
      <c r="R36" s="105"/>
      <c r="S36" s="105"/>
      <c r="T36" s="105"/>
      <c r="U36" s="105"/>
      <c r="V36" s="105"/>
      <c r="W36" s="105"/>
      <c r="X36" s="253"/>
    </row>
    <row r="37" spans="1:24" s="11" customFormat="1">
      <c r="A37" s="72" t="s">
        <v>104</v>
      </c>
      <c r="B37" s="14"/>
      <c r="C37" s="38" t="s">
        <v>51</v>
      </c>
      <c r="D37" s="38"/>
      <c r="E37" s="29" t="s">
        <v>24</v>
      </c>
      <c r="F37" s="17">
        <f t="shared" si="3"/>
        <v>48938.203918457031</v>
      </c>
      <c r="G37" s="17">
        <f t="shared" si="6"/>
        <v>31848.060607910156</v>
      </c>
      <c r="H37" s="17">
        <f t="shared" si="2"/>
        <v>17090.143310546875</v>
      </c>
      <c r="I37" s="32">
        <v>3664.570068359375</v>
      </c>
      <c r="J37" s="31">
        <v>11578.400390625</v>
      </c>
      <c r="K37" s="31">
        <v>3963.219970703125</v>
      </c>
      <c r="L37" s="31">
        <v>12111.66015625</v>
      </c>
      <c r="M37" s="31">
        <v>530.21002197265625</v>
      </c>
      <c r="N37" s="31">
        <v>0</v>
      </c>
      <c r="O37" s="31">
        <v>0</v>
      </c>
      <c r="P37" s="87">
        <v>0</v>
      </c>
      <c r="Q37" s="31">
        <v>4991.54345703125</v>
      </c>
      <c r="R37" s="31">
        <v>1026.47998046875</v>
      </c>
      <c r="S37" s="31">
        <v>7544.8798828125</v>
      </c>
      <c r="T37" s="31">
        <v>3527.239990234375</v>
      </c>
      <c r="U37" s="31">
        <v>0</v>
      </c>
      <c r="V37" s="31">
        <v>0</v>
      </c>
      <c r="W37" s="31">
        <v>0</v>
      </c>
      <c r="X37" s="87">
        <v>0</v>
      </c>
    </row>
    <row r="38" spans="1:24" s="11" customFormat="1">
      <c r="A38" s="72" t="s">
        <v>107</v>
      </c>
      <c r="B38" s="14"/>
      <c r="C38" s="37" t="s">
        <v>59</v>
      </c>
      <c r="D38" s="37"/>
      <c r="E38" s="29" t="s">
        <v>213</v>
      </c>
      <c r="F38" s="17">
        <f t="shared" si="3"/>
        <v>64618.561264038086</v>
      </c>
      <c r="G38" s="17">
        <f t="shared" si="6"/>
        <v>39242.781051635742</v>
      </c>
      <c r="H38" s="17">
        <f t="shared" si="2"/>
        <v>25375.780212402344</v>
      </c>
      <c r="I38" s="32">
        <v>0</v>
      </c>
      <c r="J38" s="31">
        <v>1047.4599609375</v>
      </c>
      <c r="K38" s="31">
        <v>8320.900390625</v>
      </c>
      <c r="L38" s="31">
        <v>22456.98046875</v>
      </c>
      <c r="M38" s="31">
        <v>4608.72021484375</v>
      </c>
      <c r="N38" s="31">
        <v>1610.280029296875</v>
      </c>
      <c r="O38" s="31">
        <v>990.3599853515625</v>
      </c>
      <c r="P38" s="87">
        <v>208.08000183105469</v>
      </c>
      <c r="Q38" s="31">
        <v>0</v>
      </c>
      <c r="R38" s="31">
        <v>0</v>
      </c>
      <c r="S38" s="31">
        <v>10580.5</v>
      </c>
      <c r="T38" s="31">
        <v>5615.10009765625</v>
      </c>
      <c r="U38" s="31">
        <v>1980.3599853515625</v>
      </c>
      <c r="V38" s="31">
        <v>2118.199951171875</v>
      </c>
      <c r="W38" s="31">
        <v>4502.16015625</v>
      </c>
      <c r="X38" s="87">
        <v>579.46002197265625</v>
      </c>
    </row>
    <row r="39" spans="1:24" s="11" customFormat="1">
      <c r="A39" s="72" t="s">
        <v>105</v>
      </c>
      <c r="B39" s="14"/>
      <c r="C39" s="37" t="s">
        <v>60</v>
      </c>
      <c r="D39" s="88" t="s">
        <v>190</v>
      </c>
      <c r="E39" s="265"/>
      <c r="F39" s="17">
        <f t="shared" si="3"/>
        <v>12002.04125213623</v>
      </c>
      <c r="G39" s="17">
        <f t="shared" si="6"/>
        <v>11165.021263122559</v>
      </c>
      <c r="H39" s="17">
        <f t="shared" si="2"/>
        <v>837.01998901367187</v>
      </c>
      <c r="I39" s="32">
        <v>4164.55126953125</v>
      </c>
      <c r="J39" s="31">
        <v>0</v>
      </c>
      <c r="K39" s="31">
        <v>0</v>
      </c>
      <c r="L39" s="31">
        <v>0</v>
      </c>
      <c r="M39" s="31">
        <v>6776.25</v>
      </c>
      <c r="N39" s="31">
        <v>0</v>
      </c>
      <c r="O39" s="31">
        <v>131.69999694824219</v>
      </c>
      <c r="P39" s="87">
        <v>92.519996643066406</v>
      </c>
      <c r="Q39" s="31">
        <v>0</v>
      </c>
      <c r="R39" s="31">
        <v>0</v>
      </c>
      <c r="S39" s="31">
        <v>451.5</v>
      </c>
      <c r="T39" s="31">
        <v>0</v>
      </c>
      <c r="U39" s="31">
        <v>300.95999145507812</v>
      </c>
      <c r="V39" s="31">
        <v>0</v>
      </c>
      <c r="W39" s="31">
        <v>0</v>
      </c>
      <c r="X39" s="87">
        <v>84.55999755859375</v>
      </c>
    </row>
    <row r="40" spans="1:24" s="11" customFormat="1">
      <c r="A40" s="72" t="s">
        <v>108</v>
      </c>
      <c r="B40" s="14"/>
      <c r="C40" s="38" t="s">
        <v>61</v>
      </c>
      <c r="D40" s="88" t="s">
        <v>225</v>
      </c>
      <c r="E40" s="265"/>
      <c r="F40" s="17">
        <f t="shared" si="3"/>
        <v>22570.070190429688</v>
      </c>
      <c r="G40" s="17">
        <f t="shared" si="6"/>
        <v>9809.8602447509766</v>
      </c>
      <c r="H40" s="17">
        <f t="shared" si="2"/>
        <v>12760.209945678711</v>
      </c>
      <c r="I40" s="32">
        <v>0</v>
      </c>
      <c r="J40" s="31">
        <v>0</v>
      </c>
      <c r="K40" s="31">
        <v>0</v>
      </c>
      <c r="L40" s="31">
        <v>6693.240234375</v>
      </c>
      <c r="M40" s="31">
        <v>0</v>
      </c>
      <c r="N40" s="31">
        <v>2990.260009765625</v>
      </c>
      <c r="O40" s="31">
        <v>126.36000061035156</v>
      </c>
      <c r="P40" s="87">
        <v>0</v>
      </c>
      <c r="Q40" s="31">
        <v>0</v>
      </c>
      <c r="R40" s="31">
        <v>0</v>
      </c>
      <c r="S40" s="31">
        <v>0</v>
      </c>
      <c r="T40" s="31">
        <v>2865.52001953125</v>
      </c>
      <c r="U40" s="31">
        <v>5828.0400390625</v>
      </c>
      <c r="V40" s="31">
        <v>3876.389892578125</v>
      </c>
      <c r="W40" s="31">
        <v>0</v>
      </c>
      <c r="X40" s="87">
        <v>190.25999450683594</v>
      </c>
    </row>
    <row r="41" spans="1:24" s="79" customFormat="1">
      <c r="A41" s="102"/>
      <c r="B41" s="262"/>
      <c r="C41" s="262"/>
      <c r="D41" s="111" t="s">
        <v>218</v>
      </c>
      <c r="E41" s="263"/>
      <c r="F41" s="80"/>
      <c r="G41" s="17"/>
      <c r="H41" s="80"/>
      <c r="I41" s="261"/>
      <c r="J41" s="262"/>
      <c r="K41" s="262"/>
      <c r="L41" s="262"/>
      <c r="M41" s="262"/>
      <c r="N41" s="262"/>
      <c r="O41" s="262"/>
      <c r="P41" s="263"/>
      <c r="Q41" s="105"/>
      <c r="R41" s="105"/>
      <c r="S41" s="105"/>
      <c r="T41" s="105"/>
      <c r="U41" s="105"/>
      <c r="V41" s="105"/>
      <c r="W41" s="105"/>
      <c r="X41" s="253"/>
    </row>
    <row r="42" spans="1:24" s="11" customFormat="1">
      <c r="A42" s="72" t="s">
        <v>106</v>
      </c>
      <c r="B42" s="14"/>
      <c r="C42" s="38" t="s">
        <v>62</v>
      </c>
      <c r="D42" s="14"/>
      <c r="E42" s="29" t="s">
        <v>210</v>
      </c>
      <c r="F42" s="17">
        <f t="shared" si="3"/>
        <v>0</v>
      </c>
      <c r="G42" s="17">
        <f t="shared" si="6"/>
        <v>0</v>
      </c>
      <c r="H42" s="17">
        <f t="shared" si="2"/>
        <v>0</v>
      </c>
      <c r="I42" s="32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87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87">
        <v>0</v>
      </c>
    </row>
    <row r="43" spans="1:24" s="11" customFormat="1">
      <c r="A43" s="72" t="s">
        <v>109</v>
      </c>
      <c r="B43" s="14"/>
      <c r="C43" s="38" t="s">
        <v>63</v>
      </c>
      <c r="D43" s="14"/>
      <c r="E43" s="29" t="s">
        <v>219</v>
      </c>
      <c r="F43" s="17">
        <f t="shared" si="3"/>
        <v>593994.34423828125</v>
      </c>
      <c r="G43" s="17">
        <f t="shared" si="6"/>
        <v>348178.3349609375</v>
      </c>
      <c r="H43" s="17">
        <f t="shared" si="2"/>
        <v>245816.00927734375</v>
      </c>
      <c r="I43" s="32">
        <v>0</v>
      </c>
      <c r="J43" s="31">
        <v>0</v>
      </c>
      <c r="K43" s="31">
        <v>9043.830078125</v>
      </c>
      <c r="L43" s="31">
        <v>68051.0390625</v>
      </c>
      <c r="M43" s="31">
        <v>121579.0390625</v>
      </c>
      <c r="N43" s="31">
        <v>83060.90625</v>
      </c>
      <c r="O43" s="31">
        <v>59318.640625</v>
      </c>
      <c r="P43" s="87">
        <v>7124.8798828125</v>
      </c>
      <c r="Q43" s="31">
        <v>4991.54345703125</v>
      </c>
      <c r="R43" s="31">
        <v>0</v>
      </c>
      <c r="S43" s="31">
        <v>4059.9599609375</v>
      </c>
      <c r="T43" s="31">
        <v>47117.28125</v>
      </c>
      <c r="U43" s="31">
        <v>35347.6796875</v>
      </c>
      <c r="V43" s="31">
        <v>104431.40625</v>
      </c>
      <c r="W43" s="31">
        <v>39627.8984375</v>
      </c>
      <c r="X43" s="87">
        <v>10240.240234375</v>
      </c>
    </row>
    <row r="44" spans="1:24" s="11" customFormat="1">
      <c r="A44" s="72" t="s">
        <v>110</v>
      </c>
      <c r="B44" s="14"/>
      <c r="C44" s="38" t="s">
        <v>64</v>
      </c>
      <c r="D44" s="14"/>
      <c r="E44" s="29" t="s">
        <v>202</v>
      </c>
      <c r="F44" s="17">
        <f t="shared" si="3"/>
        <v>537714.30859375</v>
      </c>
      <c r="G44" s="17">
        <f t="shared" si="4"/>
        <v>316624.7978515625</v>
      </c>
      <c r="H44" s="17">
        <f t="shared" si="2"/>
        <v>221089.5107421875</v>
      </c>
      <c r="I44" s="32">
        <v>0</v>
      </c>
      <c r="J44" s="31">
        <v>0</v>
      </c>
      <c r="K44" s="31">
        <v>17168.75</v>
      </c>
      <c r="L44" s="31">
        <v>95451.5078125</v>
      </c>
      <c r="M44" s="31">
        <v>76865.28125</v>
      </c>
      <c r="N44" s="31">
        <v>86634.359375</v>
      </c>
      <c r="O44" s="31">
        <v>31955.939453125</v>
      </c>
      <c r="P44" s="87">
        <v>8548.9599609375</v>
      </c>
      <c r="Q44" s="31">
        <v>0</v>
      </c>
      <c r="R44" s="31">
        <v>592</v>
      </c>
      <c r="S44" s="31">
        <v>12203.33984375</v>
      </c>
      <c r="T44" s="31">
        <v>65872.171875</v>
      </c>
      <c r="U44" s="31">
        <v>46386</v>
      </c>
      <c r="V44" s="31">
        <v>35634.05859375</v>
      </c>
      <c r="W44" s="31">
        <v>49090.5</v>
      </c>
      <c r="X44" s="87">
        <v>11311.4404296875</v>
      </c>
    </row>
    <row r="45" spans="1:24" s="11" customFormat="1">
      <c r="A45" s="72" t="s">
        <v>111</v>
      </c>
      <c r="B45" s="14"/>
      <c r="C45" s="38" t="s">
        <v>65</v>
      </c>
      <c r="D45" s="88" t="s">
        <v>203</v>
      </c>
      <c r="E45" s="264"/>
      <c r="F45" s="17">
        <f t="shared" si="3"/>
        <v>368363.49389648438</v>
      </c>
      <c r="G45" s="17">
        <f t="shared" si="4"/>
        <v>183891.47216796875</v>
      </c>
      <c r="H45" s="17">
        <f t="shared" si="2"/>
        <v>184472.02172851563</v>
      </c>
      <c r="I45" s="32">
        <v>0</v>
      </c>
      <c r="J45" s="31">
        <v>0</v>
      </c>
      <c r="K45" s="31">
        <v>4287.39990234375</v>
      </c>
      <c r="L45" s="31">
        <v>32800.80078125</v>
      </c>
      <c r="M45" s="31">
        <v>32019.83984375</v>
      </c>
      <c r="N45" s="31">
        <v>57091.23046875</v>
      </c>
      <c r="O45" s="31">
        <v>44389.80078125</v>
      </c>
      <c r="P45" s="87">
        <v>13302.400390625</v>
      </c>
      <c r="Q45" s="31">
        <v>14103.3203125</v>
      </c>
      <c r="R45" s="31">
        <v>0</v>
      </c>
      <c r="S45" s="31">
        <v>3568.639892578125</v>
      </c>
      <c r="T45" s="31">
        <v>11629.4404296875</v>
      </c>
      <c r="U45" s="31">
        <v>33030.55078125</v>
      </c>
      <c r="V45" s="31">
        <v>57604.0390625</v>
      </c>
      <c r="W45" s="31">
        <v>54357.12109375</v>
      </c>
      <c r="X45" s="87">
        <v>10178.91015625</v>
      </c>
    </row>
    <row r="46" spans="1:24" s="79" customFormat="1">
      <c r="A46" s="102"/>
      <c r="B46" s="262"/>
      <c r="C46" s="111"/>
      <c r="D46" s="111" t="s">
        <v>25</v>
      </c>
      <c r="E46" s="263"/>
      <c r="F46" s="80"/>
      <c r="G46" s="80"/>
      <c r="H46" s="80"/>
      <c r="I46" s="261"/>
      <c r="J46" s="262"/>
      <c r="K46" s="262"/>
      <c r="L46" s="262"/>
      <c r="M46" s="262"/>
      <c r="N46" s="262"/>
      <c r="O46" s="262"/>
      <c r="P46" s="263"/>
      <c r="Q46" s="105"/>
      <c r="R46" s="105"/>
      <c r="S46" s="105"/>
      <c r="T46" s="105"/>
      <c r="U46" s="105"/>
      <c r="V46" s="105"/>
      <c r="W46" s="105"/>
      <c r="X46" s="253"/>
    </row>
    <row r="47" spans="1:24" s="11" customFormat="1">
      <c r="A47" s="72" t="s">
        <v>112</v>
      </c>
      <c r="B47" s="14"/>
      <c r="C47" s="38" t="s">
        <v>66</v>
      </c>
      <c r="D47" s="46"/>
      <c r="E47" s="29" t="s">
        <v>204</v>
      </c>
      <c r="F47" s="17">
        <f t="shared" si="3"/>
        <v>95190.560668945313</v>
      </c>
      <c r="G47" s="17">
        <f t="shared" si="4"/>
        <v>56723.91015625</v>
      </c>
      <c r="H47" s="17">
        <f t="shared" si="2"/>
        <v>38466.650512695313</v>
      </c>
      <c r="I47" s="32">
        <v>0</v>
      </c>
      <c r="J47" s="31">
        <v>0</v>
      </c>
      <c r="K47" s="31">
        <v>4224.35009765625</v>
      </c>
      <c r="L47" s="31">
        <v>19215</v>
      </c>
      <c r="M47" s="31">
        <v>14134</v>
      </c>
      <c r="N47" s="31">
        <v>14123.7001953125</v>
      </c>
      <c r="O47" s="31">
        <v>5026.85986328125</v>
      </c>
      <c r="P47" s="87">
        <v>0</v>
      </c>
      <c r="Q47" s="31">
        <v>0</v>
      </c>
      <c r="R47" s="31">
        <v>0</v>
      </c>
      <c r="S47" s="31">
        <v>0</v>
      </c>
      <c r="T47" s="31">
        <v>16968</v>
      </c>
      <c r="U47" s="31">
        <v>1740.550048828125</v>
      </c>
      <c r="V47" s="31">
        <v>8970.7802734375</v>
      </c>
      <c r="W47" s="31">
        <v>9209.16015625</v>
      </c>
      <c r="X47" s="87">
        <v>1578.1600341796875</v>
      </c>
    </row>
    <row r="48" spans="1:24" s="11" customFormat="1">
      <c r="A48" s="72" t="s">
        <v>113</v>
      </c>
      <c r="B48" s="14"/>
      <c r="C48" s="38" t="s">
        <v>67</v>
      </c>
      <c r="D48" s="46"/>
      <c r="E48" s="29" t="s">
        <v>205</v>
      </c>
      <c r="F48" s="17">
        <f t="shared" si="3"/>
        <v>477549.62573242187</v>
      </c>
      <c r="G48" s="17">
        <f t="shared" si="4"/>
        <v>350070.66052246094</v>
      </c>
      <c r="H48" s="17">
        <f t="shared" si="2"/>
        <v>127478.96520996094</v>
      </c>
      <c r="I48" s="32">
        <v>10452.9599609375</v>
      </c>
      <c r="J48" s="31">
        <v>5632.6640625</v>
      </c>
      <c r="K48" s="31">
        <v>40613.390625</v>
      </c>
      <c r="L48" s="31">
        <v>182854.375</v>
      </c>
      <c r="M48" s="31">
        <v>57841.69921875</v>
      </c>
      <c r="N48" s="31">
        <v>37803.921875</v>
      </c>
      <c r="O48" s="31">
        <v>13785.259765625</v>
      </c>
      <c r="P48" s="87">
        <v>1086.3900146484375</v>
      </c>
      <c r="Q48" s="31">
        <v>10635.044921875</v>
      </c>
      <c r="R48" s="31">
        <v>22248.599609375</v>
      </c>
      <c r="S48" s="31">
        <v>41806.1015625</v>
      </c>
      <c r="T48" s="31">
        <v>19204.560546875</v>
      </c>
      <c r="U48" s="31">
        <v>8796.599609375</v>
      </c>
      <c r="V48" s="31">
        <v>18090.5390625</v>
      </c>
      <c r="W48" s="31">
        <v>6528.39990234375</v>
      </c>
      <c r="X48" s="87">
        <v>169.1199951171875</v>
      </c>
    </row>
    <row r="49" spans="1:24" s="11" customFormat="1">
      <c r="A49" s="72" t="s">
        <v>114</v>
      </c>
      <c r="B49" s="14"/>
      <c r="C49" s="38" t="s">
        <v>68</v>
      </c>
      <c r="D49" s="46"/>
      <c r="E49" s="29" t="s">
        <v>206</v>
      </c>
      <c r="F49" s="17">
        <f t="shared" si="3"/>
        <v>113249.25964355469</v>
      </c>
      <c r="G49" s="17">
        <f t="shared" si="4"/>
        <v>40780.969604492188</v>
      </c>
      <c r="H49" s="17">
        <f t="shared" si="2"/>
        <v>72468.2900390625</v>
      </c>
      <c r="I49" s="32">
        <v>467.739990234375</v>
      </c>
      <c r="J49" s="31">
        <v>4690.330078125</v>
      </c>
      <c r="K49" s="31">
        <v>563.5</v>
      </c>
      <c r="L49" s="31">
        <v>10447.349609375</v>
      </c>
      <c r="M49" s="31">
        <v>1600.1800537109375</v>
      </c>
      <c r="N49" s="31">
        <v>15401.8798828125</v>
      </c>
      <c r="O49" s="31">
        <v>5942.52001953125</v>
      </c>
      <c r="P49" s="87">
        <v>1667.469970703125</v>
      </c>
      <c r="Q49" s="31">
        <v>6265.2412109375</v>
      </c>
      <c r="R49" s="31">
        <v>0</v>
      </c>
      <c r="S49" s="31">
        <v>11830</v>
      </c>
      <c r="T49" s="31">
        <v>21702.029296875</v>
      </c>
      <c r="U49" s="31">
        <v>16040.51953125</v>
      </c>
      <c r="V49" s="31">
        <v>7632.2998046875</v>
      </c>
      <c r="W49" s="31">
        <v>8998.2001953125</v>
      </c>
      <c r="X49" s="87">
        <v>0</v>
      </c>
    </row>
    <row r="50" spans="1:24" s="79" customFormat="1">
      <c r="A50" s="102"/>
      <c r="B50" s="262"/>
      <c r="C50" s="111"/>
      <c r="D50" s="111" t="s">
        <v>26</v>
      </c>
      <c r="E50" s="263"/>
      <c r="F50" s="80"/>
      <c r="G50" s="80"/>
      <c r="H50" s="80"/>
      <c r="I50" s="261"/>
      <c r="J50" s="262"/>
      <c r="K50" s="262"/>
      <c r="L50" s="262"/>
      <c r="M50" s="262"/>
      <c r="N50" s="262"/>
      <c r="O50" s="262"/>
      <c r="P50" s="263"/>
      <c r="Q50" s="105"/>
      <c r="R50" s="105"/>
      <c r="S50" s="105"/>
      <c r="T50" s="105"/>
      <c r="U50" s="105"/>
      <c r="V50" s="105"/>
      <c r="W50" s="105"/>
      <c r="X50" s="253"/>
    </row>
    <row r="51" spans="1:24" s="11" customFormat="1">
      <c r="A51" s="72" t="s">
        <v>115</v>
      </c>
      <c r="B51" s="14"/>
      <c r="C51" s="38" t="s">
        <v>69</v>
      </c>
      <c r="D51" s="46"/>
      <c r="E51" s="29" t="s">
        <v>220</v>
      </c>
      <c r="F51" s="17">
        <f t="shared" si="3"/>
        <v>152442.64129638672</v>
      </c>
      <c r="G51" s="17">
        <f t="shared" si="4"/>
        <v>103399.49060058594</v>
      </c>
      <c r="H51" s="17">
        <f t="shared" si="2"/>
        <v>49043.150695800781</v>
      </c>
      <c r="I51" s="32">
        <v>0</v>
      </c>
      <c r="J51" s="31">
        <v>0</v>
      </c>
      <c r="K51" s="31">
        <v>5319.64013671875</v>
      </c>
      <c r="L51" s="31">
        <v>40911.5</v>
      </c>
      <c r="M51" s="31">
        <v>23517.5703125</v>
      </c>
      <c r="N51" s="31">
        <v>19337.400390625</v>
      </c>
      <c r="O51" s="31">
        <v>12803.2197265625</v>
      </c>
      <c r="P51" s="87">
        <v>1510.1600341796875</v>
      </c>
      <c r="Q51" s="31">
        <v>0</v>
      </c>
      <c r="R51" s="31">
        <v>0</v>
      </c>
      <c r="S51" s="31">
        <v>14320.1201171875</v>
      </c>
      <c r="T51" s="31">
        <v>18980.150390625</v>
      </c>
      <c r="U51" s="31">
        <v>4193.2099609375</v>
      </c>
      <c r="V51" s="31">
        <v>6523.47021484375</v>
      </c>
      <c r="W51" s="31">
        <v>4772.52001953125</v>
      </c>
      <c r="X51" s="87">
        <v>253.67999267578125</v>
      </c>
    </row>
    <row r="52" spans="1:24" s="11" customFormat="1">
      <c r="A52" s="72" t="s">
        <v>116</v>
      </c>
      <c r="B52" s="14"/>
      <c r="C52" s="37" t="s">
        <v>70</v>
      </c>
      <c r="D52" s="46"/>
      <c r="E52" s="28" t="s">
        <v>207</v>
      </c>
      <c r="F52" s="17">
        <f t="shared" si="3"/>
        <v>27625.279777526855</v>
      </c>
      <c r="G52" s="17">
        <f t="shared" si="4"/>
        <v>12137.344848632813</v>
      </c>
      <c r="H52" s="17">
        <f>SUM(Q52:X52)</f>
        <v>15487.934928894043</v>
      </c>
      <c r="I52" s="32">
        <v>0</v>
      </c>
      <c r="J52" s="31">
        <v>0</v>
      </c>
      <c r="K52" s="31">
        <v>0</v>
      </c>
      <c r="L52" s="31">
        <v>6464.25</v>
      </c>
      <c r="M52" s="31">
        <v>0</v>
      </c>
      <c r="N52" s="31">
        <v>918.7750244140625</v>
      </c>
      <c r="O52" s="31">
        <v>4209.83984375</v>
      </c>
      <c r="P52" s="87">
        <v>544.47998046875</v>
      </c>
      <c r="Q52" s="31">
        <v>0</v>
      </c>
      <c r="R52" s="31">
        <v>0</v>
      </c>
      <c r="S52" s="31">
        <v>4627</v>
      </c>
      <c r="T52" s="31">
        <v>2943.719970703125</v>
      </c>
      <c r="U52" s="31">
        <v>1790.280029296875</v>
      </c>
      <c r="V52" s="31">
        <v>3823.844970703125</v>
      </c>
      <c r="W52" s="31">
        <v>2207.9599609375</v>
      </c>
      <c r="X52" s="87">
        <v>95.129997253417969</v>
      </c>
    </row>
    <row r="53" spans="1:24" s="11" customFormat="1">
      <c r="A53" s="72" t="s">
        <v>184</v>
      </c>
      <c r="B53" s="14"/>
      <c r="C53" s="37" t="s">
        <v>71</v>
      </c>
      <c r="D53" s="88" t="s">
        <v>182</v>
      </c>
      <c r="E53" s="265"/>
      <c r="F53" s="17">
        <f>SUM(G53:H53)</f>
        <v>44315.577087402344</v>
      </c>
      <c r="G53" s="17">
        <f>SUM(I53:P53)</f>
        <v>24399.640625</v>
      </c>
      <c r="H53" s="17">
        <f>SUM(Q53:X53)</f>
        <v>19915.936462402344</v>
      </c>
      <c r="I53" s="32">
        <v>24399.640625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87">
        <v>0</v>
      </c>
      <c r="Q53" s="31">
        <v>18913.896484375</v>
      </c>
      <c r="R53" s="31">
        <v>1002.0399780273437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87">
        <v>0</v>
      </c>
    </row>
    <row r="54" spans="1:24" s="16" customFormat="1" ht="15" customHeight="1">
      <c r="A54" s="248"/>
      <c r="B54" s="63" t="s">
        <v>56</v>
      </c>
      <c r="C54" s="63"/>
      <c r="D54" s="63"/>
      <c r="E54" s="64"/>
      <c r="F54" s="53">
        <f t="shared" si="3"/>
        <v>867775.33544921875</v>
      </c>
      <c r="G54" s="54">
        <f>SUM(G55:G61)</f>
        <v>579742.77560424805</v>
      </c>
      <c r="H54" s="54">
        <f>SUM(H55:H61)</f>
        <v>288032.5598449707</v>
      </c>
      <c r="I54" s="55">
        <f>SUM(I55:I61)</f>
        <v>63748.145324707031</v>
      </c>
      <c r="J54" s="56">
        <f t="shared" ref="J54:X54" si="7">SUM(J55:J61)</f>
        <v>67338.620849609375</v>
      </c>
      <c r="K54" s="56">
        <f t="shared" si="7"/>
        <v>207430.0810546875</v>
      </c>
      <c r="L54" s="56">
        <f t="shared" si="7"/>
        <v>171566.41796875</v>
      </c>
      <c r="M54" s="56">
        <f>SUM(M55:M61)</f>
        <v>50848.9501953125</v>
      </c>
      <c r="N54" s="56">
        <f t="shared" si="7"/>
        <v>7465.8800659179687</v>
      </c>
      <c r="O54" s="56">
        <f t="shared" si="7"/>
        <v>9092.880126953125</v>
      </c>
      <c r="P54" s="252">
        <f>SUM(P55:P61)</f>
        <v>2251.8000183105469</v>
      </c>
      <c r="Q54" s="56">
        <f t="shared" si="7"/>
        <v>33387.2001953125</v>
      </c>
      <c r="R54" s="56">
        <f t="shared" si="7"/>
        <v>65119.531127929688</v>
      </c>
      <c r="S54" s="56">
        <f t="shared" si="7"/>
        <v>89937.46923828125</v>
      </c>
      <c r="T54" s="56">
        <f t="shared" si="7"/>
        <v>64915.339721679688</v>
      </c>
      <c r="U54" s="56">
        <f t="shared" si="7"/>
        <v>16532.57975769043</v>
      </c>
      <c r="V54" s="56">
        <f t="shared" si="7"/>
        <v>10649.059814453125</v>
      </c>
      <c r="W54" s="56">
        <f t="shared" si="7"/>
        <v>4960.8099212646484</v>
      </c>
      <c r="X54" s="252">
        <f t="shared" si="7"/>
        <v>2530.570068359375</v>
      </c>
    </row>
    <row r="55" spans="1:24">
      <c r="A55" s="72" t="s">
        <v>119</v>
      </c>
      <c r="B55" s="81"/>
      <c r="C55" s="38" t="s">
        <v>72</v>
      </c>
      <c r="D55" s="88" t="s">
        <v>223</v>
      </c>
      <c r="E55" s="266"/>
      <c r="F55" s="17">
        <f>SUM(G55:H55)</f>
        <v>240161.04209899902</v>
      </c>
      <c r="G55" s="17">
        <f t="shared" si="4"/>
        <v>208572.94177246094</v>
      </c>
      <c r="H55" s="17">
        <f t="shared" si="2"/>
        <v>31588.100326538086</v>
      </c>
      <c r="I55" s="254">
        <v>925.20001220703125</v>
      </c>
      <c r="J55" s="33">
        <v>2920.050048828125</v>
      </c>
      <c r="K55" s="33">
        <v>109336.7109375</v>
      </c>
      <c r="L55" s="33">
        <v>65407.5</v>
      </c>
      <c r="M55" s="33">
        <v>25254.80078125</v>
      </c>
      <c r="N55" s="33">
        <v>1384.3199462890625</v>
      </c>
      <c r="O55" s="33">
        <v>3097.800048828125</v>
      </c>
      <c r="P55" s="87">
        <v>246.55999755859375</v>
      </c>
      <c r="Q55" s="33">
        <v>1255.5</v>
      </c>
      <c r="R55" s="33">
        <v>7140</v>
      </c>
      <c r="S55" s="33">
        <v>6270.60009765625</v>
      </c>
      <c r="T55" s="33">
        <v>12625.2001953125</v>
      </c>
      <c r="U55" s="33">
        <v>4097.5400390625</v>
      </c>
      <c r="V55" s="33">
        <v>0</v>
      </c>
      <c r="W55" s="33">
        <v>199.25999450683594</v>
      </c>
      <c r="X55" s="255">
        <v>0</v>
      </c>
    </row>
    <row r="56" spans="1:24">
      <c r="A56" s="72" t="s">
        <v>120</v>
      </c>
      <c r="B56" s="81"/>
      <c r="C56" s="38" t="s">
        <v>73</v>
      </c>
      <c r="D56" s="88" t="s">
        <v>27</v>
      </c>
      <c r="E56" s="266"/>
      <c r="F56" s="17">
        <f t="shared" si="3"/>
        <v>57402.098999023438</v>
      </c>
      <c r="G56" s="17">
        <f t="shared" si="4"/>
        <v>46574.588989257813</v>
      </c>
      <c r="H56" s="17">
        <f t="shared" si="2"/>
        <v>10827.510009765625</v>
      </c>
      <c r="I56" s="254">
        <v>14366.208984375</v>
      </c>
      <c r="J56" s="33">
        <v>0</v>
      </c>
      <c r="K56" s="33">
        <v>9745.400390625</v>
      </c>
      <c r="L56" s="33">
        <v>16017.0595703125</v>
      </c>
      <c r="M56" s="33">
        <v>0</v>
      </c>
      <c r="N56" s="33">
        <v>1250.3399658203125</v>
      </c>
      <c r="O56" s="33">
        <v>3766.320068359375</v>
      </c>
      <c r="P56" s="87">
        <v>1429.260009765625</v>
      </c>
      <c r="Q56" s="33">
        <v>0</v>
      </c>
      <c r="R56" s="33">
        <v>1609.6600341796875</v>
      </c>
      <c r="S56" s="33">
        <v>0</v>
      </c>
      <c r="T56" s="33">
        <v>604.8599853515625</v>
      </c>
      <c r="U56" s="33">
        <v>2738.159912109375</v>
      </c>
      <c r="V56" s="33">
        <v>2761.830078125</v>
      </c>
      <c r="W56" s="33">
        <v>2111.22998046875</v>
      </c>
      <c r="X56" s="255">
        <v>1001.77001953125</v>
      </c>
    </row>
    <row r="57" spans="1:24">
      <c r="A57" s="72" t="s">
        <v>121</v>
      </c>
      <c r="B57" s="81"/>
      <c r="C57" s="38" t="s">
        <v>74</v>
      </c>
      <c r="D57" s="88" t="s">
        <v>28</v>
      </c>
      <c r="E57" s="266"/>
      <c r="F57" s="17">
        <f t="shared" si="3"/>
        <v>175840.64288330078</v>
      </c>
      <c r="G57" s="17">
        <f t="shared" si="4"/>
        <v>105415.05157470703</v>
      </c>
      <c r="H57" s="17">
        <f t="shared" si="2"/>
        <v>70425.59130859375</v>
      </c>
      <c r="I57" s="254">
        <v>43361.1015625</v>
      </c>
      <c r="J57" s="33">
        <v>36979.3203125</v>
      </c>
      <c r="K57" s="33">
        <v>6436.7998046875</v>
      </c>
      <c r="L57" s="33">
        <v>10416.08984375</v>
      </c>
      <c r="M57" s="33">
        <v>4378.919921875</v>
      </c>
      <c r="N57" s="33">
        <v>3390.1201171875</v>
      </c>
      <c r="O57" s="33">
        <v>0</v>
      </c>
      <c r="P57" s="87">
        <v>452.70001220703125</v>
      </c>
      <c r="Q57" s="33">
        <v>20920.5</v>
      </c>
      <c r="R57" s="33">
        <v>43610.28125</v>
      </c>
      <c r="S57" s="33">
        <v>3772.080078125</v>
      </c>
      <c r="T57" s="33">
        <v>0</v>
      </c>
      <c r="U57" s="33">
        <v>0</v>
      </c>
      <c r="V57" s="33">
        <v>1945.6099853515625</v>
      </c>
      <c r="W57" s="33">
        <v>177.1199951171875</v>
      </c>
      <c r="X57" s="255">
        <v>0</v>
      </c>
    </row>
    <row r="58" spans="1:24">
      <c r="A58" s="72" t="s">
        <v>122</v>
      </c>
      <c r="B58" s="81"/>
      <c r="C58" s="38" t="s">
        <v>75</v>
      </c>
      <c r="D58" s="88" t="s">
        <v>117</v>
      </c>
      <c r="E58" s="266"/>
      <c r="F58" s="17">
        <f t="shared" si="3"/>
        <v>30996.099899291992</v>
      </c>
      <c r="G58" s="17">
        <f t="shared" si="4"/>
        <v>21248.16015625</v>
      </c>
      <c r="H58" s="17">
        <f t="shared" si="2"/>
        <v>9747.9397430419922</v>
      </c>
      <c r="I58" s="254">
        <v>0</v>
      </c>
      <c r="J58" s="33">
        <v>8007.66015625</v>
      </c>
      <c r="K58" s="33">
        <v>13240.5</v>
      </c>
      <c r="L58" s="33">
        <v>0</v>
      </c>
      <c r="M58" s="33">
        <v>0</v>
      </c>
      <c r="N58" s="33">
        <v>0</v>
      </c>
      <c r="O58" s="33">
        <v>0</v>
      </c>
      <c r="P58" s="87">
        <v>0</v>
      </c>
      <c r="Q58" s="33">
        <v>0</v>
      </c>
      <c r="R58" s="33">
        <v>4812.33984375</v>
      </c>
      <c r="S58" s="33">
        <v>0</v>
      </c>
      <c r="T58" s="33">
        <v>2911.679931640625</v>
      </c>
      <c r="U58" s="33">
        <v>190.08000183105469</v>
      </c>
      <c r="V58" s="33">
        <v>1833.8399658203125</v>
      </c>
      <c r="W58" s="33">
        <v>0</v>
      </c>
      <c r="X58" s="255">
        <v>0</v>
      </c>
    </row>
    <row r="59" spans="1:24">
      <c r="A59" s="72" t="s">
        <v>123</v>
      </c>
      <c r="B59" s="81"/>
      <c r="C59" s="38" t="s">
        <v>76</v>
      </c>
      <c r="D59" s="88" t="s">
        <v>221</v>
      </c>
      <c r="E59" s="266"/>
      <c r="F59" s="17">
        <f t="shared" si="3"/>
        <v>168849.228515625</v>
      </c>
      <c r="G59" s="17">
        <f t="shared" si="4"/>
        <v>84711.939453125</v>
      </c>
      <c r="H59" s="17">
        <f t="shared" si="2"/>
        <v>84137.2890625</v>
      </c>
      <c r="I59" s="254">
        <v>0</v>
      </c>
      <c r="J59" s="33">
        <v>3345.64990234375</v>
      </c>
      <c r="K59" s="33">
        <v>30453.150390625</v>
      </c>
      <c r="L59" s="33">
        <v>45495.5390625</v>
      </c>
      <c r="M59" s="33">
        <v>3940.60009765625</v>
      </c>
      <c r="N59" s="33">
        <v>486.6400146484375</v>
      </c>
      <c r="O59" s="33">
        <v>990.3599853515625</v>
      </c>
      <c r="P59" s="87">
        <v>0</v>
      </c>
      <c r="Q59" s="33">
        <v>0</v>
      </c>
      <c r="R59" s="33">
        <v>0</v>
      </c>
      <c r="S59" s="33">
        <v>62891.08984375</v>
      </c>
      <c r="T59" s="33">
        <v>18757.19921875</v>
      </c>
      <c r="U59" s="33">
        <v>2489</v>
      </c>
      <c r="V59" s="33">
        <v>0</v>
      </c>
      <c r="W59" s="33">
        <v>0</v>
      </c>
      <c r="X59" s="255">
        <v>0</v>
      </c>
    </row>
    <row r="60" spans="1:24">
      <c r="A60" s="72" t="s">
        <v>124</v>
      </c>
      <c r="B60" s="81"/>
      <c r="C60" s="38" t="s">
        <v>77</v>
      </c>
      <c r="D60" s="88" t="s">
        <v>29</v>
      </c>
      <c r="E60" s="266"/>
      <c r="F60" s="17">
        <f t="shared" si="3"/>
        <v>38677.57958984375</v>
      </c>
      <c r="G60" s="17">
        <f t="shared" si="4"/>
        <v>28525.82958984375</v>
      </c>
      <c r="H60" s="17">
        <f t="shared" si="2"/>
        <v>10151.75</v>
      </c>
      <c r="I60" s="254">
        <v>0</v>
      </c>
      <c r="J60" s="33">
        <v>0</v>
      </c>
      <c r="K60" s="33">
        <v>13269.51953125</v>
      </c>
      <c r="L60" s="33">
        <v>7729.7001953125</v>
      </c>
      <c r="M60" s="33">
        <v>7526.60986328125</v>
      </c>
      <c r="N60" s="33">
        <v>0</v>
      </c>
      <c r="O60" s="33">
        <v>0</v>
      </c>
      <c r="P60" s="87">
        <v>0</v>
      </c>
      <c r="Q60" s="33">
        <v>0</v>
      </c>
      <c r="R60" s="33">
        <v>0</v>
      </c>
      <c r="S60" s="33">
        <v>0</v>
      </c>
      <c r="T60" s="33">
        <v>7662.75</v>
      </c>
      <c r="U60" s="33">
        <v>2489</v>
      </c>
      <c r="V60" s="33">
        <v>0</v>
      </c>
      <c r="W60" s="33">
        <v>0</v>
      </c>
      <c r="X60" s="255">
        <v>0</v>
      </c>
    </row>
    <row r="61" spans="1:24">
      <c r="A61" s="72" t="s">
        <v>125</v>
      </c>
      <c r="B61" s="81"/>
      <c r="C61" s="38" t="s">
        <v>78</v>
      </c>
      <c r="D61" s="88" t="s">
        <v>118</v>
      </c>
      <c r="E61" s="266"/>
      <c r="F61" s="17">
        <f t="shared" si="3"/>
        <v>155848.64346313477</v>
      </c>
      <c r="G61" s="17">
        <f t="shared" si="4"/>
        <v>84694.264068603516</v>
      </c>
      <c r="H61" s="17">
        <f t="shared" si="2"/>
        <v>71154.37939453125</v>
      </c>
      <c r="I61" s="254">
        <v>5095.634765625</v>
      </c>
      <c r="J61" s="33">
        <v>16085.9404296875</v>
      </c>
      <c r="K61" s="33">
        <v>24948</v>
      </c>
      <c r="L61" s="33">
        <v>26500.529296875</v>
      </c>
      <c r="M61" s="33">
        <v>9748.01953125</v>
      </c>
      <c r="N61" s="33">
        <v>954.46002197265625</v>
      </c>
      <c r="O61" s="33">
        <v>1238.4000244140625</v>
      </c>
      <c r="P61" s="87">
        <v>123.27999877929687</v>
      </c>
      <c r="Q61" s="33">
        <v>11211.2001953125</v>
      </c>
      <c r="R61" s="33">
        <v>7947.25</v>
      </c>
      <c r="S61" s="33">
        <v>17003.69921875</v>
      </c>
      <c r="T61" s="33">
        <v>22353.650390625</v>
      </c>
      <c r="U61" s="33">
        <v>4528.7998046875</v>
      </c>
      <c r="V61" s="33">
        <v>4107.77978515625</v>
      </c>
      <c r="W61" s="33">
        <v>2473.199951171875</v>
      </c>
      <c r="X61" s="255">
        <v>1528.800048828125</v>
      </c>
    </row>
    <row r="62" spans="1:24" s="101" customFormat="1" ht="15" customHeight="1" thickBot="1">
      <c r="A62" s="249" t="s">
        <v>80</v>
      </c>
      <c r="B62" s="95" t="s">
        <v>183</v>
      </c>
      <c r="C62" s="97" t="s">
        <v>79</v>
      </c>
      <c r="D62" s="100"/>
      <c r="E62" s="97"/>
      <c r="F62" s="98">
        <f t="shared" si="3"/>
        <v>301397.66528320312</v>
      </c>
      <c r="G62" s="99">
        <f t="shared" si="4"/>
        <v>134019.76977539062</v>
      </c>
      <c r="H62" s="99">
        <f>SUM(Q62:X62)</f>
        <v>167377.8955078125</v>
      </c>
      <c r="I62" s="100">
        <v>10443.8203125</v>
      </c>
      <c r="J62" s="96">
        <v>0</v>
      </c>
      <c r="K62" s="96">
        <v>1055.010009765625</v>
      </c>
      <c r="L62" s="96">
        <v>22154.5</v>
      </c>
      <c r="M62" s="96">
        <v>16360.919921875</v>
      </c>
      <c r="N62" s="96">
        <v>20414.6796875</v>
      </c>
      <c r="O62" s="96">
        <v>41472.859375</v>
      </c>
      <c r="P62" s="97">
        <v>22117.98046875</v>
      </c>
      <c r="Q62" s="96">
        <v>11943.09765625</v>
      </c>
      <c r="R62" s="96">
        <v>7851.5</v>
      </c>
      <c r="S62" s="96">
        <v>18805.76953125</v>
      </c>
      <c r="T62" s="96">
        <v>5642.5</v>
      </c>
      <c r="U62" s="96">
        <v>10561.9501953125</v>
      </c>
      <c r="V62" s="96">
        <v>29651.9609375</v>
      </c>
      <c r="W62" s="96">
        <v>45988.05859375</v>
      </c>
      <c r="X62" s="97">
        <v>36933.05859375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90" zoomScaleNormal="90" workbookViewId="0">
      <pane xSplit="5" ySplit="8" topLeftCell="F9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9.109375" defaultRowHeight="13.2"/>
  <cols>
    <col min="1" max="1" width="7.6640625" style="73" customWidth="1"/>
    <col min="2" max="3" width="3" style="40" customWidth="1"/>
    <col min="4" max="4" width="3.88671875" style="40" customWidth="1"/>
    <col min="5" max="5" width="34.6640625" style="6" customWidth="1"/>
    <col min="6" max="24" width="10.88671875" style="6" customWidth="1"/>
    <col min="25" max="16384" width="9.109375" style="6"/>
  </cols>
  <sheetData>
    <row r="1" spans="1:24" ht="15.6">
      <c r="A1" s="65" t="s">
        <v>200</v>
      </c>
    </row>
    <row r="2" spans="1:24" ht="15.6">
      <c r="A2" s="112" t="s">
        <v>180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34" t="s">
        <v>32</v>
      </c>
      <c r="I4" s="289" t="s">
        <v>31</v>
      </c>
      <c r="J4" s="290"/>
      <c r="K4" s="290"/>
      <c r="L4" s="290"/>
      <c r="M4" s="290"/>
      <c r="N4" s="290"/>
      <c r="O4" s="290"/>
      <c r="P4" s="291"/>
      <c r="Q4" s="290" t="s">
        <v>32</v>
      </c>
      <c r="R4" s="290"/>
      <c r="S4" s="290"/>
      <c r="T4" s="290"/>
      <c r="U4" s="290"/>
      <c r="V4" s="290"/>
      <c r="W4" s="290"/>
      <c r="X4" s="290"/>
    </row>
    <row r="5" spans="1:24" s="8" customFormat="1" ht="13.8" thickBot="1">
      <c r="A5" s="68"/>
      <c r="B5" s="43"/>
      <c r="C5" s="43"/>
      <c r="D5" s="43"/>
      <c r="E5" s="21" t="s">
        <v>34</v>
      </c>
      <c r="F5" s="286" t="s">
        <v>52</v>
      </c>
      <c r="G5" s="287" t="s">
        <v>1</v>
      </c>
      <c r="H5" s="288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56" t="s">
        <v>128</v>
      </c>
      <c r="Q5" s="10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10" t="s">
        <v>128</v>
      </c>
    </row>
    <row r="6" spans="1:24" s="11" customFormat="1" ht="14.4" thickTop="1" thickBot="1">
      <c r="A6" s="74" t="s">
        <v>0</v>
      </c>
      <c r="B6" s="57"/>
      <c r="C6" s="57"/>
      <c r="D6" s="57"/>
      <c r="E6" s="58"/>
      <c r="F6" s="59">
        <f>SUM(G6:H6)</f>
        <v>99830.714999999997</v>
      </c>
      <c r="G6" s="60">
        <f>SUM(I6:P6)</f>
        <v>51508.231999999989</v>
      </c>
      <c r="H6" s="60">
        <f>SUM(Q6:X6)</f>
        <v>48322.483</v>
      </c>
      <c r="I6" s="61">
        <v>3870.3290000000002</v>
      </c>
      <c r="J6" s="62">
        <v>8087.875</v>
      </c>
      <c r="K6" s="62">
        <v>14080.165999999999</v>
      </c>
      <c r="L6" s="62">
        <v>15037.481</v>
      </c>
      <c r="M6" s="62">
        <v>5752.8590000000004</v>
      </c>
      <c r="N6" s="62">
        <v>3023.22</v>
      </c>
      <c r="O6" s="62">
        <v>1233.306</v>
      </c>
      <c r="P6" s="257">
        <v>422.99599999999998</v>
      </c>
      <c r="Q6" s="62">
        <v>3624.9589999999998</v>
      </c>
      <c r="R6" s="62">
        <v>7620.82</v>
      </c>
      <c r="S6" s="62">
        <v>13193.593000000001</v>
      </c>
      <c r="T6" s="62">
        <v>14320.691000000001</v>
      </c>
      <c r="U6" s="62">
        <v>4863.3779999999997</v>
      </c>
      <c r="V6" s="62">
        <v>2771.5720000000001</v>
      </c>
      <c r="W6" s="62">
        <v>1395.673</v>
      </c>
      <c r="X6" s="62">
        <v>531.79700000000003</v>
      </c>
    </row>
    <row r="7" spans="1:24" s="11" customFormat="1" ht="14.4" thickTop="1" thickBot="1">
      <c r="A7" s="69"/>
      <c r="B7" s="44"/>
      <c r="C7" s="44"/>
      <c r="D7" s="44"/>
      <c r="E7" s="26"/>
      <c r="F7" s="36"/>
      <c r="G7" s="35"/>
      <c r="H7" s="258"/>
      <c r="I7" s="36"/>
      <c r="J7" s="35"/>
      <c r="K7" s="35"/>
      <c r="L7" s="35"/>
      <c r="M7" s="35"/>
      <c r="N7" s="35"/>
      <c r="O7" s="35"/>
      <c r="P7" s="258"/>
      <c r="Q7" s="35"/>
      <c r="R7" s="35"/>
      <c r="S7" s="35"/>
      <c r="T7" s="35"/>
      <c r="U7" s="35"/>
      <c r="V7" s="35"/>
      <c r="W7" s="35"/>
      <c r="X7" s="35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6"/>
      <c r="G8" s="35"/>
      <c r="H8" s="258"/>
      <c r="I8" s="12"/>
      <c r="J8" s="13"/>
      <c r="K8" s="13"/>
      <c r="L8" s="13"/>
      <c r="M8" s="13"/>
      <c r="N8" s="13"/>
      <c r="O8" s="13"/>
      <c r="P8" s="259"/>
      <c r="Q8" s="13"/>
      <c r="R8" s="13"/>
      <c r="S8" s="13"/>
      <c r="T8" s="13"/>
      <c r="U8" s="13"/>
      <c r="V8" s="13"/>
      <c r="W8" s="13"/>
      <c r="X8" s="13"/>
    </row>
    <row r="9" spans="1:24" s="15" customFormat="1" ht="14.4" thickTop="1">
      <c r="A9" s="71"/>
      <c r="B9" s="47" t="s">
        <v>2</v>
      </c>
      <c r="C9" s="47"/>
      <c r="D9" s="47"/>
      <c r="E9" s="48"/>
      <c r="F9" s="49">
        <f>SUM(G9:H9)</f>
        <v>20666552.359039307</v>
      </c>
      <c r="G9" s="50">
        <f>SUM(I9:P9)</f>
        <v>11522490.315032959</v>
      </c>
      <c r="H9" s="50">
        <f>SUM(Q9:X9)</f>
        <v>9144062.0440063477</v>
      </c>
      <c r="I9" s="51">
        <f t="shared" ref="I9:X9" si="0">I10+I24+I54+I62</f>
        <v>1803475.2762451172</v>
      </c>
      <c r="J9" s="52">
        <f t="shared" si="0"/>
        <v>341156.81665039062</v>
      </c>
      <c r="K9" s="52">
        <f t="shared" si="0"/>
        <v>1109334.5339355469</v>
      </c>
      <c r="L9" s="52">
        <f t="shared" si="0"/>
        <v>2395748.859375</v>
      </c>
      <c r="M9" s="52">
        <f t="shared" si="0"/>
        <v>2093982.8079833984</v>
      </c>
      <c r="N9" s="52">
        <f t="shared" si="0"/>
        <v>2001781.9201049805</v>
      </c>
      <c r="O9" s="52">
        <f t="shared" si="0"/>
        <v>1365562.2810058594</v>
      </c>
      <c r="P9" s="260">
        <f t="shared" si="0"/>
        <v>411447.81973266602</v>
      </c>
      <c r="Q9" s="250">
        <f t="shared" si="0"/>
        <v>1724727.361328125</v>
      </c>
      <c r="R9" s="250">
        <f t="shared" si="0"/>
        <v>363394.18115234375</v>
      </c>
      <c r="S9" s="250">
        <f t="shared" si="0"/>
        <v>997848.275390625</v>
      </c>
      <c r="T9" s="250">
        <f t="shared" si="0"/>
        <v>1402720.4090576172</v>
      </c>
      <c r="U9" s="250">
        <f t="shared" si="0"/>
        <v>1176066.9821777344</v>
      </c>
      <c r="V9" s="250">
        <f t="shared" si="0"/>
        <v>1598533.7249755859</v>
      </c>
      <c r="W9" s="250">
        <f t="shared" si="0"/>
        <v>1408505.3680419922</v>
      </c>
      <c r="X9" s="251">
        <f t="shared" si="0"/>
        <v>472265.74188232422</v>
      </c>
    </row>
    <row r="10" spans="1:24" s="16" customFormat="1" ht="15" customHeight="1">
      <c r="A10" s="248"/>
      <c r="B10" s="63" t="s">
        <v>214</v>
      </c>
      <c r="C10" s="63"/>
      <c r="D10" s="63"/>
      <c r="E10" s="64"/>
      <c r="F10" s="53">
        <f>SUM(G10:H10)</f>
        <v>5333699.8076171875</v>
      </c>
      <c r="G10" s="54">
        <f>SUM(I10:P10)</f>
        <v>2697964.3950805664</v>
      </c>
      <c r="H10" s="54">
        <f>SUM(Q10:X10)</f>
        <v>2635735.4125366211</v>
      </c>
      <c r="I10" s="55">
        <f>SUM(I11:I23)</f>
        <v>1542305.0991210938</v>
      </c>
      <c r="J10" s="56">
        <f>SUM(J11:J23)</f>
        <v>98133.5986328125</v>
      </c>
      <c r="K10" s="56">
        <f>SUM(K11:K23)</f>
        <v>170749.58349609375</v>
      </c>
      <c r="L10" s="56">
        <f t="shared" ref="L10:X10" si="1">SUM(L11:L23)</f>
        <v>319715.55834960937</v>
      </c>
      <c r="M10" s="56">
        <f t="shared" si="1"/>
        <v>208670.76354980469</v>
      </c>
      <c r="N10" s="56">
        <f t="shared" si="1"/>
        <v>176862.8251953125</v>
      </c>
      <c r="O10" s="56">
        <f t="shared" si="1"/>
        <v>136790.49096679687</v>
      </c>
      <c r="P10" s="252">
        <f t="shared" si="1"/>
        <v>44736.475769042969</v>
      </c>
      <c r="Q10" s="56">
        <f t="shared" si="1"/>
        <v>1481444.5595703125</v>
      </c>
      <c r="R10" s="56">
        <f t="shared" si="1"/>
        <v>144573.95068359375</v>
      </c>
      <c r="S10" s="56">
        <f t="shared" si="1"/>
        <v>269965.1806640625</v>
      </c>
      <c r="T10" s="56">
        <f t="shared" si="1"/>
        <v>241867.7451171875</v>
      </c>
      <c r="U10" s="56">
        <f t="shared" si="1"/>
        <v>124146.20190429688</v>
      </c>
      <c r="V10" s="56">
        <f t="shared" si="1"/>
        <v>176955.18188476562</v>
      </c>
      <c r="W10" s="56">
        <f t="shared" si="1"/>
        <v>144992.62438964844</v>
      </c>
      <c r="X10" s="252">
        <f t="shared" si="1"/>
        <v>51789.968322753906</v>
      </c>
    </row>
    <row r="11" spans="1:24" s="11" customFormat="1">
      <c r="A11" s="72" t="s">
        <v>81</v>
      </c>
      <c r="B11" s="14"/>
      <c r="C11" s="38" t="s">
        <v>3</v>
      </c>
      <c r="D11" s="88" t="s">
        <v>4</v>
      </c>
      <c r="E11" s="29"/>
      <c r="F11" s="17">
        <f>SUM(G11:H11)</f>
        <v>625656.2861328125</v>
      </c>
      <c r="G11" s="19">
        <f>SUM(I11:P11)</f>
        <v>424592.43994140625</v>
      </c>
      <c r="H11" s="19">
        <f t="shared" ref="H11:H61" si="2">SUM(Q11:X11)</f>
        <v>201063.84619140625</v>
      </c>
      <c r="I11" s="18">
        <v>5639.27001953125</v>
      </c>
      <c r="J11" s="31">
        <v>2514.1201171875</v>
      </c>
      <c r="K11" s="31">
        <v>53934.328125</v>
      </c>
      <c r="L11" s="31">
        <v>163578.5</v>
      </c>
      <c r="M11" s="31">
        <v>100860.359375</v>
      </c>
      <c r="N11" s="31">
        <v>65615.4765625</v>
      </c>
      <c r="O11" s="31">
        <v>28880.380859375</v>
      </c>
      <c r="P11" s="87">
        <v>3570.0048828125</v>
      </c>
      <c r="Q11" s="31">
        <v>2236.5</v>
      </c>
      <c r="R11" s="31">
        <v>2506.139892578125</v>
      </c>
      <c r="S11" s="31">
        <v>38362.62109375</v>
      </c>
      <c r="T11" s="31">
        <v>69211.4765625</v>
      </c>
      <c r="U11" s="31">
        <v>39728.51953125</v>
      </c>
      <c r="V11" s="31">
        <v>33250.76953125</v>
      </c>
      <c r="W11" s="31">
        <v>12653.099609375</v>
      </c>
      <c r="X11" s="87">
        <v>3114.719970703125</v>
      </c>
    </row>
    <row r="12" spans="1:24" s="11" customFormat="1">
      <c r="A12" s="72" t="s">
        <v>82</v>
      </c>
      <c r="B12" s="14"/>
      <c r="C12" s="38" t="s">
        <v>5</v>
      </c>
      <c r="D12" s="88" t="s">
        <v>209</v>
      </c>
      <c r="E12" s="29"/>
      <c r="F12" s="17">
        <f t="shared" ref="F12:F62" si="3">SUM(G12:H12)</f>
        <v>15650.999755859375</v>
      </c>
      <c r="G12" s="19">
        <f t="shared" ref="G12:G62" si="4">SUM(I12:P12)</f>
        <v>7591.64990234375</v>
      </c>
      <c r="H12" s="19">
        <f t="shared" si="2"/>
        <v>8059.349853515625</v>
      </c>
      <c r="I12" s="18">
        <v>0</v>
      </c>
      <c r="J12" s="31">
        <v>0</v>
      </c>
      <c r="K12" s="31">
        <v>0</v>
      </c>
      <c r="L12" s="31">
        <v>7591.64990234375</v>
      </c>
      <c r="M12" s="31">
        <v>0</v>
      </c>
      <c r="N12" s="31">
        <v>0</v>
      </c>
      <c r="O12" s="31">
        <v>0</v>
      </c>
      <c r="P12" s="87">
        <v>0</v>
      </c>
      <c r="Q12" s="31">
        <v>0</v>
      </c>
      <c r="R12" s="31">
        <v>0</v>
      </c>
      <c r="S12" s="31">
        <v>0</v>
      </c>
      <c r="T12" s="31">
        <v>5188.14990234375</v>
      </c>
      <c r="U12" s="31">
        <v>2871.199951171875</v>
      </c>
      <c r="V12" s="31">
        <v>0</v>
      </c>
      <c r="W12" s="31">
        <v>0</v>
      </c>
      <c r="X12" s="87">
        <v>0</v>
      </c>
    </row>
    <row r="13" spans="1:24" s="11" customFormat="1">
      <c r="A13" s="72" t="s">
        <v>83</v>
      </c>
      <c r="B13" s="14"/>
      <c r="C13" s="37" t="s">
        <v>6</v>
      </c>
      <c r="D13" s="246" t="s">
        <v>215</v>
      </c>
      <c r="E13" s="29"/>
      <c r="F13" s="17">
        <f t="shared" si="3"/>
        <v>492954.54345703125</v>
      </c>
      <c r="G13" s="19">
        <f t="shared" si="4"/>
        <v>221090.46435546875</v>
      </c>
      <c r="H13" s="19">
        <f t="shared" si="2"/>
        <v>271864.0791015625</v>
      </c>
      <c r="I13" s="18">
        <v>67038.390625</v>
      </c>
      <c r="J13" s="31">
        <v>17484.779296875</v>
      </c>
      <c r="K13" s="31">
        <v>31458.69921875</v>
      </c>
      <c r="L13" s="31">
        <v>39581.5</v>
      </c>
      <c r="M13" s="31">
        <v>13067.365234375</v>
      </c>
      <c r="N13" s="31">
        <v>26095.16015625</v>
      </c>
      <c r="O13" s="31">
        <v>20026</v>
      </c>
      <c r="P13" s="87">
        <v>6338.56982421875</v>
      </c>
      <c r="Q13" s="31">
        <v>80021.75</v>
      </c>
      <c r="R13" s="31">
        <v>35477.3984375</v>
      </c>
      <c r="S13" s="31">
        <v>35338.12109375</v>
      </c>
      <c r="T13" s="31">
        <v>25798.810546875</v>
      </c>
      <c r="U13" s="31">
        <v>17928.720703125</v>
      </c>
      <c r="V13" s="31">
        <v>33407.140625</v>
      </c>
      <c r="W13" s="31">
        <v>33944.578125</v>
      </c>
      <c r="X13" s="87">
        <v>9947.5595703125</v>
      </c>
    </row>
    <row r="14" spans="1:24" s="11" customFormat="1">
      <c r="A14" s="72" t="s">
        <v>84</v>
      </c>
      <c r="B14" s="14"/>
      <c r="C14" s="37" t="s">
        <v>7</v>
      </c>
      <c r="D14" s="246" t="s">
        <v>201</v>
      </c>
      <c r="E14" s="29"/>
      <c r="F14" s="17">
        <f t="shared" si="3"/>
        <v>73068.184020996094</v>
      </c>
      <c r="G14" s="19">
        <f t="shared" si="4"/>
        <v>42522.513610839844</v>
      </c>
      <c r="H14" s="19">
        <f t="shared" si="2"/>
        <v>30545.67041015625</v>
      </c>
      <c r="I14" s="18">
        <v>23709.84375</v>
      </c>
      <c r="J14" s="31">
        <v>8181.25</v>
      </c>
      <c r="K14" s="31">
        <v>4764.9599609375</v>
      </c>
      <c r="L14" s="31">
        <v>2303.639892578125</v>
      </c>
      <c r="M14" s="31">
        <v>1448.1800537109375</v>
      </c>
      <c r="N14" s="31">
        <v>0</v>
      </c>
      <c r="O14" s="31">
        <v>1205.43994140625</v>
      </c>
      <c r="P14" s="87">
        <v>909.20001220703125</v>
      </c>
      <c r="Q14" s="31">
        <v>17210.830078125</v>
      </c>
      <c r="R14" s="31">
        <v>7554.66015625</v>
      </c>
      <c r="S14" s="31">
        <v>0</v>
      </c>
      <c r="T14" s="31">
        <v>5780.18017578125</v>
      </c>
      <c r="U14" s="31">
        <v>0</v>
      </c>
      <c r="V14" s="31">
        <v>0</v>
      </c>
      <c r="W14" s="31">
        <v>0</v>
      </c>
      <c r="X14" s="87">
        <v>0</v>
      </c>
    </row>
    <row r="15" spans="1:24" s="11" customFormat="1">
      <c r="A15" s="72" t="s">
        <v>85</v>
      </c>
      <c r="B15" s="14"/>
      <c r="C15" s="37" t="s">
        <v>8</v>
      </c>
      <c r="D15" s="246" t="s">
        <v>53</v>
      </c>
      <c r="E15" s="29"/>
      <c r="F15" s="17">
        <f t="shared" si="3"/>
        <v>73201.353149414063</v>
      </c>
      <c r="G15" s="17">
        <f t="shared" si="4"/>
        <v>43735.80859375</v>
      </c>
      <c r="H15" s="17">
        <f t="shared" si="2"/>
        <v>29465.544555664063</v>
      </c>
      <c r="I15" s="18">
        <v>14240.3583984375</v>
      </c>
      <c r="J15" s="31">
        <v>10660.4404296875</v>
      </c>
      <c r="K15" s="31">
        <v>6687.35986328125</v>
      </c>
      <c r="L15" s="31">
        <v>3733.75</v>
      </c>
      <c r="M15" s="31">
        <v>4780.39990234375</v>
      </c>
      <c r="N15" s="31">
        <v>3633.5</v>
      </c>
      <c r="O15" s="31">
        <v>0</v>
      </c>
      <c r="P15" s="87">
        <v>0</v>
      </c>
      <c r="Q15" s="31">
        <v>9782.5</v>
      </c>
      <c r="R15" s="31">
        <v>3233.159912109375</v>
      </c>
      <c r="S15" s="31">
        <v>12328.5595703125</v>
      </c>
      <c r="T15" s="31">
        <v>0</v>
      </c>
      <c r="U15" s="31">
        <v>0</v>
      </c>
      <c r="V15" s="31">
        <v>2589.340087890625</v>
      </c>
      <c r="W15" s="31">
        <v>1531.9849853515625</v>
      </c>
      <c r="X15" s="87">
        <v>0</v>
      </c>
    </row>
    <row r="16" spans="1:24" s="11" customFormat="1">
      <c r="A16" s="72" t="s">
        <v>86</v>
      </c>
      <c r="B16" s="14"/>
      <c r="C16" s="39" t="s">
        <v>9</v>
      </c>
      <c r="D16" s="246" t="s">
        <v>43</v>
      </c>
      <c r="E16" s="29"/>
      <c r="F16" s="17">
        <f t="shared" si="3"/>
        <v>216518.49063110352</v>
      </c>
      <c r="G16" s="17">
        <f t="shared" si="4"/>
        <v>124768.56042480469</v>
      </c>
      <c r="H16" s="17">
        <f t="shared" si="2"/>
        <v>91749.930206298828</v>
      </c>
      <c r="I16" s="18">
        <v>26350.08203125</v>
      </c>
      <c r="J16" s="31">
        <v>19949.779296875</v>
      </c>
      <c r="K16" s="31">
        <v>15719.900390625</v>
      </c>
      <c r="L16" s="31">
        <v>36713.62890625</v>
      </c>
      <c r="M16" s="31">
        <v>17381.25</v>
      </c>
      <c r="N16" s="31">
        <v>4195.52978515625</v>
      </c>
      <c r="O16" s="31">
        <v>3731.030029296875</v>
      </c>
      <c r="P16" s="87">
        <v>727.3599853515625</v>
      </c>
      <c r="Q16" s="31">
        <v>16474.640625</v>
      </c>
      <c r="R16" s="31">
        <v>21145.91015625</v>
      </c>
      <c r="S16" s="31">
        <v>14154.5595703125</v>
      </c>
      <c r="T16" s="31">
        <v>17195.849609375</v>
      </c>
      <c r="U16" s="31">
        <v>8358.1201171875</v>
      </c>
      <c r="V16" s="31">
        <v>8987.16015625</v>
      </c>
      <c r="W16" s="31">
        <v>5066.72998046875</v>
      </c>
      <c r="X16" s="87">
        <v>366.95999145507812</v>
      </c>
    </row>
    <row r="17" spans="1:24" s="11" customFormat="1">
      <c r="A17" s="72" t="s">
        <v>87</v>
      </c>
      <c r="B17" s="14"/>
      <c r="C17" s="39" t="s">
        <v>10</v>
      </c>
      <c r="D17" s="246" t="s">
        <v>14</v>
      </c>
      <c r="E17" s="29"/>
      <c r="F17" s="17">
        <f t="shared" si="3"/>
        <v>147892.69836425781</v>
      </c>
      <c r="G17" s="17">
        <f t="shared" si="4"/>
        <v>89168.18896484375</v>
      </c>
      <c r="H17" s="17">
        <f t="shared" si="2"/>
        <v>58724.509399414063</v>
      </c>
      <c r="I17" s="18">
        <v>13692.76953125</v>
      </c>
      <c r="J17" s="31">
        <v>5628.22998046875</v>
      </c>
      <c r="K17" s="31">
        <v>18930.73046875</v>
      </c>
      <c r="L17" s="31">
        <v>20209.279296875</v>
      </c>
      <c r="M17" s="31">
        <v>12205.9296875</v>
      </c>
      <c r="N17" s="31">
        <v>9080.91015625</v>
      </c>
      <c r="O17" s="31">
        <v>6616.259765625</v>
      </c>
      <c r="P17" s="87">
        <v>2804.080078125</v>
      </c>
      <c r="Q17" s="31">
        <v>6784.9599609375</v>
      </c>
      <c r="R17" s="31">
        <v>8431.080078125</v>
      </c>
      <c r="S17" s="31">
        <v>6522.06005859375</v>
      </c>
      <c r="T17" s="31">
        <v>21882.119140625</v>
      </c>
      <c r="U17" s="31">
        <v>6718.68017578125</v>
      </c>
      <c r="V17" s="31">
        <v>2817.8798828125</v>
      </c>
      <c r="W17" s="31">
        <v>3805.6201171875</v>
      </c>
      <c r="X17" s="87">
        <v>1762.1099853515625</v>
      </c>
    </row>
    <row r="18" spans="1:24" s="11" customFormat="1">
      <c r="A18" s="72" t="s">
        <v>88</v>
      </c>
      <c r="B18" s="14"/>
      <c r="C18" s="37" t="s">
        <v>11</v>
      </c>
      <c r="D18" s="246" t="s">
        <v>54</v>
      </c>
      <c r="E18" s="29"/>
      <c r="F18" s="17">
        <f>SUM(G18:H18)</f>
        <v>964332.35498046875</v>
      </c>
      <c r="G18" s="17">
        <f>SUM(I18:P18)</f>
        <v>468415.8720703125</v>
      </c>
      <c r="H18" s="17">
        <f t="shared" si="2"/>
        <v>495916.48291015625</v>
      </c>
      <c r="I18" s="18">
        <v>332259.53125</v>
      </c>
      <c r="J18" s="31">
        <v>18437.349609375</v>
      </c>
      <c r="K18" s="31">
        <v>6577.080078125</v>
      </c>
      <c r="L18" s="31">
        <v>11139.169921875</v>
      </c>
      <c r="M18" s="31">
        <v>11164.3798828125</v>
      </c>
      <c r="N18" s="31">
        <v>26724.619140625</v>
      </c>
      <c r="O18" s="31">
        <v>43505.1015625</v>
      </c>
      <c r="P18" s="87">
        <v>18608.640625</v>
      </c>
      <c r="Q18" s="31">
        <v>337051</v>
      </c>
      <c r="R18" s="31">
        <v>17753.400390625</v>
      </c>
      <c r="S18" s="31">
        <v>4206.14013671875</v>
      </c>
      <c r="T18" s="31">
        <v>13940.16015625</v>
      </c>
      <c r="U18" s="31">
        <v>14895.3603515625</v>
      </c>
      <c r="V18" s="31">
        <v>42038.62109375</v>
      </c>
      <c r="W18" s="31">
        <v>48198.6015625</v>
      </c>
      <c r="X18" s="87">
        <v>17833.19921875</v>
      </c>
    </row>
    <row r="19" spans="1:24" s="11" customFormat="1">
      <c r="A19" s="72" t="s">
        <v>89</v>
      </c>
      <c r="B19" s="14"/>
      <c r="C19" s="38" t="s">
        <v>12</v>
      </c>
      <c r="D19" s="88" t="s">
        <v>208</v>
      </c>
      <c r="E19" s="29"/>
      <c r="F19" s="17">
        <f t="shared" si="3"/>
        <v>286741.37866210937</v>
      </c>
      <c r="G19" s="17">
        <f t="shared" si="4"/>
        <v>142700.37670898438</v>
      </c>
      <c r="H19" s="17">
        <f t="shared" si="2"/>
        <v>144041.001953125</v>
      </c>
      <c r="I19" s="18">
        <v>73164.2421875</v>
      </c>
      <c r="J19" s="31">
        <v>7552.169921875</v>
      </c>
      <c r="K19" s="31">
        <v>2146.72509765625</v>
      </c>
      <c r="L19" s="31">
        <v>14116.4404296875</v>
      </c>
      <c r="M19" s="31">
        <v>14094.0400390625</v>
      </c>
      <c r="N19" s="31">
        <v>18137.51953125</v>
      </c>
      <c r="O19" s="31">
        <v>10092.5595703125</v>
      </c>
      <c r="P19" s="87">
        <v>3396.679931640625</v>
      </c>
      <c r="Q19" s="31">
        <v>74090.8125</v>
      </c>
      <c r="R19" s="31">
        <v>4986.64013671875</v>
      </c>
      <c r="S19" s="31">
        <v>10894.240234375</v>
      </c>
      <c r="T19" s="31">
        <v>21529.0390625</v>
      </c>
      <c r="U19" s="31">
        <v>6303.240234375</v>
      </c>
      <c r="V19" s="31">
        <v>11151.5400390625</v>
      </c>
      <c r="W19" s="31">
        <v>10487.2998046875</v>
      </c>
      <c r="X19" s="87">
        <v>4598.18994140625</v>
      </c>
    </row>
    <row r="20" spans="1:24" s="11" customFormat="1">
      <c r="A20" s="72" t="s">
        <v>90</v>
      </c>
      <c r="B20" s="14"/>
      <c r="C20" s="38" t="s">
        <v>13</v>
      </c>
      <c r="D20" s="88" t="s">
        <v>211</v>
      </c>
      <c r="E20" s="29"/>
      <c r="F20" s="17">
        <f t="shared" si="3"/>
        <v>109797.4892578125</v>
      </c>
      <c r="G20" s="17">
        <f t="shared" si="4"/>
        <v>0</v>
      </c>
      <c r="H20" s="17">
        <f t="shared" si="2"/>
        <v>109797.4892578125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7">
        <v>0</v>
      </c>
      <c r="Q20" s="31">
        <v>0</v>
      </c>
      <c r="R20" s="31">
        <v>0</v>
      </c>
      <c r="S20" s="31">
        <v>98234.609375</v>
      </c>
      <c r="T20" s="31">
        <v>11562.8798828125</v>
      </c>
      <c r="U20" s="31">
        <v>0</v>
      </c>
      <c r="V20" s="31">
        <v>0</v>
      </c>
      <c r="W20" s="31">
        <v>0</v>
      </c>
      <c r="X20" s="87">
        <v>0</v>
      </c>
    </row>
    <row r="21" spans="1:24" s="11" customFormat="1">
      <c r="A21" s="72" t="s">
        <v>91</v>
      </c>
      <c r="B21" s="14"/>
      <c r="C21" s="38" t="s">
        <v>15</v>
      </c>
      <c r="D21" s="88" t="s">
        <v>212</v>
      </c>
      <c r="E21" s="29"/>
      <c r="F21" s="17">
        <f t="shared" si="3"/>
        <v>1802578.0625</v>
      </c>
      <c r="G21" s="17">
        <f t="shared" si="4"/>
        <v>915863.6875</v>
      </c>
      <c r="H21" s="17">
        <f t="shared" si="2"/>
        <v>886714.375</v>
      </c>
      <c r="I21" s="18">
        <v>915863.6875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7">
        <v>0</v>
      </c>
      <c r="Q21" s="31">
        <v>886714.375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7">
        <v>0</v>
      </c>
    </row>
    <row r="22" spans="1:24" s="11" customFormat="1">
      <c r="A22" s="72" t="s">
        <v>92</v>
      </c>
      <c r="B22" s="14"/>
      <c r="C22" s="37" t="s">
        <v>16</v>
      </c>
      <c r="D22" s="246" t="s">
        <v>224</v>
      </c>
      <c r="E22" s="29"/>
      <c r="F22" s="17">
        <f t="shared" si="3"/>
        <v>135759.98965454102</v>
      </c>
      <c r="G22" s="17">
        <f t="shared" si="4"/>
        <v>41287.56982421875</v>
      </c>
      <c r="H22" s="17">
        <f t="shared" si="2"/>
        <v>94472.419830322266</v>
      </c>
      <c r="I22" s="18">
        <v>23184.259765625</v>
      </c>
      <c r="J22" s="31">
        <v>0</v>
      </c>
      <c r="K22" s="31">
        <v>2192.39990234375</v>
      </c>
      <c r="L22" s="31">
        <v>0</v>
      </c>
      <c r="M22" s="31">
        <v>4743</v>
      </c>
      <c r="N22" s="31">
        <v>7940.97021484375</v>
      </c>
      <c r="O22" s="31">
        <v>3226.93994140625</v>
      </c>
      <c r="P22" s="87">
        <v>0</v>
      </c>
      <c r="Q22" s="31">
        <v>27312.8203125</v>
      </c>
      <c r="R22" s="31">
        <v>5106.7998046875</v>
      </c>
      <c r="S22" s="31">
        <v>18006.9296875</v>
      </c>
      <c r="T22" s="31">
        <v>21137.990234375</v>
      </c>
      <c r="U22" s="31">
        <v>7641.72021484375</v>
      </c>
      <c r="V22" s="31">
        <v>10854.9296875</v>
      </c>
      <c r="W22" s="31">
        <v>4090.139892578125</v>
      </c>
      <c r="X22" s="87">
        <v>321.08999633789062</v>
      </c>
    </row>
    <row r="23" spans="1:24" s="11" customFormat="1">
      <c r="A23" s="72" t="s">
        <v>93</v>
      </c>
      <c r="B23" s="14"/>
      <c r="C23" s="37" t="s">
        <v>20</v>
      </c>
      <c r="D23" s="246" t="s">
        <v>55</v>
      </c>
      <c r="E23" s="29"/>
      <c r="F23" s="17">
        <f t="shared" si="3"/>
        <v>389547.97705078125</v>
      </c>
      <c r="G23" s="17">
        <f>SUM(I23:P23)</f>
        <v>176227.26318359375</v>
      </c>
      <c r="H23" s="17">
        <f t="shared" si="2"/>
        <v>213320.7138671875</v>
      </c>
      <c r="I23" s="18">
        <v>47162.6640625</v>
      </c>
      <c r="J23" s="31">
        <v>7725.47998046875</v>
      </c>
      <c r="K23" s="31">
        <v>28337.400390625</v>
      </c>
      <c r="L23" s="31">
        <v>20748</v>
      </c>
      <c r="M23" s="31">
        <v>28925.859375</v>
      </c>
      <c r="N23" s="31">
        <v>15439.1396484375</v>
      </c>
      <c r="O23" s="31">
        <v>19506.779296875</v>
      </c>
      <c r="P23" s="87">
        <v>8381.9404296875</v>
      </c>
      <c r="Q23" s="31">
        <v>23764.37109375</v>
      </c>
      <c r="R23" s="31">
        <v>38378.76171875</v>
      </c>
      <c r="S23" s="31">
        <v>31917.33984375</v>
      </c>
      <c r="T23" s="31">
        <v>28641.08984375</v>
      </c>
      <c r="U23" s="31">
        <v>19700.640625</v>
      </c>
      <c r="V23" s="31">
        <v>31857.80078125</v>
      </c>
      <c r="W23" s="31">
        <v>25214.5703125</v>
      </c>
      <c r="X23" s="87">
        <v>13846.1396484375</v>
      </c>
    </row>
    <row r="24" spans="1:24" s="16" customFormat="1" ht="15" customHeight="1">
      <c r="A24" s="248"/>
      <c r="B24" s="63" t="s">
        <v>222</v>
      </c>
      <c r="C24" s="63"/>
      <c r="D24" s="63"/>
      <c r="E24" s="64"/>
      <c r="F24" s="53">
        <f>SUM(G24:H24)</f>
        <v>11378626.858978271</v>
      </c>
      <c r="G24" s="54">
        <f>SUM(I24:P24)</f>
        <v>6538302.1625061035</v>
      </c>
      <c r="H24" s="54">
        <f>SUM(Q24:X24)</f>
        <v>4840324.696472168</v>
      </c>
      <c r="I24" s="55">
        <f>SUM(I25:I53)</f>
        <v>154075.00134277344</v>
      </c>
      <c r="J24" s="56">
        <f t="shared" ref="J24:X24" si="5">SUM(J25:J53)</f>
        <v>91022.16162109375</v>
      </c>
      <c r="K24" s="56">
        <f t="shared" si="5"/>
        <v>293783.76782226562</v>
      </c>
      <c r="L24" s="56">
        <f t="shared" si="5"/>
        <v>1435283.0256347656</v>
      </c>
      <c r="M24" s="56">
        <f t="shared" si="5"/>
        <v>1656509.1630859375</v>
      </c>
      <c r="N24" s="56">
        <f t="shared" si="5"/>
        <v>1661215.1826171875</v>
      </c>
      <c r="O24" s="56">
        <f t="shared" si="5"/>
        <v>986973.38696289062</v>
      </c>
      <c r="P24" s="252">
        <f t="shared" si="5"/>
        <v>259440.47341918945</v>
      </c>
      <c r="Q24" s="56">
        <f t="shared" si="5"/>
        <v>107958.693359375</v>
      </c>
      <c r="R24" s="56">
        <f t="shared" si="5"/>
        <v>89321.818359375</v>
      </c>
      <c r="S24" s="56">
        <f>SUM(S25:S53)</f>
        <v>289746.21337890625</v>
      </c>
      <c r="T24" s="56">
        <f t="shared" si="5"/>
        <v>917190.62048339844</v>
      </c>
      <c r="U24" s="56">
        <f t="shared" si="5"/>
        <v>964198.22534179688</v>
      </c>
      <c r="V24" s="56">
        <f t="shared" si="5"/>
        <v>1245057.9251708984</v>
      </c>
      <c r="W24" s="56">
        <f t="shared" si="5"/>
        <v>964468.49377441406</v>
      </c>
      <c r="X24" s="252">
        <f t="shared" si="5"/>
        <v>262382.70660400391</v>
      </c>
    </row>
    <row r="25" spans="1:24" s="79" customFormat="1">
      <c r="A25" s="102"/>
      <c r="B25" s="262"/>
      <c r="C25" s="262"/>
      <c r="D25" s="104" t="s">
        <v>188</v>
      </c>
      <c r="E25" s="263"/>
      <c r="F25" s="80"/>
      <c r="G25" s="80"/>
      <c r="H25" s="80"/>
      <c r="I25" s="261"/>
      <c r="J25" s="262"/>
      <c r="K25" s="262"/>
      <c r="L25" s="262"/>
      <c r="M25" s="262"/>
      <c r="N25" s="262"/>
      <c r="O25" s="262"/>
      <c r="P25" s="263"/>
      <c r="Q25" s="105"/>
      <c r="R25" s="105"/>
      <c r="S25" s="105"/>
      <c r="T25" s="105"/>
      <c r="U25" s="105"/>
      <c r="V25" s="105"/>
      <c r="W25" s="105"/>
      <c r="X25" s="253"/>
    </row>
    <row r="26" spans="1:24" s="11" customFormat="1">
      <c r="A26" s="72" t="s">
        <v>94</v>
      </c>
      <c r="B26" s="14"/>
      <c r="C26" s="38" t="s">
        <v>21</v>
      </c>
      <c r="D26" s="38"/>
      <c r="E26" s="29" t="s">
        <v>189</v>
      </c>
      <c r="F26" s="17">
        <f>SUM(G26:H26)</f>
        <v>265229.5810546875</v>
      </c>
      <c r="G26" s="17">
        <f>SUM(I26:P26)</f>
        <v>197166.3193359375</v>
      </c>
      <c r="H26" s="17">
        <f t="shared" si="2"/>
        <v>68063.26171875</v>
      </c>
      <c r="I26" s="32">
        <v>0</v>
      </c>
      <c r="J26" s="31">
        <v>2551.6201171875</v>
      </c>
      <c r="K26" s="31">
        <v>10476.759765625</v>
      </c>
      <c r="L26" s="31">
        <v>47193.859375</v>
      </c>
      <c r="M26" s="31">
        <v>64943.140625</v>
      </c>
      <c r="N26" s="31">
        <v>51139.19921875</v>
      </c>
      <c r="O26" s="31">
        <v>16187.240234375</v>
      </c>
      <c r="P26" s="87">
        <v>4674.5</v>
      </c>
      <c r="Q26" s="31">
        <v>0</v>
      </c>
      <c r="R26" s="31">
        <v>0</v>
      </c>
      <c r="S26" s="31">
        <v>8497.9599609375</v>
      </c>
      <c r="T26" s="31">
        <v>16022.400390625</v>
      </c>
      <c r="U26" s="31">
        <v>17201.880859375</v>
      </c>
      <c r="V26" s="31">
        <v>21120.48046875</v>
      </c>
      <c r="W26" s="31">
        <v>5220.5400390625</v>
      </c>
      <c r="X26" s="87">
        <v>0</v>
      </c>
    </row>
    <row r="27" spans="1:24" s="11" customFormat="1">
      <c r="A27" s="72" t="s">
        <v>95</v>
      </c>
      <c r="B27" s="14"/>
      <c r="C27" s="38" t="s">
        <v>22</v>
      </c>
      <c r="D27" s="38"/>
      <c r="E27" s="29" t="s">
        <v>191</v>
      </c>
      <c r="F27" s="17">
        <f t="shared" si="3"/>
        <v>145211.54034423828</v>
      </c>
      <c r="G27" s="17">
        <f t="shared" ref="G27:G43" si="6">SUM(I27:P27)</f>
        <v>111260.07543945313</v>
      </c>
      <c r="H27" s="17">
        <f t="shared" si="2"/>
        <v>33951.464904785156</v>
      </c>
      <c r="I27" s="32">
        <v>0</v>
      </c>
      <c r="J27" s="31">
        <v>0</v>
      </c>
      <c r="K27" s="31">
        <v>3935.324951171875</v>
      </c>
      <c r="L27" s="31">
        <v>31640.640625</v>
      </c>
      <c r="M27" s="31">
        <v>30274.880859375</v>
      </c>
      <c r="N27" s="31">
        <v>27648.5390625</v>
      </c>
      <c r="O27" s="31">
        <v>13412.2900390625</v>
      </c>
      <c r="P27" s="87">
        <v>4348.39990234375</v>
      </c>
      <c r="Q27" s="31">
        <v>0</v>
      </c>
      <c r="R27" s="31">
        <v>2506.139892578125</v>
      </c>
      <c r="S27" s="31">
        <v>2082.159912109375</v>
      </c>
      <c r="T27" s="31">
        <v>10938.240234375</v>
      </c>
      <c r="U27" s="31">
        <v>6759.89990234375</v>
      </c>
      <c r="V27" s="31">
        <v>6658.5751953125</v>
      </c>
      <c r="W27" s="31">
        <v>4272.52978515625</v>
      </c>
      <c r="X27" s="87">
        <v>733.91998291015625</v>
      </c>
    </row>
    <row r="28" spans="1:24" s="11" customFormat="1">
      <c r="A28" s="72" t="s">
        <v>96</v>
      </c>
      <c r="B28" s="14"/>
      <c r="C28" s="37" t="s">
        <v>23</v>
      </c>
      <c r="D28" s="37"/>
      <c r="E28" s="29" t="s">
        <v>17</v>
      </c>
      <c r="F28" s="17">
        <f t="shared" si="3"/>
        <v>141222.15966796875</v>
      </c>
      <c r="G28" s="17">
        <f t="shared" si="6"/>
        <v>82126.330200195313</v>
      </c>
      <c r="H28" s="17">
        <f t="shared" si="2"/>
        <v>59095.829467773438</v>
      </c>
      <c r="I28" s="32">
        <v>0</v>
      </c>
      <c r="J28" s="31">
        <v>0</v>
      </c>
      <c r="K28" s="31">
        <v>8164.759765625</v>
      </c>
      <c r="L28" s="31">
        <v>29457.330078125</v>
      </c>
      <c r="M28" s="31">
        <v>18263.1796875</v>
      </c>
      <c r="N28" s="31">
        <v>21239.55078125</v>
      </c>
      <c r="O28" s="31">
        <v>4272.14990234375</v>
      </c>
      <c r="P28" s="87">
        <v>729.3599853515625</v>
      </c>
      <c r="Q28" s="31">
        <v>0</v>
      </c>
      <c r="R28" s="31">
        <v>0</v>
      </c>
      <c r="S28" s="31">
        <v>0</v>
      </c>
      <c r="T28" s="31">
        <v>18224.5703125</v>
      </c>
      <c r="U28" s="31">
        <v>16787.16015625</v>
      </c>
      <c r="V28" s="31">
        <v>17429.0390625</v>
      </c>
      <c r="W28" s="31">
        <v>5728.68994140625</v>
      </c>
      <c r="X28" s="87">
        <v>926.3699951171875</v>
      </c>
    </row>
    <row r="29" spans="1:24" s="11" customFormat="1">
      <c r="A29" s="72" t="s">
        <v>97</v>
      </c>
      <c r="B29" s="14"/>
      <c r="C29" s="37" t="s">
        <v>44</v>
      </c>
      <c r="D29" s="37"/>
      <c r="E29" s="29" t="s">
        <v>18</v>
      </c>
      <c r="F29" s="17">
        <f t="shared" si="3"/>
        <v>289677.388671875</v>
      </c>
      <c r="G29" s="17">
        <f t="shared" si="6"/>
        <v>186478.81408691406</v>
      </c>
      <c r="H29" s="17">
        <f t="shared" si="2"/>
        <v>103198.57458496094</v>
      </c>
      <c r="I29" s="32">
        <v>1859.4000244140625</v>
      </c>
      <c r="J29" s="31">
        <v>0</v>
      </c>
      <c r="K29" s="31">
        <v>10196.33984375</v>
      </c>
      <c r="L29" s="31">
        <v>77311.5</v>
      </c>
      <c r="M29" s="31">
        <v>50609.8046875</v>
      </c>
      <c r="N29" s="31">
        <v>28387.529296875</v>
      </c>
      <c r="O29" s="31">
        <v>15964.740234375</v>
      </c>
      <c r="P29" s="87">
        <v>2149.5</v>
      </c>
      <c r="Q29" s="31">
        <v>0</v>
      </c>
      <c r="R29" s="31">
        <v>0</v>
      </c>
      <c r="S29" s="31">
        <v>7202.98486328125</v>
      </c>
      <c r="T29" s="31">
        <v>31660</v>
      </c>
      <c r="U29" s="31">
        <v>24017.400390625</v>
      </c>
      <c r="V29" s="31">
        <v>25548.599609375</v>
      </c>
      <c r="W29" s="31">
        <v>13742.509765625</v>
      </c>
      <c r="X29" s="87">
        <v>1027.0799560546875</v>
      </c>
    </row>
    <row r="30" spans="1:24" s="11" customFormat="1">
      <c r="A30" s="72" t="s">
        <v>98</v>
      </c>
      <c r="B30" s="14"/>
      <c r="C30" s="37" t="s">
        <v>45</v>
      </c>
      <c r="D30" s="37"/>
      <c r="E30" s="29" t="s">
        <v>57</v>
      </c>
      <c r="F30" s="17">
        <f t="shared" si="3"/>
        <v>258775.48266601563</v>
      </c>
      <c r="G30" s="17">
        <f t="shared" si="6"/>
        <v>116936.30126953125</v>
      </c>
      <c r="H30" s="17">
        <f t="shared" si="2"/>
        <v>141839.18139648437</v>
      </c>
      <c r="I30" s="32">
        <v>0</v>
      </c>
      <c r="J30" s="31">
        <v>0</v>
      </c>
      <c r="K30" s="31">
        <v>13052.599609375</v>
      </c>
      <c r="L30" s="31">
        <v>31779.83984375</v>
      </c>
      <c r="M30" s="31">
        <v>32961.9609375</v>
      </c>
      <c r="N30" s="31">
        <v>26791.560546875</v>
      </c>
      <c r="O30" s="31">
        <v>10319.400390625</v>
      </c>
      <c r="P30" s="87">
        <v>2030.93994140625</v>
      </c>
      <c r="Q30" s="31">
        <v>0</v>
      </c>
      <c r="R30" s="31">
        <v>0</v>
      </c>
      <c r="S30" s="31">
        <v>4784.5</v>
      </c>
      <c r="T30" s="31">
        <v>58894.5703125</v>
      </c>
      <c r="U30" s="31">
        <v>36262.44140625</v>
      </c>
      <c r="V30" s="31">
        <v>27219.509765625</v>
      </c>
      <c r="W30" s="31">
        <v>12386.8798828125</v>
      </c>
      <c r="X30" s="87">
        <v>2291.280029296875</v>
      </c>
    </row>
    <row r="31" spans="1:24" s="11" customFormat="1">
      <c r="A31" s="72" t="s">
        <v>99</v>
      </c>
      <c r="B31" s="14"/>
      <c r="C31" s="39" t="s">
        <v>46</v>
      </c>
      <c r="D31" s="39"/>
      <c r="E31" s="29" t="s">
        <v>19</v>
      </c>
      <c r="F31" s="17">
        <f t="shared" si="3"/>
        <v>90902.464233398438</v>
      </c>
      <c r="G31" s="17">
        <f t="shared" si="6"/>
        <v>0</v>
      </c>
      <c r="H31" s="17">
        <f t="shared" si="2"/>
        <v>90902.464233398438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7">
        <v>0</v>
      </c>
      <c r="Q31" s="31">
        <v>0</v>
      </c>
      <c r="R31" s="31">
        <v>0</v>
      </c>
      <c r="S31" s="31">
        <v>2131.324951171875</v>
      </c>
      <c r="T31" s="31">
        <v>57600.5</v>
      </c>
      <c r="U31" s="31">
        <v>18670.5390625</v>
      </c>
      <c r="V31" s="31">
        <v>9654.1201171875</v>
      </c>
      <c r="W31" s="31">
        <v>2503.6201171875</v>
      </c>
      <c r="X31" s="87">
        <v>342.3599853515625</v>
      </c>
    </row>
    <row r="32" spans="1:24" s="11" customFormat="1">
      <c r="A32" s="72" t="s">
        <v>100</v>
      </c>
      <c r="B32" s="14"/>
      <c r="C32" s="39" t="s">
        <v>47</v>
      </c>
      <c r="D32" s="39"/>
      <c r="E32" s="29" t="s">
        <v>193</v>
      </c>
      <c r="F32" s="17">
        <f t="shared" si="3"/>
        <v>81128.072021484375</v>
      </c>
      <c r="G32" s="17">
        <f t="shared" si="6"/>
        <v>0</v>
      </c>
      <c r="H32" s="17">
        <f t="shared" si="2"/>
        <v>81128.072021484375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7">
        <v>0</v>
      </c>
      <c r="Q32" s="31">
        <v>0</v>
      </c>
      <c r="R32" s="31">
        <v>0</v>
      </c>
      <c r="S32" s="31">
        <v>2051.5400390625</v>
      </c>
      <c r="T32" s="31">
        <v>53850.51171875</v>
      </c>
      <c r="U32" s="31">
        <v>13228.919921875</v>
      </c>
      <c r="V32" s="31">
        <v>10186.400390625</v>
      </c>
      <c r="W32" s="31">
        <v>1810.699951171875</v>
      </c>
      <c r="X32" s="87">
        <v>0</v>
      </c>
    </row>
    <row r="33" spans="1:24" s="11" customFormat="1">
      <c r="A33" s="72" t="s">
        <v>101</v>
      </c>
      <c r="B33" s="14"/>
      <c r="C33" s="37" t="s">
        <v>48</v>
      </c>
      <c r="D33" s="37"/>
      <c r="E33" s="29" t="s">
        <v>216</v>
      </c>
      <c r="F33" s="17">
        <f t="shared" si="3"/>
        <v>157612.6455078125</v>
      </c>
      <c r="G33" s="17">
        <f t="shared" si="6"/>
        <v>103706.03167724609</v>
      </c>
      <c r="H33" s="17">
        <f>SUM(Q33:X33)</f>
        <v>53906.613830566406</v>
      </c>
      <c r="I33" s="32">
        <v>6097.91015625</v>
      </c>
      <c r="J33" s="31">
        <v>18240.599609375</v>
      </c>
      <c r="K33" s="31">
        <v>21546.720703125</v>
      </c>
      <c r="L33" s="31">
        <v>23927.16015625</v>
      </c>
      <c r="M33" s="31">
        <v>27081.4609375</v>
      </c>
      <c r="N33" s="31">
        <v>2956.239990234375</v>
      </c>
      <c r="O33" s="31">
        <v>3167.10009765625</v>
      </c>
      <c r="P33" s="87">
        <v>688.84002685546875</v>
      </c>
      <c r="Q33" s="31">
        <v>0</v>
      </c>
      <c r="R33" s="31">
        <v>0</v>
      </c>
      <c r="S33" s="31">
        <v>16425.5</v>
      </c>
      <c r="T33" s="31">
        <v>22040.19921875</v>
      </c>
      <c r="U33" s="31">
        <v>12760.5595703125</v>
      </c>
      <c r="V33" s="31">
        <v>1140.85498046875</v>
      </c>
      <c r="W33" s="31">
        <v>1034.9300537109375</v>
      </c>
      <c r="X33" s="87">
        <v>504.57000732421875</v>
      </c>
    </row>
    <row r="34" spans="1:24" s="11" customFormat="1">
      <c r="A34" s="72" t="s">
        <v>102</v>
      </c>
      <c r="B34" s="14"/>
      <c r="C34" s="38" t="s">
        <v>49</v>
      </c>
      <c r="D34" s="88" t="s">
        <v>58</v>
      </c>
      <c r="E34" s="264"/>
      <c r="F34" s="17">
        <f t="shared" si="3"/>
        <v>352196.35864257812</v>
      </c>
      <c r="G34" s="17">
        <f t="shared" si="6"/>
        <v>212413.86962890625</v>
      </c>
      <c r="H34" s="17">
        <f t="shared" si="2"/>
        <v>139782.48901367187</v>
      </c>
      <c r="I34" s="32">
        <v>11277.6298828125</v>
      </c>
      <c r="J34" s="31">
        <v>11268.599609375</v>
      </c>
      <c r="K34" s="31">
        <v>24964.16015625</v>
      </c>
      <c r="L34" s="31">
        <v>51181</v>
      </c>
      <c r="M34" s="31">
        <v>58367.5</v>
      </c>
      <c r="N34" s="31">
        <v>43308.16015625</v>
      </c>
      <c r="O34" s="31">
        <v>10995.2998046875</v>
      </c>
      <c r="P34" s="87">
        <v>1051.52001953125</v>
      </c>
      <c r="Q34" s="31">
        <v>6784.9599609375</v>
      </c>
      <c r="R34" s="31">
        <v>0</v>
      </c>
      <c r="S34" s="31">
        <v>25517.80078125</v>
      </c>
      <c r="T34" s="31">
        <v>46992.46875</v>
      </c>
      <c r="U34" s="31">
        <v>28290.599609375</v>
      </c>
      <c r="V34" s="31">
        <v>19809.439453125</v>
      </c>
      <c r="W34" s="31">
        <v>9608.1103515625</v>
      </c>
      <c r="X34" s="87">
        <v>2779.110107421875</v>
      </c>
    </row>
    <row r="35" spans="1:24" s="11" customFormat="1">
      <c r="A35" s="72" t="s">
        <v>103</v>
      </c>
      <c r="B35" s="14"/>
      <c r="C35" s="38" t="s">
        <v>50</v>
      </c>
      <c r="D35" s="88" t="s">
        <v>217</v>
      </c>
      <c r="E35" s="264"/>
      <c r="F35" s="17">
        <f t="shared" si="3"/>
        <v>320758.54260253906</v>
      </c>
      <c r="G35" s="17">
        <f t="shared" si="6"/>
        <v>162307.89636230469</v>
      </c>
      <c r="H35" s="17">
        <f t="shared" si="2"/>
        <v>158450.64624023437</v>
      </c>
      <c r="I35" s="32">
        <v>1888.7371826171875</v>
      </c>
      <c r="J35" s="31">
        <v>3184.68994140625</v>
      </c>
      <c r="K35" s="31">
        <v>4632.60009765625</v>
      </c>
      <c r="L35" s="31">
        <v>15264.48046875</v>
      </c>
      <c r="M35" s="31">
        <v>34055.91015625</v>
      </c>
      <c r="N35" s="31">
        <v>41353.73828125</v>
      </c>
      <c r="O35" s="31">
        <v>50813.8203125</v>
      </c>
      <c r="P35" s="87">
        <v>11113.919921875</v>
      </c>
      <c r="Q35" s="31">
        <v>7339.64501953125</v>
      </c>
      <c r="R35" s="31">
        <v>2614.429931640625</v>
      </c>
      <c r="S35" s="31">
        <v>11414.2001953125</v>
      </c>
      <c r="T35" s="31">
        <v>22560.939453125</v>
      </c>
      <c r="U35" s="31">
        <v>31596.48046875</v>
      </c>
      <c r="V35" s="31">
        <v>30361.23046875</v>
      </c>
      <c r="W35" s="31">
        <v>41623.140625</v>
      </c>
      <c r="X35" s="87">
        <v>10940.580078125</v>
      </c>
    </row>
    <row r="36" spans="1:24" s="79" customFormat="1">
      <c r="A36" s="102"/>
      <c r="B36" s="262"/>
      <c r="C36" s="104"/>
      <c r="D36" s="104" t="s">
        <v>192</v>
      </c>
      <c r="E36" s="263"/>
      <c r="F36" s="80"/>
      <c r="G36" s="17"/>
      <c r="H36" s="80"/>
      <c r="I36" s="261"/>
      <c r="J36" s="262"/>
      <c r="K36" s="262"/>
      <c r="L36" s="262"/>
      <c r="M36" s="262"/>
      <c r="N36" s="262"/>
      <c r="O36" s="262"/>
      <c r="P36" s="263"/>
      <c r="Q36" s="105"/>
      <c r="R36" s="105"/>
      <c r="S36" s="105"/>
      <c r="T36" s="105"/>
      <c r="U36" s="105"/>
      <c r="V36" s="105"/>
      <c r="W36" s="105"/>
      <c r="X36" s="253"/>
    </row>
    <row r="37" spans="1:24" s="11" customFormat="1">
      <c r="A37" s="72" t="s">
        <v>104</v>
      </c>
      <c r="B37" s="14"/>
      <c r="C37" s="38" t="s">
        <v>51</v>
      </c>
      <c r="D37" s="38"/>
      <c r="E37" s="29" t="s">
        <v>24</v>
      </c>
      <c r="F37" s="17">
        <f t="shared" si="3"/>
        <v>25971.419403076172</v>
      </c>
      <c r="G37" s="17">
        <f t="shared" si="6"/>
        <v>12099.009857177734</v>
      </c>
      <c r="H37" s="17">
        <f t="shared" si="2"/>
        <v>13872.409545898438</v>
      </c>
      <c r="I37" s="32">
        <v>1880.06005859375</v>
      </c>
      <c r="J37" s="31">
        <v>5027.419921875</v>
      </c>
      <c r="K37" s="31">
        <v>0</v>
      </c>
      <c r="L37" s="31">
        <v>4007.8798828125</v>
      </c>
      <c r="M37" s="31">
        <v>0</v>
      </c>
      <c r="N37" s="31">
        <v>879.75</v>
      </c>
      <c r="O37" s="31">
        <v>0</v>
      </c>
      <c r="P37" s="87">
        <v>303.89999389648437</v>
      </c>
      <c r="Q37" s="31">
        <v>2270.544677734375</v>
      </c>
      <c r="R37" s="31">
        <v>5197.919921875</v>
      </c>
      <c r="S37" s="31">
        <v>2178.719970703125</v>
      </c>
      <c r="T37" s="31">
        <v>1718.385009765625</v>
      </c>
      <c r="U37" s="31">
        <v>1495.199951171875</v>
      </c>
      <c r="V37" s="31">
        <v>1011.6400146484375</v>
      </c>
      <c r="W37" s="31">
        <v>0</v>
      </c>
      <c r="X37" s="87">
        <v>0</v>
      </c>
    </row>
    <row r="38" spans="1:24" s="11" customFormat="1">
      <c r="A38" s="72" t="s">
        <v>107</v>
      </c>
      <c r="B38" s="14"/>
      <c r="C38" s="37" t="s">
        <v>59</v>
      </c>
      <c r="D38" s="37"/>
      <c r="E38" s="29" t="s">
        <v>213</v>
      </c>
      <c r="F38" s="17">
        <f t="shared" si="3"/>
        <v>134187.24890136719</v>
      </c>
      <c r="G38" s="17">
        <f t="shared" si="6"/>
        <v>72324.178833007813</v>
      </c>
      <c r="H38" s="17">
        <f t="shared" si="2"/>
        <v>61863.070068359375</v>
      </c>
      <c r="I38" s="32">
        <v>11746.587890625</v>
      </c>
      <c r="J38" s="31">
        <v>10716.9599609375</v>
      </c>
      <c r="K38" s="31">
        <v>8404.900390625</v>
      </c>
      <c r="L38" s="31">
        <v>14611.3203125</v>
      </c>
      <c r="M38" s="31">
        <v>13511.2900390625</v>
      </c>
      <c r="N38" s="31">
        <v>6642.16015625</v>
      </c>
      <c r="O38" s="31">
        <v>5961.60009765625</v>
      </c>
      <c r="P38" s="87">
        <v>729.3599853515625</v>
      </c>
      <c r="Q38" s="31">
        <v>4523.60986328125</v>
      </c>
      <c r="R38" s="31">
        <v>12692.400390625</v>
      </c>
      <c r="S38" s="31">
        <v>9161.599609375</v>
      </c>
      <c r="T38" s="31">
        <v>7978.9501953125</v>
      </c>
      <c r="U38" s="31">
        <v>13671</v>
      </c>
      <c r="V38" s="31">
        <v>9952.0400390625</v>
      </c>
      <c r="W38" s="31">
        <v>3162.9599609375</v>
      </c>
      <c r="X38" s="87">
        <v>720.510009765625</v>
      </c>
    </row>
    <row r="39" spans="1:24" s="11" customFormat="1">
      <c r="A39" s="72" t="s">
        <v>105</v>
      </c>
      <c r="B39" s="14"/>
      <c r="C39" s="37" t="s">
        <v>60</v>
      </c>
      <c r="D39" s="88" t="s">
        <v>190</v>
      </c>
      <c r="E39" s="265"/>
      <c r="F39" s="17">
        <f t="shared" si="3"/>
        <v>20804.907531738281</v>
      </c>
      <c r="G39" s="17">
        <f t="shared" si="6"/>
        <v>9756.411865234375</v>
      </c>
      <c r="H39" s="17">
        <f t="shared" si="2"/>
        <v>11048.495666503906</v>
      </c>
      <c r="I39" s="32">
        <v>6145.48681640625</v>
      </c>
      <c r="J39" s="31">
        <v>0</v>
      </c>
      <c r="K39" s="31">
        <v>0</v>
      </c>
      <c r="L39" s="31">
        <v>0</v>
      </c>
      <c r="M39" s="31">
        <v>1423.875</v>
      </c>
      <c r="N39" s="31">
        <v>1126.25</v>
      </c>
      <c r="O39" s="31">
        <v>1060.800048828125</v>
      </c>
      <c r="P39" s="87">
        <v>0</v>
      </c>
      <c r="Q39" s="31">
        <v>2281.9755859375</v>
      </c>
      <c r="R39" s="31">
        <v>0</v>
      </c>
      <c r="S39" s="31">
        <v>0</v>
      </c>
      <c r="T39" s="31">
        <v>2071</v>
      </c>
      <c r="U39" s="31">
        <v>0</v>
      </c>
      <c r="V39" s="31">
        <v>3503.760009765625</v>
      </c>
      <c r="W39" s="31">
        <v>2278.800048828125</v>
      </c>
      <c r="X39" s="87">
        <v>912.96002197265625</v>
      </c>
    </row>
    <row r="40" spans="1:24" s="11" customFormat="1">
      <c r="A40" s="72" t="s">
        <v>108</v>
      </c>
      <c r="B40" s="14"/>
      <c r="C40" s="38" t="s">
        <v>61</v>
      </c>
      <c r="D40" s="88" t="s">
        <v>225</v>
      </c>
      <c r="E40" s="265"/>
      <c r="F40" s="17">
        <f t="shared" si="3"/>
        <v>35474.009643554688</v>
      </c>
      <c r="G40" s="17">
        <f t="shared" si="6"/>
        <v>12675.089965820313</v>
      </c>
      <c r="H40" s="17">
        <f t="shared" si="2"/>
        <v>22798.919677734375</v>
      </c>
      <c r="I40" s="32">
        <v>0</v>
      </c>
      <c r="J40" s="31">
        <v>0</v>
      </c>
      <c r="K40" s="31">
        <v>0</v>
      </c>
      <c r="L40" s="31">
        <v>3447.090087890625</v>
      </c>
      <c r="M40" s="31">
        <v>0</v>
      </c>
      <c r="N40" s="31">
        <v>5436.85986328125</v>
      </c>
      <c r="O40" s="31">
        <v>3063.780029296875</v>
      </c>
      <c r="P40" s="87">
        <v>727.3599853515625</v>
      </c>
      <c r="Q40" s="31">
        <v>0</v>
      </c>
      <c r="R40" s="31">
        <v>0</v>
      </c>
      <c r="S40" s="31">
        <v>4889.8798828125</v>
      </c>
      <c r="T40" s="31">
        <v>1544.969970703125</v>
      </c>
      <c r="U40" s="31">
        <v>4473</v>
      </c>
      <c r="V40" s="31">
        <v>4481.4599609375</v>
      </c>
      <c r="W40" s="31">
        <v>4378.85986328125</v>
      </c>
      <c r="X40" s="87">
        <v>3030.75</v>
      </c>
    </row>
    <row r="41" spans="1:24" s="79" customFormat="1">
      <c r="A41" s="102"/>
      <c r="B41" s="262"/>
      <c r="C41" s="262"/>
      <c r="D41" s="111" t="s">
        <v>218</v>
      </c>
      <c r="E41" s="263"/>
      <c r="F41" s="80"/>
      <c r="G41" s="17"/>
      <c r="H41" s="80"/>
      <c r="I41" s="261"/>
      <c r="J41" s="262"/>
      <c r="K41" s="262"/>
      <c r="L41" s="262"/>
      <c r="M41" s="262"/>
      <c r="N41" s="262"/>
      <c r="O41" s="262"/>
      <c r="P41" s="263"/>
      <c r="Q41" s="105"/>
      <c r="R41" s="105"/>
      <c r="S41" s="105"/>
      <c r="T41" s="105"/>
      <c r="U41" s="105"/>
      <c r="V41" s="105"/>
      <c r="W41" s="105"/>
      <c r="X41" s="253"/>
    </row>
    <row r="42" spans="1:24" s="11" customFormat="1">
      <c r="A42" s="72" t="s">
        <v>106</v>
      </c>
      <c r="B42" s="14"/>
      <c r="C42" s="38" t="s">
        <v>62</v>
      </c>
      <c r="D42" s="14"/>
      <c r="E42" s="29" t="s">
        <v>210</v>
      </c>
      <c r="F42" s="17">
        <f t="shared" si="3"/>
        <v>16676.68017578125</v>
      </c>
      <c r="G42" s="17">
        <f t="shared" si="6"/>
        <v>10319.2001953125</v>
      </c>
      <c r="H42" s="17">
        <f t="shared" si="2"/>
        <v>6357.47998046875</v>
      </c>
      <c r="I42" s="32">
        <v>0</v>
      </c>
      <c r="J42" s="31">
        <v>0</v>
      </c>
      <c r="K42" s="31">
        <v>0</v>
      </c>
      <c r="L42" s="31">
        <v>0</v>
      </c>
      <c r="M42" s="31">
        <v>4644.240234375</v>
      </c>
      <c r="N42" s="31">
        <v>3641.679931640625</v>
      </c>
      <c r="O42" s="31">
        <v>2033.280029296875</v>
      </c>
      <c r="P42" s="87">
        <v>0</v>
      </c>
      <c r="Q42" s="31">
        <v>0</v>
      </c>
      <c r="R42" s="31">
        <v>2475.199951171875</v>
      </c>
      <c r="S42" s="31">
        <v>0</v>
      </c>
      <c r="T42" s="31">
        <v>1859</v>
      </c>
      <c r="U42" s="31">
        <v>0</v>
      </c>
      <c r="V42" s="31">
        <v>2023.280029296875</v>
      </c>
      <c r="W42" s="31">
        <v>0</v>
      </c>
      <c r="X42" s="87">
        <v>0</v>
      </c>
    </row>
    <row r="43" spans="1:24" s="11" customFormat="1">
      <c r="A43" s="72" t="s">
        <v>109</v>
      </c>
      <c r="B43" s="14"/>
      <c r="C43" s="38" t="s">
        <v>63</v>
      </c>
      <c r="D43" s="14"/>
      <c r="E43" s="29" t="s">
        <v>219</v>
      </c>
      <c r="F43" s="17">
        <f t="shared" si="3"/>
        <v>3375646.2661132813</v>
      </c>
      <c r="G43" s="17">
        <f t="shared" si="6"/>
        <v>1910594.5024414063</v>
      </c>
      <c r="H43" s="17">
        <f t="shared" si="2"/>
        <v>1465051.763671875</v>
      </c>
      <c r="I43" s="32">
        <v>0</v>
      </c>
      <c r="J43" s="31">
        <v>2575.43994140625</v>
      </c>
      <c r="K43" s="31">
        <v>38786.28125</v>
      </c>
      <c r="L43" s="31">
        <v>375275.53125</v>
      </c>
      <c r="M43" s="31">
        <v>583502.1875</v>
      </c>
      <c r="N43" s="31">
        <v>543283.1875</v>
      </c>
      <c r="O43" s="31">
        <v>301979.15625</v>
      </c>
      <c r="P43" s="87">
        <v>65192.71875</v>
      </c>
      <c r="Q43" s="31">
        <v>0</v>
      </c>
      <c r="R43" s="31">
        <v>0</v>
      </c>
      <c r="S43" s="31">
        <v>24559.169921875</v>
      </c>
      <c r="T43" s="31">
        <v>217867.6875</v>
      </c>
      <c r="U43" s="31">
        <v>349872.46875</v>
      </c>
      <c r="V43" s="31">
        <v>424772.09375</v>
      </c>
      <c r="W43" s="31">
        <v>360346.5</v>
      </c>
      <c r="X43" s="87">
        <v>87633.84375</v>
      </c>
    </row>
    <row r="44" spans="1:24" s="11" customFormat="1">
      <c r="A44" s="72" t="s">
        <v>110</v>
      </c>
      <c r="B44" s="14"/>
      <c r="C44" s="38" t="s">
        <v>64</v>
      </c>
      <c r="D44" s="14"/>
      <c r="E44" s="29" t="s">
        <v>202</v>
      </c>
      <c r="F44" s="17">
        <f t="shared" si="3"/>
        <v>2847899.7121582031</v>
      </c>
      <c r="G44" s="17">
        <f t="shared" si="4"/>
        <v>1720508.802734375</v>
      </c>
      <c r="H44" s="17">
        <f t="shared" si="2"/>
        <v>1127390.9094238281</v>
      </c>
      <c r="I44" s="32">
        <v>3784.822265625</v>
      </c>
      <c r="J44" s="31">
        <v>0</v>
      </c>
      <c r="K44" s="31">
        <v>41416.05078125</v>
      </c>
      <c r="L44" s="31">
        <v>337312.5625</v>
      </c>
      <c r="M44" s="31">
        <v>456926.3125</v>
      </c>
      <c r="N44" s="31">
        <v>484190.1875</v>
      </c>
      <c r="O44" s="31">
        <v>306281.34375</v>
      </c>
      <c r="P44" s="87">
        <v>90597.5234375</v>
      </c>
      <c r="Q44" s="31">
        <v>2261.35009765625</v>
      </c>
      <c r="R44" s="31">
        <v>3079.199951171875</v>
      </c>
      <c r="S44" s="31">
        <v>35562.6015625</v>
      </c>
      <c r="T44" s="31">
        <v>170956.59375</v>
      </c>
      <c r="U44" s="31">
        <v>226938.234375</v>
      </c>
      <c r="V44" s="31">
        <v>341946.375</v>
      </c>
      <c r="W44" s="31">
        <v>268151.03125</v>
      </c>
      <c r="X44" s="87">
        <v>78495.5234375</v>
      </c>
    </row>
    <row r="45" spans="1:24" s="11" customFormat="1">
      <c r="A45" s="72" t="s">
        <v>111</v>
      </c>
      <c r="B45" s="14"/>
      <c r="C45" s="38" t="s">
        <v>65</v>
      </c>
      <c r="D45" s="88" t="s">
        <v>203</v>
      </c>
      <c r="E45" s="264"/>
      <c r="F45" s="17">
        <f t="shared" si="3"/>
        <v>1034599.6735839844</v>
      </c>
      <c r="G45" s="17">
        <f t="shared" si="4"/>
        <v>538041.52807617188</v>
      </c>
      <c r="H45" s="17">
        <f t="shared" si="2"/>
        <v>496558.1455078125</v>
      </c>
      <c r="I45" s="32">
        <v>12284.6962890625</v>
      </c>
      <c r="J45" s="31">
        <v>2521.949951171875</v>
      </c>
      <c r="K45" s="31">
        <v>8786.9599609375</v>
      </c>
      <c r="L45" s="31">
        <v>25220.16015625</v>
      </c>
      <c r="M45" s="31">
        <v>85828.6796875</v>
      </c>
      <c r="N45" s="31">
        <v>197188.5625</v>
      </c>
      <c r="O45" s="31">
        <v>156493.078125</v>
      </c>
      <c r="P45" s="87">
        <v>49717.44140625</v>
      </c>
      <c r="Q45" s="31">
        <v>9103.9677734375</v>
      </c>
      <c r="R45" s="31">
        <v>10213.599609375</v>
      </c>
      <c r="S45" s="31">
        <v>12749.3203125</v>
      </c>
      <c r="T45" s="31">
        <v>33127.6796875</v>
      </c>
      <c r="U45" s="31">
        <v>53677.05078125</v>
      </c>
      <c r="V45" s="31">
        <v>167683.875</v>
      </c>
      <c r="W45" s="31">
        <v>153872.453125</v>
      </c>
      <c r="X45" s="87">
        <v>56130.19921875</v>
      </c>
    </row>
    <row r="46" spans="1:24" s="79" customFormat="1">
      <c r="A46" s="102"/>
      <c r="B46" s="262"/>
      <c r="C46" s="111"/>
      <c r="D46" s="111" t="s">
        <v>25</v>
      </c>
      <c r="E46" s="263"/>
      <c r="F46" s="80"/>
      <c r="G46" s="80"/>
      <c r="H46" s="80"/>
      <c r="I46" s="261"/>
      <c r="J46" s="262"/>
      <c r="K46" s="262"/>
      <c r="L46" s="262"/>
      <c r="M46" s="262"/>
      <c r="N46" s="262"/>
      <c r="O46" s="262"/>
      <c r="P46" s="263"/>
      <c r="Q46" s="105"/>
      <c r="R46" s="105"/>
      <c r="S46" s="105"/>
      <c r="T46" s="105"/>
      <c r="U46" s="105"/>
      <c r="V46" s="105"/>
      <c r="W46" s="105"/>
      <c r="X46" s="253"/>
    </row>
    <row r="47" spans="1:24" s="11" customFormat="1">
      <c r="A47" s="72" t="s">
        <v>112</v>
      </c>
      <c r="B47" s="14"/>
      <c r="C47" s="38" t="s">
        <v>66</v>
      </c>
      <c r="D47" s="46"/>
      <c r="E47" s="29" t="s">
        <v>204</v>
      </c>
      <c r="F47" s="17">
        <f t="shared" si="3"/>
        <v>102792.33056640625</v>
      </c>
      <c r="G47" s="17">
        <f t="shared" si="4"/>
        <v>59841.93994140625</v>
      </c>
      <c r="H47" s="17">
        <f t="shared" si="2"/>
        <v>42950.390625</v>
      </c>
      <c r="I47" s="32">
        <v>0</v>
      </c>
      <c r="J47" s="31">
        <v>0</v>
      </c>
      <c r="K47" s="31">
        <v>6477.56005859375</v>
      </c>
      <c r="L47" s="31">
        <v>13217.5</v>
      </c>
      <c r="M47" s="31">
        <v>15755.33984375</v>
      </c>
      <c r="N47" s="31">
        <v>13401.7197265625</v>
      </c>
      <c r="O47" s="31">
        <v>7250.22021484375</v>
      </c>
      <c r="P47" s="87">
        <v>3739.60009765625</v>
      </c>
      <c r="Q47" s="31">
        <v>0</v>
      </c>
      <c r="R47" s="31">
        <v>0</v>
      </c>
      <c r="S47" s="31">
        <v>2275.550048828125</v>
      </c>
      <c r="T47" s="31">
        <v>1859</v>
      </c>
      <c r="U47" s="31">
        <v>12030.900390625</v>
      </c>
      <c r="V47" s="31">
        <v>12211.419921875</v>
      </c>
      <c r="W47" s="31">
        <v>12103.2001953125</v>
      </c>
      <c r="X47" s="87">
        <v>2470.320068359375</v>
      </c>
    </row>
    <row r="48" spans="1:24" s="11" customFormat="1">
      <c r="A48" s="72" t="s">
        <v>113</v>
      </c>
      <c r="B48" s="14"/>
      <c r="C48" s="38" t="s">
        <v>67</v>
      </c>
      <c r="D48" s="46"/>
      <c r="E48" s="29" t="s">
        <v>205</v>
      </c>
      <c r="F48" s="17">
        <f t="shared" si="3"/>
        <v>630349.18994140625</v>
      </c>
      <c r="G48" s="17">
        <f t="shared" si="4"/>
        <v>444975.3271484375</v>
      </c>
      <c r="H48" s="17">
        <f t="shared" si="2"/>
        <v>185373.86279296875</v>
      </c>
      <c r="I48" s="32">
        <v>21712.03515625</v>
      </c>
      <c r="J48" s="31">
        <v>5673.66259765625</v>
      </c>
      <c r="K48" s="31">
        <v>46816.25</v>
      </c>
      <c r="L48" s="31">
        <v>212721</v>
      </c>
      <c r="M48" s="31">
        <v>79238.359375</v>
      </c>
      <c r="N48" s="31">
        <v>59257.80078125</v>
      </c>
      <c r="O48" s="31">
        <v>16549.94921875</v>
      </c>
      <c r="P48" s="87">
        <v>3006.27001953125</v>
      </c>
      <c r="Q48" s="31">
        <v>11925.1953125</v>
      </c>
      <c r="R48" s="31">
        <v>20122.57421875</v>
      </c>
      <c r="S48" s="31">
        <v>46755.80078125</v>
      </c>
      <c r="T48" s="31">
        <v>45981.6015625</v>
      </c>
      <c r="U48" s="31">
        <v>22127.759765625</v>
      </c>
      <c r="V48" s="31">
        <v>26358.2109375</v>
      </c>
      <c r="W48" s="31">
        <v>10044.16015625</v>
      </c>
      <c r="X48" s="87">
        <v>2058.56005859375</v>
      </c>
    </row>
    <row r="49" spans="1:24" s="11" customFormat="1">
      <c r="A49" s="72" t="s">
        <v>114</v>
      </c>
      <c r="B49" s="14"/>
      <c r="C49" s="38" t="s">
        <v>68</v>
      </c>
      <c r="D49" s="46"/>
      <c r="E49" s="29" t="s">
        <v>206</v>
      </c>
      <c r="F49" s="17">
        <f t="shared" si="3"/>
        <v>218242.76245117187</v>
      </c>
      <c r="G49" s="17">
        <f t="shared" si="4"/>
        <v>86601.381103515625</v>
      </c>
      <c r="H49" s="17">
        <f t="shared" si="2"/>
        <v>131641.38134765625</v>
      </c>
      <c r="I49" s="32">
        <v>6097.91015625</v>
      </c>
      <c r="J49" s="31">
        <v>2462.610107421875</v>
      </c>
      <c r="K49" s="31">
        <v>6273.39990234375</v>
      </c>
      <c r="L49" s="31">
        <v>25570.380859375</v>
      </c>
      <c r="M49" s="31">
        <v>13721.0400390625</v>
      </c>
      <c r="N49" s="31">
        <v>18012.240234375</v>
      </c>
      <c r="O49" s="31">
        <v>12397.6796875</v>
      </c>
      <c r="P49" s="87">
        <v>2066.1201171875</v>
      </c>
      <c r="Q49" s="31">
        <v>9083.091796875</v>
      </c>
      <c r="R49" s="31">
        <v>12440.2197265625</v>
      </c>
      <c r="S49" s="31">
        <v>28437.5</v>
      </c>
      <c r="T49" s="31">
        <v>22603.7109375</v>
      </c>
      <c r="U49" s="31">
        <v>14753.8798828125</v>
      </c>
      <c r="V49" s="31">
        <v>22724.779296875</v>
      </c>
      <c r="W49" s="31">
        <v>15990.83984375</v>
      </c>
      <c r="X49" s="87">
        <v>5607.35986328125</v>
      </c>
    </row>
    <row r="50" spans="1:24" s="79" customFormat="1">
      <c r="A50" s="102"/>
      <c r="B50" s="262"/>
      <c r="C50" s="111"/>
      <c r="D50" s="111" t="s">
        <v>26</v>
      </c>
      <c r="E50" s="263"/>
      <c r="F50" s="80"/>
      <c r="G50" s="80"/>
      <c r="H50" s="80"/>
      <c r="I50" s="261"/>
      <c r="J50" s="262"/>
      <c r="K50" s="262"/>
      <c r="L50" s="262"/>
      <c r="M50" s="262"/>
      <c r="N50" s="262"/>
      <c r="O50" s="262"/>
      <c r="P50" s="263"/>
      <c r="Q50" s="105"/>
      <c r="R50" s="105"/>
      <c r="S50" s="105"/>
      <c r="T50" s="105"/>
      <c r="U50" s="105"/>
      <c r="V50" s="105"/>
      <c r="W50" s="105"/>
      <c r="X50" s="253"/>
    </row>
    <row r="51" spans="1:24" s="11" customFormat="1">
      <c r="A51" s="72" t="s">
        <v>115</v>
      </c>
      <c r="B51" s="14"/>
      <c r="C51" s="38" t="s">
        <v>69</v>
      </c>
      <c r="D51" s="46"/>
      <c r="E51" s="29" t="s">
        <v>220</v>
      </c>
      <c r="F51" s="17">
        <f t="shared" si="3"/>
        <v>614359.17333984375</v>
      </c>
      <c r="G51" s="17">
        <f t="shared" si="4"/>
        <v>366407.4951171875</v>
      </c>
      <c r="H51" s="17">
        <f t="shared" si="2"/>
        <v>247951.67822265625</v>
      </c>
      <c r="I51" s="32">
        <v>4229.4375</v>
      </c>
      <c r="J51" s="31">
        <v>8661.330078125</v>
      </c>
      <c r="K51" s="31">
        <v>30793.80078125</v>
      </c>
      <c r="L51" s="31">
        <v>109958</v>
      </c>
      <c r="M51" s="31">
        <v>82392.7109375</v>
      </c>
      <c r="N51" s="31">
        <v>75470.9375</v>
      </c>
      <c r="O51" s="31">
        <v>41686.55859375</v>
      </c>
      <c r="P51" s="87">
        <v>13214.7197265625</v>
      </c>
      <c r="Q51" s="31">
        <v>2261.35009765625</v>
      </c>
      <c r="R51" s="31">
        <v>7979.4150390625</v>
      </c>
      <c r="S51" s="31">
        <v>29437.880859375</v>
      </c>
      <c r="T51" s="31">
        <v>62078.1015625</v>
      </c>
      <c r="U51" s="31">
        <v>55756.41015625</v>
      </c>
      <c r="V51" s="31">
        <v>52498.26171875</v>
      </c>
      <c r="W51" s="31">
        <v>33089.21875</v>
      </c>
      <c r="X51" s="87">
        <v>4851.0400390625</v>
      </c>
    </row>
    <row r="52" spans="1:24" s="11" customFormat="1">
      <c r="A52" s="72" t="s">
        <v>116</v>
      </c>
      <c r="B52" s="14"/>
      <c r="C52" s="37" t="s">
        <v>70</v>
      </c>
      <c r="D52" s="46"/>
      <c r="E52" s="28" t="s">
        <v>207</v>
      </c>
      <c r="F52" s="17">
        <f t="shared" si="3"/>
        <v>65278.961669921875</v>
      </c>
      <c r="G52" s="17">
        <f t="shared" si="4"/>
        <v>34857.206909179688</v>
      </c>
      <c r="H52" s="17">
        <f>SUM(Q52:X52)</f>
        <v>30421.754760742188</v>
      </c>
      <c r="I52" s="32">
        <v>1888.7371826171875</v>
      </c>
      <c r="J52" s="31">
        <v>4984.56005859375</v>
      </c>
      <c r="K52" s="31">
        <v>0</v>
      </c>
      <c r="L52" s="31">
        <v>6185.7900390625</v>
      </c>
      <c r="M52" s="31">
        <v>3007.2900390625</v>
      </c>
      <c r="N52" s="31">
        <v>8902.849609375</v>
      </c>
      <c r="O52" s="31">
        <v>7083.89990234375</v>
      </c>
      <c r="P52" s="87">
        <v>2804.080078125</v>
      </c>
      <c r="Q52" s="31">
        <v>2248.925048828125</v>
      </c>
      <c r="R52" s="31">
        <v>0</v>
      </c>
      <c r="S52" s="31">
        <v>6530.2998046875</v>
      </c>
      <c r="T52" s="31">
        <v>7008.419921875</v>
      </c>
      <c r="U52" s="31">
        <v>3826.43994140625</v>
      </c>
      <c r="V52" s="31">
        <v>6762.47998046875</v>
      </c>
      <c r="W52" s="31">
        <v>3118.820068359375</v>
      </c>
      <c r="X52" s="87">
        <v>926.3699951171875</v>
      </c>
    </row>
    <row r="53" spans="1:24" s="11" customFormat="1">
      <c r="A53" s="72" t="s">
        <v>184</v>
      </c>
      <c r="B53" s="14"/>
      <c r="C53" s="37" t="s">
        <v>71</v>
      </c>
      <c r="D53" s="88" t="s">
        <v>182</v>
      </c>
      <c r="E53" s="265"/>
      <c r="F53" s="17">
        <f>SUM(G53:H53)</f>
        <v>153630.2880859375</v>
      </c>
      <c r="G53" s="17">
        <f>SUM(I53:P53)</f>
        <v>86904.450317382813</v>
      </c>
      <c r="H53" s="17">
        <f>SUM(Q53:X53)</f>
        <v>66725.837768554688</v>
      </c>
      <c r="I53" s="32">
        <v>63181.55078125</v>
      </c>
      <c r="J53" s="31">
        <v>13152.7197265625</v>
      </c>
      <c r="K53" s="31">
        <v>9059.2998046875</v>
      </c>
      <c r="L53" s="31">
        <v>0</v>
      </c>
      <c r="M53" s="31">
        <v>0</v>
      </c>
      <c r="N53" s="31">
        <v>956.47998046875</v>
      </c>
      <c r="O53" s="31">
        <v>0</v>
      </c>
      <c r="P53" s="87">
        <v>554.4000244140625</v>
      </c>
      <c r="Q53" s="31">
        <v>47874.078125</v>
      </c>
      <c r="R53" s="31">
        <v>10000.7197265625</v>
      </c>
      <c r="S53" s="31">
        <v>7099.919921875</v>
      </c>
      <c r="T53" s="31">
        <v>1751.1199951171875</v>
      </c>
      <c r="U53" s="31">
        <v>0</v>
      </c>
      <c r="V53" s="31">
        <v>0</v>
      </c>
      <c r="W53" s="31">
        <v>0</v>
      </c>
      <c r="X53" s="87">
        <v>0</v>
      </c>
    </row>
    <row r="54" spans="1:24" s="16" customFormat="1" ht="15" customHeight="1">
      <c r="A54" s="248"/>
      <c r="B54" s="63" t="s">
        <v>56</v>
      </c>
      <c r="C54" s="63"/>
      <c r="D54" s="63"/>
      <c r="E54" s="64"/>
      <c r="F54" s="53">
        <f t="shared" si="3"/>
        <v>2901781.3740844727</v>
      </c>
      <c r="G54" s="54">
        <f>SUM(G55:G61)</f>
        <v>1827345.4146728516</v>
      </c>
      <c r="H54" s="54">
        <f>SUM(H55:H61)</f>
        <v>1074435.9594116211</v>
      </c>
      <c r="I54" s="55">
        <f>SUM(I55:I61)</f>
        <v>99081.298828125</v>
      </c>
      <c r="J54" s="56">
        <f t="shared" ref="J54:X54" si="7">SUM(J55:J61)</f>
        <v>144666.05639648437</v>
      </c>
      <c r="K54" s="56">
        <f t="shared" si="7"/>
        <v>628671.623046875</v>
      </c>
      <c r="L54" s="56">
        <f t="shared" si="7"/>
        <v>620251.775390625</v>
      </c>
      <c r="M54" s="56">
        <f>SUM(M55:M61)</f>
        <v>195008.60009765625</v>
      </c>
      <c r="N54" s="56">
        <f t="shared" si="7"/>
        <v>86698.670104980469</v>
      </c>
      <c r="O54" s="56">
        <f t="shared" si="7"/>
        <v>40659.840576171875</v>
      </c>
      <c r="P54" s="252">
        <f>SUM(P55:P61)</f>
        <v>12307.550231933594</v>
      </c>
      <c r="Q54" s="56">
        <f t="shared" si="7"/>
        <v>113689.4580078125</v>
      </c>
      <c r="R54" s="56">
        <f t="shared" si="7"/>
        <v>121887.171875</v>
      </c>
      <c r="S54" s="56">
        <f t="shared" si="7"/>
        <v>428993.50146484375</v>
      </c>
      <c r="T54" s="56">
        <f t="shared" si="7"/>
        <v>217198.54345703125</v>
      </c>
      <c r="U54" s="56">
        <f t="shared" si="7"/>
        <v>71832.904541015625</v>
      </c>
      <c r="V54" s="56">
        <f t="shared" si="7"/>
        <v>63026.719482421875</v>
      </c>
      <c r="W54" s="56">
        <f t="shared" si="7"/>
        <v>38496.640502929688</v>
      </c>
      <c r="X54" s="252">
        <f t="shared" si="7"/>
        <v>19311.020080566406</v>
      </c>
    </row>
    <row r="55" spans="1:24">
      <c r="A55" s="72" t="s">
        <v>119</v>
      </c>
      <c r="B55" s="81"/>
      <c r="C55" s="38" t="s">
        <v>72</v>
      </c>
      <c r="D55" s="88" t="s">
        <v>223</v>
      </c>
      <c r="E55" s="266"/>
      <c r="F55" s="17">
        <f>SUM(G55:H55)</f>
        <v>732281.26733398437</v>
      </c>
      <c r="G55" s="17">
        <f t="shared" si="4"/>
        <v>643144.61254882813</v>
      </c>
      <c r="H55" s="17">
        <f t="shared" si="2"/>
        <v>89136.65478515625</v>
      </c>
      <c r="I55" s="254">
        <v>8343</v>
      </c>
      <c r="J55" s="33">
        <v>28255.23046875</v>
      </c>
      <c r="K55" s="33">
        <v>253461.84375</v>
      </c>
      <c r="L55" s="33">
        <v>234671.578125</v>
      </c>
      <c r="M55" s="33">
        <v>77171.5390625</v>
      </c>
      <c r="N55" s="33">
        <v>28780.640625</v>
      </c>
      <c r="O55" s="33">
        <v>9914.9404296875</v>
      </c>
      <c r="P55" s="87">
        <v>2545.840087890625</v>
      </c>
      <c r="Q55" s="33">
        <v>0</v>
      </c>
      <c r="R55" s="33">
        <v>10244.6396484375</v>
      </c>
      <c r="S55" s="33">
        <v>16471.69921875</v>
      </c>
      <c r="T55" s="33">
        <v>32785.7265625</v>
      </c>
      <c r="U55" s="33">
        <v>10983.1396484375</v>
      </c>
      <c r="V55" s="33">
        <v>13404.7197265625</v>
      </c>
      <c r="W55" s="33">
        <v>2981.159912109375</v>
      </c>
      <c r="X55" s="255">
        <v>2265.570068359375</v>
      </c>
    </row>
    <row r="56" spans="1:24">
      <c r="A56" s="72" t="s">
        <v>120</v>
      </c>
      <c r="B56" s="81"/>
      <c r="C56" s="38" t="s">
        <v>73</v>
      </c>
      <c r="D56" s="88" t="s">
        <v>27</v>
      </c>
      <c r="E56" s="266"/>
      <c r="F56" s="17">
        <f t="shared" si="3"/>
        <v>231464.4140625</v>
      </c>
      <c r="G56" s="17">
        <f t="shared" si="4"/>
        <v>155955.19287109375</v>
      </c>
      <c r="H56" s="17">
        <f t="shared" si="2"/>
        <v>75509.22119140625</v>
      </c>
      <c r="I56" s="254">
        <v>9432.5625</v>
      </c>
      <c r="J56" s="33">
        <v>15515.2197265625</v>
      </c>
      <c r="K56" s="33">
        <v>37370.8984375</v>
      </c>
      <c r="L56" s="33">
        <v>49950.421875</v>
      </c>
      <c r="M56" s="33">
        <v>12090.8603515625</v>
      </c>
      <c r="N56" s="33">
        <v>10609.2998046875</v>
      </c>
      <c r="O56" s="33">
        <v>15576.1201171875</v>
      </c>
      <c r="P56" s="87">
        <v>5409.81005859375</v>
      </c>
      <c r="Q56" s="33">
        <v>17150.900390625</v>
      </c>
      <c r="R56" s="33">
        <v>0</v>
      </c>
      <c r="S56" s="33">
        <v>5581.10009765625</v>
      </c>
      <c r="T56" s="33">
        <v>6359.18994140625</v>
      </c>
      <c r="U56" s="33">
        <v>2793.60009765625</v>
      </c>
      <c r="V56" s="33">
        <v>15277.9501953125</v>
      </c>
      <c r="W56" s="33">
        <v>18979.990234375</v>
      </c>
      <c r="X56" s="255">
        <v>9366.490234375</v>
      </c>
    </row>
    <row r="57" spans="1:24">
      <c r="A57" s="72" t="s">
        <v>121</v>
      </c>
      <c r="B57" s="81"/>
      <c r="C57" s="38" t="s">
        <v>74</v>
      </c>
      <c r="D57" s="88" t="s">
        <v>28</v>
      </c>
      <c r="E57" s="266"/>
      <c r="F57" s="17">
        <f t="shared" si="3"/>
        <v>348157.37741088867</v>
      </c>
      <c r="G57" s="17">
        <f t="shared" si="4"/>
        <v>204953.11312866211</v>
      </c>
      <c r="H57" s="17">
        <f t="shared" si="2"/>
        <v>143204.26428222656</v>
      </c>
      <c r="I57" s="254">
        <v>55320.30078125</v>
      </c>
      <c r="J57" s="33">
        <v>49552.44140625</v>
      </c>
      <c r="K57" s="33">
        <v>45414</v>
      </c>
      <c r="L57" s="33">
        <v>29535.310546875</v>
      </c>
      <c r="M57" s="33">
        <v>18929.8203125</v>
      </c>
      <c r="N57" s="33">
        <v>3801.06005859375</v>
      </c>
      <c r="O57" s="33">
        <v>2096.280029296875</v>
      </c>
      <c r="P57" s="87">
        <v>303.89999389648437</v>
      </c>
      <c r="Q57" s="33">
        <v>59247.8984375</v>
      </c>
      <c r="R57" s="33">
        <v>39012.12109375</v>
      </c>
      <c r="S57" s="33">
        <v>21682.080078125</v>
      </c>
      <c r="T57" s="33">
        <v>13348.7197265625</v>
      </c>
      <c r="U57" s="33">
        <v>4226.625</v>
      </c>
      <c r="V57" s="33">
        <v>2208.639892578125</v>
      </c>
      <c r="W57" s="33">
        <v>2102.080078125</v>
      </c>
      <c r="X57" s="255">
        <v>1376.0999755859375</v>
      </c>
    </row>
    <row r="58" spans="1:24">
      <c r="A58" s="72" t="s">
        <v>122</v>
      </c>
      <c r="B58" s="81"/>
      <c r="C58" s="38" t="s">
        <v>75</v>
      </c>
      <c r="D58" s="88" t="s">
        <v>117</v>
      </c>
      <c r="E58" s="266"/>
      <c r="F58" s="17">
        <f t="shared" si="3"/>
        <v>118609.23983764648</v>
      </c>
      <c r="G58" s="17">
        <f t="shared" si="4"/>
        <v>61668.819854736328</v>
      </c>
      <c r="H58" s="17">
        <f t="shared" si="2"/>
        <v>56940.419982910156</v>
      </c>
      <c r="I58" s="254">
        <v>4217.85009765625</v>
      </c>
      <c r="J58" s="33">
        <v>17223.029296875</v>
      </c>
      <c r="K58" s="33">
        <v>17319.400390625</v>
      </c>
      <c r="L58" s="33">
        <v>15998.83984375</v>
      </c>
      <c r="M58" s="33">
        <v>5663.22021484375</v>
      </c>
      <c r="N58" s="33">
        <v>922.32000732421875</v>
      </c>
      <c r="O58" s="33">
        <v>0</v>
      </c>
      <c r="P58" s="87">
        <v>324.16000366210937</v>
      </c>
      <c r="Q58" s="33">
        <v>4473.89990234375</v>
      </c>
      <c r="R58" s="33">
        <v>20244.529296875</v>
      </c>
      <c r="S58" s="33">
        <v>17844.400390625</v>
      </c>
      <c r="T58" s="33">
        <v>9103.8603515625</v>
      </c>
      <c r="U58" s="33">
        <v>3642.47998046875</v>
      </c>
      <c r="V58" s="33">
        <v>1080.81005859375</v>
      </c>
      <c r="W58" s="33">
        <v>0</v>
      </c>
      <c r="X58" s="255">
        <v>550.44000244140625</v>
      </c>
    </row>
    <row r="59" spans="1:24">
      <c r="A59" s="72" t="s">
        <v>123</v>
      </c>
      <c r="B59" s="81"/>
      <c r="C59" s="38" t="s">
        <v>76</v>
      </c>
      <c r="D59" s="88" t="s">
        <v>221</v>
      </c>
      <c r="E59" s="266"/>
      <c r="F59" s="17">
        <f t="shared" si="3"/>
        <v>950979.14929199219</v>
      </c>
      <c r="G59" s="17">
        <f t="shared" si="4"/>
        <v>468453.98608398438</v>
      </c>
      <c r="H59" s="17">
        <f t="shared" si="2"/>
        <v>482525.16320800781</v>
      </c>
      <c r="I59" s="254">
        <v>0</v>
      </c>
      <c r="J59" s="33">
        <v>2422.139892578125</v>
      </c>
      <c r="K59" s="33">
        <v>194157.71875</v>
      </c>
      <c r="L59" s="33">
        <v>195426.546875</v>
      </c>
      <c r="M59" s="33">
        <v>43509.62109375</v>
      </c>
      <c r="N59" s="33">
        <v>26432.279296875</v>
      </c>
      <c r="O59" s="33">
        <v>5533.2001953125</v>
      </c>
      <c r="P59" s="87">
        <v>972.47998046875</v>
      </c>
      <c r="Q59" s="33">
        <v>0</v>
      </c>
      <c r="R59" s="33">
        <v>39218.76171875</v>
      </c>
      <c r="S59" s="33">
        <v>288879.125</v>
      </c>
      <c r="T59" s="33">
        <v>107044.296875</v>
      </c>
      <c r="U59" s="33">
        <v>34204.1796875</v>
      </c>
      <c r="V59" s="33">
        <v>9541</v>
      </c>
      <c r="W59" s="33">
        <v>3067.199951171875</v>
      </c>
      <c r="X59" s="255">
        <v>570.5999755859375</v>
      </c>
    </row>
    <row r="60" spans="1:24">
      <c r="A60" s="72" t="s">
        <v>124</v>
      </c>
      <c r="B60" s="81"/>
      <c r="C60" s="38" t="s">
        <v>77</v>
      </c>
      <c r="D60" s="88" t="s">
        <v>29</v>
      </c>
      <c r="E60" s="266"/>
      <c r="F60" s="17">
        <f t="shared" si="3"/>
        <v>84384.105590820313</v>
      </c>
      <c r="G60" s="17">
        <f t="shared" si="4"/>
        <v>71490.7158203125</v>
      </c>
      <c r="H60" s="17">
        <f t="shared" si="2"/>
        <v>12893.389770507813</v>
      </c>
      <c r="I60" s="254">
        <v>1880.06005859375</v>
      </c>
      <c r="J60" s="33">
        <v>2447.77490234375</v>
      </c>
      <c r="K60" s="33">
        <v>26449.9609375</v>
      </c>
      <c r="L60" s="33">
        <v>33156.75</v>
      </c>
      <c r="M60" s="33">
        <v>6387.419921875</v>
      </c>
      <c r="N60" s="33">
        <v>1168.75</v>
      </c>
      <c r="O60" s="33">
        <v>0</v>
      </c>
      <c r="P60" s="87">
        <v>0</v>
      </c>
      <c r="Q60" s="33">
        <v>4473.89990234375</v>
      </c>
      <c r="R60" s="33">
        <v>0</v>
      </c>
      <c r="S60" s="33">
        <v>4286.7998046875</v>
      </c>
      <c r="T60" s="33">
        <v>0</v>
      </c>
      <c r="U60" s="33">
        <v>3097.760009765625</v>
      </c>
      <c r="V60" s="33">
        <v>0</v>
      </c>
      <c r="W60" s="33">
        <v>1034.9300537109375</v>
      </c>
      <c r="X60" s="255">
        <v>0</v>
      </c>
    </row>
    <row r="61" spans="1:24">
      <c r="A61" s="72" t="s">
        <v>125</v>
      </c>
      <c r="B61" s="81"/>
      <c r="C61" s="38" t="s">
        <v>78</v>
      </c>
      <c r="D61" s="88" t="s">
        <v>118</v>
      </c>
      <c r="E61" s="266"/>
      <c r="F61" s="17">
        <f t="shared" si="3"/>
        <v>435905.82055664063</v>
      </c>
      <c r="G61" s="17">
        <f t="shared" si="4"/>
        <v>221678.97436523437</v>
      </c>
      <c r="H61" s="17">
        <f t="shared" si="2"/>
        <v>214226.84619140625</v>
      </c>
      <c r="I61" s="254">
        <v>19887.525390625</v>
      </c>
      <c r="J61" s="33">
        <v>29250.220703125</v>
      </c>
      <c r="K61" s="33">
        <v>54497.80078125</v>
      </c>
      <c r="L61" s="33">
        <v>61512.328125</v>
      </c>
      <c r="M61" s="33">
        <v>31256.119140625</v>
      </c>
      <c r="N61" s="33">
        <v>14984.3203125</v>
      </c>
      <c r="O61" s="33">
        <v>7539.2998046875</v>
      </c>
      <c r="P61" s="87">
        <v>2751.360107421875</v>
      </c>
      <c r="Q61" s="33">
        <v>28342.859375</v>
      </c>
      <c r="R61" s="33">
        <v>13167.1201171875</v>
      </c>
      <c r="S61" s="33">
        <v>74248.296875</v>
      </c>
      <c r="T61" s="33">
        <v>48556.75</v>
      </c>
      <c r="U61" s="33">
        <v>12885.1201171875</v>
      </c>
      <c r="V61" s="33">
        <v>21513.599609375</v>
      </c>
      <c r="W61" s="33">
        <v>10331.2802734375</v>
      </c>
      <c r="X61" s="255">
        <v>5181.81982421875</v>
      </c>
    </row>
    <row r="62" spans="1:24" s="101" customFormat="1" ht="15" customHeight="1" thickBot="1">
      <c r="A62" s="249" t="s">
        <v>80</v>
      </c>
      <c r="B62" s="95" t="s">
        <v>183</v>
      </c>
      <c r="C62" s="97" t="s">
        <v>79</v>
      </c>
      <c r="D62" s="100"/>
      <c r="E62" s="97"/>
      <c r="F62" s="98">
        <f t="shared" si="3"/>
        <v>1052444.318359375</v>
      </c>
      <c r="G62" s="99">
        <f t="shared" si="4"/>
        <v>458878.3427734375</v>
      </c>
      <c r="H62" s="99">
        <f>SUM(Q62:X62)</f>
        <v>593565.9755859375</v>
      </c>
      <c r="I62" s="100">
        <v>8013.876953125</v>
      </c>
      <c r="J62" s="96">
        <v>7335</v>
      </c>
      <c r="K62" s="96">
        <v>16129.5595703125</v>
      </c>
      <c r="L62" s="96">
        <v>20498.5</v>
      </c>
      <c r="M62" s="96">
        <v>33794.28125</v>
      </c>
      <c r="N62" s="96">
        <v>77005.2421875</v>
      </c>
      <c r="O62" s="96">
        <v>201138.5625</v>
      </c>
      <c r="P62" s="97">
        <v>94963.3203125</v>
      </c>
      <c r="Q62" s="96">
        <v>21634.650390625</v>
      </c>
      <c r="R62" s="96">
        <v>7611.240234375</v>
      </c>
      <c r="S62" s="96">
        <v>9143.3798828125</v>
      </c>
      <c r="T62" s="96">
        <v>26463.5</v>
      </c>
      <c r="U62" s="96">
        <v>15889.650390625</v>
      </c>
      <c r="V62" s="96">
        <v>113493.8984375</v>
      </c>
      <c r="W62" s="96">
        <v>260547.609375</v>
      </c>
      <c r="X62" s="97">
        <v>138782.046875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90" zoomScaleNormal="90" workbookViewId="0">
      <pane xSplit="5" ySplit="8" topLeftCell="F9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9.109375" defaultRowHeight="13.2"/>
  <cols>
    <col min="1" max="1" width="7.6640625" style="73" customWidth="1"/>
    <col min="2" max="3" width="3" style="40" customWidth="1"/>
    <col min="4" max="4" width="3.88671875" style="40" customWidth="1"/>
    <col min="5" max="5" width="34.6640625" style="6" customWidth="1"/>
    <col min="6" max="24" width="10.88671875" style="6" customWidth="1"/>
    <col min="25" max="16384" width="9.109375" style="6"/>
  </cols>
  <sheetData>
    <row r="1" spans="1:24" ht="15.6">
      <c r="A1" s="65" t="s">
        <v>200</v>
      </c>
    </row>
    <row r="2" spans="1:24" ht="15.6">
      <c r="A2" s="112" t="s">
        <v>172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34" t="s">
        <v>32</v>
      </c>
      <c r="I4" s="289" t="s">
        <v>31</v>
      </c>
      <c r="J4" s="290"/>
      <c r="K4" s="290"/>
      <c r="L4" s="290"/>
      <c r="M4" s="290"/>
      <c r="N4" s="290"/>
      <c r="O4" s="290"/>
      <c r="P4" s="291"/>
      <c r="Q4" s="290" t="s">
        <v>32</v>
      </c>
      <c r="R4" s="290"/>
      <c r="S4" s="290"/>
      <c r="T4" s="290"/>
      <c r="U4" s="290"/>
      <c r="V4" s="290"/>
      <c r="W4" s="290"/>
      <c r="X4" s="290"/>
    </row>
    <row r="5" spans="1:24" s="8" customFormat="1" ht="13.8" thickBot="1">
      <c r="A5" s="68"/>
      <c r="B5" s="43"/>
      <c r="C5" s="43"/>
      <c r="D5" s="43"/>
      <c r="E5" s="21" t="s">
        <v>34</v>
      </c>
      <c r="F5" s="286" t="s">
        <v>52</v>
      </c>
      <c r="G5" s="287" t="s">
        <v>1</v>
      </c>
      <c r="H5" s="288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56" t="s">
        <v>128</v>
      </c>
      <c r="Q5" s="10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10" t="s">
        <v>128</v>
      </c>
    </row>
    <row r="6" spans="1:24" s="11" customFormat="1" ht="14.4" thickTop="1" thickBot="1">
      <c r="A6" s="74" t="s">
        <v>0</v>
      </c>
      <c r="B6" s="57"/>
      <c r="C6" s="57"/>
      <c r="D6" s="57"/>
      <c r="E6" s="58"/>
      <c r="F6" s="59">
        <f>SUM(G6:H6)</f>
        <v>37096.260999999999</v>
      </c>
      <c r="G6" s="60">
        <f>SUM(I6:P6)</f>
        <v>19199.165000000001</v>
      </c>
      <c r="H6" s="60">
        <f>SUM(Q6:X6)</f>
        <v>17897.095999999998</v>
      </c>
      <c r="I6" s="61">
        <v>2125.373</v>
      </c>
      <c r="J6" s="62">
        <v>4310.0540000000001</v>
      </c>
      <c r="K6" s="62">
        <v>5072.4390000000003</v>
      </c>
      <c r="L6" s="62">
        <v>4747.6139999999996</v>
      </c>
      <c r="M6" s="62">
        <v>1434.0029999999999</v>
      </c>
      <c r="N6" s="62">
        <v>1055.992</v>
      </c>
      <c r="O6" s="62">
        <v>357.61399999999998</v>
      </c>
      <c r="P6" s="257">
        <v>96.075999999999993</v>
      </c>
      <c r="Q6" s="62">
        <v>1949.279</v>
      </c>
      <c r="R6" s="62">
        <v>4054.0859999999998</v>
      </c>
      <c r="S6" s="62">
        <v>4613.3130000000001</v>
      </c>
      <c r="T6" s="62">
        <v>4319.5029999999997</v>
      </c>
      <c r="U6" s="62">
        <v>1454.163</v>
      </c>
      <c r="V6" s="62">
        <v>1037.83</v>
      </c>
      <c r="W6" s="62">
        <v>365.16300000000001</v>
      </c>
      <c r="X6" s="62">
        <v>103.759</v>
      </c>
    </row>
    <row r="7" spans="1:24" s="11" customFormat="1" ht="14.4" thickTop="1" thickBot="1">
      <c r="A7" s="69"/>
      <c r="B7" s="44"/>
      <c r="C7" s="44"/>
      <c r="D7" s="44"/>
      <c r="E7" s="26"/>
      <c r="F7" s="36"/>
      <c r="G7" s="35"/>
      <c r="H7" s="258"/>
      <c r="I7" s="36"/>
      <c r="J7" s="35"/>
      <c r="K7" s="35"/>
      <c r="L7" s="35"/>
      <c r="M7" s="35"/>
      <c r="N7" s="35"/>
      <c r="O7" s="35"/>
      <c r="P7" s="258"/>
      <c r="Q7" s="35"/>
      <c r="R7" s="35"/>
      <c r="S7" s="35"/>
      <c r="T7" s="35"/>
      <c r="U7" s="35"/>
      <c r="V7" s="35"/>
      <c r="W7" s="35"/>
      <c r="X7" s="35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6"/>
      <c r="G8" s="35"/>
      <c r="H8" s="258"/>
      <c r="I8" s="12"/>
      <c r="J8" s="13"/>
      <c r="K8" s="13"/>
      <c r="L8" s="13"/>
      <c r="M8" s="13"/>
      <c r="N8" s="13"/>
      <c r="O8" s="13"/>
      <c r="P8" s="259"/>
      <c r="Q8" s="13"/>
      <c r="R8" s="13"/>
      <c r="S8" s="13"/>
      <c r="T8" s="13"/>
      <c r="U8" s="13"/>
      <c r="V8" s="13"/>
      <c r="W8" s="13"/>
      <c r="X8" s="13"/>
    </row>
    <row r="9" spans="1:24" s="15" customFormat="1" ht="14.4" thickTop="1">
      <c r="A9" s="71"/>
      <c r="B9" s="47" t="s">
        <v>2</v>
      </c>
      <c r="C9" s="47"/>
      <c r="D9" s="47"/>
      <c r="E9" s="48"/>
      <c r="F9" s="49">
        <f>SUM(G9:H9)</f>
        <v>8882619.9947814941</v>
      </c>
      <c r="G9" s="50">
        <f>SUM(I9:P9)</f>
        <v>4644593.972442627</v>
      </c>
      <c r="H9" s="50">
        <f>SUM(Q9:X9)</f>
        <v>4238026.0223388672</v>
      </c>
      <c r="I9" s="51">
        <f t="shared" ref="I9:X9" si="0">I10+I24+I54+I62</f>
        <v>1398435.4885253906</v>
      </c>
      <c r="J9" s="52">
        <f t="shared" si="0"/>
        <v>286037.14831542969</v>
      </c>
      <c r="K9" s="52">
        <f t="shared" si="0"/>
        <v>536256.00708007812</v>
      </c>
      <c r="L9" s="52">
        <f t="shared" si="0"/>
        <v>814796.84765625</v>
      </c>
      <c r="M9" s="52">
        <f t="shared" si="0"/>
        <v>509391.86926269531</v>
      </c>
      <c r="N9" s="52">
        <f t="shared" si="0"/>
        <v>672368.4482421875</v>
      </c>
      <c r="O9" s="52">
        <f t="shared" si="0"/>
        <v>352969.36297607422</v>
      </c>
      <c r="P9" s="260">
        <f t="shared" si="0"/>
        <v>74338.800384521484</v>
      </c>
      <c r="Q9" s="250">
        <f t="shared" si="0"/>
        <v>1409907.3684082031</v>
      </c>
      <c r="R9" s="250">
        <f t="shared" si="0"/>
        <v>257278.72583007813</v>
      </c>
      <c r="S9" s="250">
        <f t="shared" si="0"/>
        <v>442697.71655273438</v>
      </c>
      <c r="T9" s="250">
        <f t="shared" si="0"/>
        <v>580466.1484375</v>
      </c>
      <c r="U9" s="250">
        <f t="shared" si="0"/>
        <v>435561.87548828125</v>
      </c>
      <c r="V9" s="250">
        <f t="shared" si="0"/>
        <v>637206.12536621094</v>
      </c>
      <c r="W9" s="250">
        <f t="shared" si="0"/>
        <v>382910.52410888672</v>
      </c>
      <c r="X9" s="251">
        <f t="shared" si="0"/>
        <v>91997.538146972656</v>
      </c>
    </row>
    <row r="10" spans="1:24" s="16" customFormat="1" ht="15" customHeight="1">
      <c r="A10" s="248"/>
      <c r="B10" s="63" t="s">
        <v>214</v>
      </c>
      <c r="C10" s="63"/>
      <c r="D10" s="63"/>
      <c r="E10" s="64"/>
      <c r="F10" s="53">
        <f>SUM(G10:H10)</f>
        <v>4347425.9460754395</v>
      </c>
      <c r="G10" s="54">
        <f>SUM(I10:P10)</f>
        <v>2161496.1985473633</v>
      </c>
      <c r="H10" s="54">
        <f>SUM(Q10:X10)</f>
        <v>2185929.7475280762</v>
      </c>
      <c r="I10" s="55">
        <f>SUM(I11:I23)</f>
        <v>1253647.91015625</v>
      </c>
      <c r="J10" s="56">
        <f>SUM(J11:J23)</f>
        <v>128954.978515625</v>
      </c>
      <c r="K10" s="56">
        <f>SUM(K11:K23)</f>
        <v>117173.69091796875</v>
      </c>
      <c r="L10" s="56">
        <f t="shared" ref="L10:X10" si="1">SUM(L11:L23)</f>
        <v>231748.78295898438</v>
      </c>
      <c r="M10" s="56">
        <f t="shared" si="1"/>
        <v>149269.001953125</v>
      </c>
      <c r="N10" s="56">
        <f t="shared" si="1"/>
        <v>197193.05395507813</v>
      </c>
      <c r="O10" s="56">
        <f t="shared" si="1"/>
        <v>67312.710327148438</v>
      </c>
      <c r="P10" s="252">
        <f t="shared" si="1"/>
        <v>16196.069763183594</v>
      </c>
      <c r="Q10" s="56">
        <f t="shared" si="1"/>
        <v>1269592.466796875</v>
      </c>
      <c r="R10" s="56">
        <f t="shared" si="1"/>
        <v>118959.6015625</v>
      </c>
      <c r="S10" s="56">
        <f t="shared" si="1"/>
        <v>141423.85375976562</v>
      </c>
      <c r="T10" s="56">
        <f t="shared" si="1"/>
        <v>225871.6591796875</v>
      </c>
      <c r="U10" s="56">
        <f t="shared" si="1"/>
        <v>146393.3388671875</v>
      </c>
      <c r="V10" s="56">
        <f t="shared" si="1"/>
        <v>164435.06640625</v>
      </c>
      <c r="W10" s="56">
        <f t="shared" si="1"/>
        <v>100086.88061523437</v>
      </c>
      <c r="X10" s="252">
        <f t="shared" si="1"/>
        <v>19166.880340576172</v>
      </c>
    </row>
    <row r="11" spans="1:24" s="11" customFormat="1">
      <c r="A11" s="72" t="s">
        <v>81</v>
      </c>
      <c r="B11" s="14"/>
      <c r="C11" s="38" t="s">
        <v>3</v>
      </c>
      <c r="D11" s="88" t="s">
        <v>4</v>
      </c>
      <c r="E11" s="29"/>
      <c r="F11" s="17">
        <f>SUM(G11:H11)</f>
        <v>370875.10107421875</v>
      </c>
      <c r="G11" s="19">
        <f>SUM(I11:P11)</f>
        <v>214328.48095703125</v>
      </c>
      <c r="H11" s="19">
        <f t="shared" ref="H11:H61" si="2">SUM(Q11:X11)</f>
        <v>156546.6201171875</v>
      </c>
      <c r="I11" s="18">
        <v>0</v>
      </c>
      <c r="J11" s="31">
        <v>5389.0400390625</v>
      </c>
      <c r="K11" s="31">
        <v>42923.55078125</v>
      </c>
      <c r="L11" s="31">
        <v>73056.5</v>
      </c>
      <c r="M11" s="31">
        <v>40481.01953125</v>
      </c>
      <c r="N11" s="31">
        <v>41528.48046875</v>
      </c>
      <c r="O11" s="31">
        <v>7627.93017578125</v>
      </c>
      <c r="P11" s="87">
        <v>3321.9599609375</v>
      </c>
      <c r="Q11" s="31">
        <v>0</v>
      </c>
      <c r="R11" s="31">
        <v>9771.0302734375</v>
      </c>
      <c r="S11" s="31">
        <v>2377.050048828125</v>
      </c>
      <c r="T11" s="31">
        <v>83695.0390625</v>
      </c>
      <c r="U11" s="31">
        <v>18764.640625</v>
      </c>
      <c r="V11" s="31">
        <v>26564.759765625</v>
      </c>
      <c r="W11" s="31">
        <v>12659.9404296875</v>
      </c>
      <c r="X11" s="87">
        <v>2714.159912109375</v>
      </c>
    </row>
    <row r="12" spans="1:24" s="11" customFormat="1">
      <c r="A12" s="72" t="s">
        <v>82</v>
      </c>
      <c r="B12" s="14"/>
      <c r="C12" s="38" t="s">
        <v>5</v>
      </c>
      <c r="D12" s="88" t="s">
        <v>209</v>
      </c>
      <c r="E12" s="29"/>
      <c r="F12" s="17">
        <f t="shared" ref="F12:F62" si="3">SUM(G12:H12)</f>
        <v>9867.2099609375</v>
      </c>
      <c r="G12" s="19">
        <f t="shared" ref="G12:G62" si="4">SUM(I12:P12)</f>
        <v>8113.260009765625</v>
      </c>
      <c r="H12" s="19">
        <f t="shared" si="2"/>
        <v>1753.949951171875</v>
      </c>
      <c r="I12" s="18">
        <v>0</v>
      </c>
      <c r="J12" s="31">
        <v>0</v>
      </c>
      <c r="K12" s="31">
        <v>5144.10009765625</v>
      </c>
      <c r="L12" s="31">
        <v>1938.199951171875</v>
      </c>
      <c r="M12" s="31">
        <v>0</v>
      </c>
      <c r="N12" s="31">
        <v>1030.9599609375</v>
      </c>
      <c r="O12" s="31">
        <v>0</v>
      </c>
      <c r="P12" s="87">
        <v>0</v>
      </c>
      <c r="Q12" s="31">
        <v>0</v>
      </c>
      <c r="R12" s="31">
        <v>0</v>
      </c>
      <c r="S12" s="31">
        <v>0</v>
      </c>
      <c r="T12" s="31">
        <v>1753.949951171875</v>
      </c>
      <c r="U12" s="31">
        <v>0</v>
      </c>
      <c r="V12" s="31">
        <v>0</v>
      </c>
      <c r="W12" s="31">
        <v>0</v>
      </c>
      <c r="X12" s="87">
        <v>0</v>
      </c>
    </row>
    <row r="13" spans="1:24" s="11" customFormat="1">
      <c r="A13" s="72" t="s">
        <v>83</v>
      </c>
      <c r="B13" s="14"/>
      <c r="C13" s="37" t="s">
        <v>6</v>
      </c>
      <c r="D13" s="246" t="s">
        <v>215</v>
      </c>
      <c r="E13" s="29"/>
      <c r="F13" s="17">
        <f t="shared" si="3"/>
        <v>867937.8876953125</v>
      </c>
      <c r="G13" s="19">
        <f t="shared" si="4"/>
        <v>427879.4765625</v>
      </c>
      <c r="H13" s="19">
        <f t="shared" si="2"/>
        <v>440058.4111328125</v>
      </c>
      <c r="I13" s="18">
        <v>154355.34375</v>
      </c>
      <c r="J13" s="31">
        <v>52651.87890625</v>
      </c>
      <c r="K13" s="31">
        <v>16909.900390625</v>
      </c>
      <c r="L13" s="31">
        <v>45826.5</v>
      </c>
      <c r="M13" s="31">
        <v>40535.44140625</v>
      </c>
      <c r="N13" s="31">
        <v>80745.6015625</v>
      </c>
      <c r="O13" s="31">
        <v>26586.30078125</v>
      </c>
      <c r="P13" s="87">
        <v>10268.509765625</v>
      </c>
      <c r="Q13" s="31">
        <v>192855.0625</v>
      </c>
      <c r="R13" s="31">
        <v>19891.19921875</v>
      </c>
      <c r="S13" s="31">
        <v>11617.73046875</v>
      </c>
      <c r="T13" s="31">
        <v>42517.12890625</v>
      </c>
      <c r="U13" s="31">
        <v>44100.71875</v>
      </c>
      <c r="V13" s="31">
        <v>59846.80078125</v>
      </c>
      <c r="W13" s="31">
        <v>59708.16015625</v>
      </c>
      <c r="X13" s="87">
        <v>9521.6103515625</v>
      </c>
    </row>
    <row r="14" spans="1:24" s="11" customFormat="1">
      <c r="A14" s="72" t="s">
        <v>84</v>
      </c>
      <c r="B14" s="14"/>
      <c r="C14" s="37" t="s">
        <v>7</v>
      </c>
      <c r="D14" s="246" t="s">
        <v>201</v>
      </c>
      <c r="E14" s="29"/>
      <c r="F14" s="17">
        <f t="shared" si="3"/>
        <v>5586.2001953125</v>
      </c>
      <c r="G14" s="19">
        <f t="shared" si="4"/>
        <v>5586.2001953125</v>
      </c>
      <c r="H14" s="19">
        <f t="shared" si="2"/>
        <v>0</v>
      </c>
      <c r="I14" s="18">
        <v>0</v>
      </c>
      <c r="J14" s="31">
        <v>5586.2001953125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87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87">
        <v>0</v>
      </c>
    </row>
    <row r="15" spans="1:24" s="11" customFormat="1">
      <c r="A15" s="72" t="s">
        <v>85</v>
      </c>
      <c r="B15" s="14"/>
      <c r="C15" s="37" t="s">
        <v>8</v>
      </c>
      <c r="D15" s="246" t="s">
        <v>53</v>
      </c>
      <c r="E15" s="29"/>
      <c r="F15" s="17">
        <f t="shared" si="3"/>
        <v>71466.588623046875</v>
      </c>
      <c r="G15" s="17">
        <f t="shared" si="4"/>
        <v>54693.468017578125</v>
      </c>
      <c r="H15" s="17">
        <f t="shared" si="2"/>
        <v>16773.12060546875</v>
      </c>
      <c r="I15" s="18">
        <v>8142.55224609375</v>
      </c>
      <c r="J15" s="31">
        <v>17656.80078125</v>
      </c>
      <c r="K15" s="31">
        <v>14461.919921875</v>
      </c>
      <c r="L15" s="31">
        <v>12494.4150390625</v>
      </c>
      <c r="M15" s="31">
        <v>0</v>
      </c>
      <c r="N15" s="31">
        <v>1937.780029296875</v>
      </c>
      <c r="O15" s="31">
        <v>0</v>
      </c>
      <c r="P15" s="87">
        <v>0</v>
      </c>
      <c r="Q15" s="31">
        <v>5563.740234375</v>
      </c>
      <c r="R15" s="31">
        <v>0</v>
      </c>
      <c r="S15" s="31">
        <v>2480.39990234375</v>
      </c>
      <c r="T15" s="31">
        <v>0</v>
      </c>
      <c r="U15" s="31">
        <v>8728.98046875</v>
      </c>
      <c r="V15" s="31">
        <v>0</v>
      </c>
      <c r="W15" s="31">
        <v>0</v>
      </c>
      <c r="X15" s="87">
        <v>0</v>
      </c>
    </row>
    <row r="16" spans="1:24" s="11" customFormat="1">
      <c r="A16" s="72" t="s">
        <v>86</v>
      </c>
      <c r="B16" s="14"/>
      <c r="C16" s="39" t="s">
        <v>9</v>
      </c>
      <c r="D16" s="246" t="s">
        <v>43</v>
      </c>
      <c r="E16" s="29"/>
      <c r="F16" s="17">
        <f t="shared" si="3"/>
        <v>78043.395263671875</v>
      </c>
      <c r="G16" s="17">
        <f t="shared" si="4"/>
        <v>49523.4150390625</v>
      </c>
      <c r="H16" s="17">
        <f t="shared" si="2"/>
        <v>28519.980224609375</v>
      </c>
      <c r="I16" s="18">
        <v>11864.7353515625</v>
      </c>
      <c r="J16" s="31">
        <v>0</v>
      </c>
      <c r="K16" s="31">
        <v>0</v>
      </c>
      <c r="L16" s="31">
        <v>29762.6796875</v>
      </c>
      <c r="M16" s="31">
        <v>7896</v>
      </c>
      <c r="N16" s="31">
        <v>0</v>
      </c>
      <c r="O16" s="31">
        <v>0</v>
      </c>
      <c r="P16" s="87">
        <v>0</v>
      </c>
      <c r="Q16" s="31">
        <v>0</v>
      </c>
      <c r="R16" s="31">
        <v>10012.2900390625</v>
      </c>
      <c r="S16" s="31">
        <v>9171.7802734375</v>
      </c>
      <c r="T16" s="31">
        <v>4050.260009765625</v>
      </c>
      <c r="U16" s="31">
        <v>3085.919921875</v>
      </c>
      <c r="V16" s="31">
        <v>0</v>
      </c>
      <c r="W16" s="31">
        <v>1341.969970703125</v>
      </c>
      <c r="X16" s="87">
        <v>857.760009765625</v>
      </c>
    </row>
    <row r="17" spans="1:24" s="11" customFormat="1">
      <c r="A17" s="72" t="s">
        <v>87</v>
      </c>
      <c r="B17" s="14"/>
      <c r="C17" s="39" t="s">
        <v>10</v>
      </c>
      <c r="D17" s="246" t="s">
        <v>14</v>
      </c>
      <c r="E17" s="29"/>
      <c r="F17" s="17">
        <f t="shared" si="3"/>
        <v>476461.98199462891</v>
      </c>
      <c r="G17" s="17">
        <f t="shared" si="4"/>
        <v>165675.78863525391</v>
      </c>
      <c r="H17" s="17">
        <f t="shared" si="2"/>
        <v>310786.193359375</v>
      </c>
      <c r="I17" s="18">
        <v>28119</v>
      </c>
      <c r="J17" s="31">
        <v>16906.26953125</v>
      </c>
      <c r="K17" s="31">
        <v>14541.509765625</v>
      </c>
      <c r="L17" s="31">
        <v>35726.078125</v>
      </c>
      <c r="M17" s="31">
        <v>37002.9609375</v>
      </c>
      <c r="N17" s="31">
        <v>28093.23046875</v>
      </c>
      <c r="O17" s="31">
        <v>4623.2998046875</v>
      </c>
      <c r="P17" s="87">
        <v>663.44000244140625</v>
      </c>
      <c r="Q17" s="31">
        <v>30711.58984375</v>
      </c>
      <c r="R17" s="31">
        <v>53417.28125</v>
      </c>
      <c r="S17" s="31">
        <v>55399.171875</v>
      </c>
      <c r="T17" s="31">
        <v>67147.6015625</v>
      </c>
      <c r="U17" s="31">
        <v>61227.359375</v>
      </c>
      <c r="V17" s="31">
        <v>27363.1796875</v>
      </c>
      <c r="W17" s="31">
        <v>12708.1796875</v>
      </c>
      <c r="X17" s="87">
        <v>2811.830078125</v>
      </c>
    </row>
    <row r="18" spans="1:24" s="11" customFormat="1">
      <c r="A18" s="72" t="s">
        <v>88</v>
      </c>
      <c r="B18" s="14"/>
      <c r="C18" s="37" t="s">
        <v>11</v>
      </c>
      <c r="D18" s="246" t="s">
        <v>54</v>
      </c>
      <c r="E18" s="29"/>
      <c r="F18" s="17">
        <f>SUM(G18:H18)</f>
        <v>610854.68182373047</v>
      </c>
      <c r="G18" s="17">
        <f>SUM(I18:P18)</f>
        <v>319467.74572753906</v>
      </c>
      <c r="H18" s="17">
        <f t="shared" si="2"/>
        <v>291386.93609619141</v>
      </c>
      <c r="I18" s="18">
        <v>285550.40625</v>
      </c>
      <c r="J18" s="31">
        <v>0</v>
      </c>
      <c r="K18" s="31">
        <v>0</v>
      </c>
      <c r="L18" s="31">
        <v>10598.2099609375</v>
      </c>
      <c r="M18" s="31">
        <v>2790.909912109375</v>
      </c>
      <c r="N18" s="31">
        <v>10324.080078125</v>
      </c>
      <c r="O18" s="31">
        <v>9709.01953125</v>
      </c>
      <c r="P18" s="87">
        <v>495.1199951171875</v>
      </c>
      <c r="Q18" s="31">
        <v>231362.015625</v>
      </c>
      <c r="R18" s="31">
        <v>25867.80078125</v>
      </c>
      <c r="S18" s="31">
        <v>2561.77001953125</v>
      </c>
      <c r="T18" s="31">
        <v>2272.919921875</v>
      </c>
      <c r="U18" s="31">
        <v>10485.7197265625</v>
      </c>
      <c r="V18" s="31">
        <v>11311.2998046875</v>
      </c>
      <c r="W18" s="31">
        <v>6685.2001953125</v>
      </c>
      <c r="X18" s="87">
        <v>840.21002197265625</v>
      </c>
    </row>
    <row r="19" spans="1:24" s="11" customFormat="1">
      <c r="A19" s="72" t="s">
        <v>89</v>
      </c>
      <c r="B19" s="14"/>
      <c r="C19" s="38" t="s">
        <v>12</v>
      </c>
      <c r="D19" s="88" t="s">
        <v>208</v>
      </c>
      <c r="E19" s="29"/>
      <c r="F19" s="17">
        <f t="shared" si="3"/>
        <v>165355.1711730957</v>
      </c>
      <c r="G19" s="17">
        <f t="shared" si="4"/>
        <v>99582.732543945313</v>
      </c>
      <c r="H19" s="17">
        <f t="shared" si="2"/>
        <v>65772.438629150391</v>
      </c>
      <c r="I19" s="18">
        <v>65568.6328125</v>
      </c>
      <c r="J19" s="31">
        <v>10910.349609375</v>
      </c>
      <c r="K19" s="31">
        <v>4062.2099609375</v>
      </c>
      <c r="L19" s="31">
        <v>11614.2001953125</v>
      </c>
      <c r="M19" s="31">
        <v>2790.909912109375</v>
      </c>
      <c r="N19" s="31">
        <v>2728.35009765625</v>
      </c>
      <c r="O19" s="31">
        <v>1908.0799560546875</v>
      </c>
      <c r="P19" s="87">
        <v>0</v>
      </c>
      <c r="Q19" s="31">
        <v>54884.46875</v>
      </c>
      <c r="R19" s="31">
        <v>0</v>
      </c>
      <c r="S19" s="31">
        <v>10527.8798828125</v>
      </c>
      <c r="T19" s="31">
        <v>0</v>
      </c>
      <c r="U19" s="31">
        <v>0</v>
      </c>
      <c r="V19" s="31">
        <v>0</v>
      </c>
      <c r="W19" s="31">
        <v>0</v>
      </c>
      <c r="X19" s="87">
        <v>360.08999633789062</v>
      </c>
    </row>
    <row r="20" spans="1:24" s="11" customFormat="1">
      <c r="A20" s="72" t="s">
        <v>90</v>
      </c>
      <c r="B20" s="14"/>
      <c r="C20" s="38" t="s">
        <v>13</v>
      </c>
      <c r="D20" s="88" t="s">
        <v>211</v>
      </c>
      <c r="E20" s="29"/>
      <c r="F20" s="17">
        <f t="shared" si="3"/>
        <v>43497.0107421875</v>
      </c>
      <c r="G20" s="17">
        <f t="shared" si="4"/>
        <v>0</v>
      </c>
      <c r="H20" s="17">
        <f t="shared" si="2"/>
        <v>43497.0107421875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7">
        <v>0</v>
      </c>
      <c r="Q20" s="31">
        <v>0</v>
      </c>
      <c r="R20" s="31">
        <v>0</v>
      </c>
      <c r="S20" s="31">
        <v>31746.2109375</v>
      </c>
      <c r="T20" s="31">
        <v>11750.7998046875</v>
      </c>
      <c r="U20" s="31">
        <v>0</v>
      </c>
      <c r="V20" s="31">
        <v>0</v>
      </c>
      <c r="W20" s="31">
        <v>0</v>
      </c>
      <c r="X20" s="87">
        <v>0</v>
      </c>
    </row>
    <row r="21" spans="1:24" s="11" customFormat="1">
      <c r="A21" s="72" t="s">
        <v>91</v>
      </c>
      <c r="B21" s="14"/>
      <c r="C21" s="38" t="s">
        <v>15</v>
      </c>
      <c r="D21" s="88" t="s">
        <v>212</v>
      </c>
      <c r="E21" s="29"/>
      <c r="F21" s="17">
        <f t="shared" si="3"/>
        <v>1379257.5625</v>
      </c>
      <c r="G21" s="17">
        <f t="shared" si="4"/>
        <v>685900.5</v>
      </c>
      <c r="H21" s="17">
        <f t="shared" si="2"/>
        <v>693357.0625</v>
      </c>
      <c r="I21" s="18">
        <v>685900.5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7">
        <v>0</v>
      </c>
      <c r="Q21" s="31">
        <v>693357.0625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7">
        <v>0</v>
      </c>
    </row>
    <row r="22" spans="1:24" s="11" customFormat="1">
      <c r="A22" s="72" t="s">
        <v>92</v>
      </c>
      <c r="B22" s="14"/>
      <c r="C22" s="37" t="s">
        <v>16</v>
      </c>
      <c r="D22" s="246" t="s">
        <v>224</v>
      </c>
      <c r="E22" s="29"/>
      <c r="F22" s="17">
        <f t="shared" si="3"/>
        <v>118179.96923828125</v>
      </c>
      <c r="G22" s="17">
        <f t="shared" si="4"/>
        <v>45972.66845703125</v>
      </c>
      <c r="H22" s="17">
        <f t="shared" si="2"/>
        <v>72207.30078125</v>
      </c>
      <c r="I22" s="18">
        <v>8195.2978515625</v>
      </c>
      <c r="J22" s="31">
        <v>11726.599609375</v>
      </c>
      <c r="K22" s="31">
        <v>9104.400390625</v>
      </c>
      <c r="L22" s="31">
        <v>0</v>
      </c>
      <c r="M22" s="31">
        <v>4864.68017578125</v>
      </c>
      <c r="N22" s="31">
        <v>12081.6904296875</v>
      </c>
      <c r="O22" s="31">
        <v>0</v>
      </c>
      <c r="P22" s="87">
        <v>0</v>
      </c>
      <c r="Q22" s="31">
        <v>47814.8359375</v>
      </c>
      <c r="R22" s="31">
        <v>0</v>
      </c>
      <c r="S22" s="31">
        <v>6370.080078125</v>
      </c>
      <c r="T22" s="31">
        <v>12683.9599609375</v>
      </c>
      <c r="U22" s="31">
        <v>0</v>
      </c>
      <c r="V22" s="31">
        <v>5338.4248046875</v>
      </c>
      <c r="W22" s="31">
        <v>0</v>
      </c>
      <c r="X22" s="87">
        <v>0</v>
      </c>
    </row>
    <row r="23" spans="1:24" s="11" customFormat="1">
      <c r="A23" s="72" t="s">
        <v>93</v>
      </c>
      <c r="B23" s="14"/>
      <c r="C23" s="37" t="s">
        <v>20</v>
      </c>
      <c r="D23" s="246" t="s">
        <v>55</v>
      </c>
      <c r="E23" s="29"/>
      <c r="F23" s="17">
        <f t="shared" si="3"/>
        <v>150043.18579101562</v>
      </c>
      <c r="G23" s="17">
        <f>SUM(I23:P23)</f>
        <v>84772.46240234375</v>
      </c>
      <c r="H23" s="17">
        <f t="shared" si="2"/>
        <v>65270.723388671875</v>
      </c>
      <c r="I23" s="18">
        <v>5951.44189453125</v>
      </c>
      <c r="J23" s="31">
        <v>8127.83984375</v>
      </c>
      <c r="K23" s="31">
        <v>10026.099609375</v>
      </c>
      <c r="L23" s="31">
        <v>10732</v>
      </c>
      <c r="M23" s="31">
        <v>12907.080078125</v>
      </c>
      <c r="N23" s="31">
        <v>18722.880859375</v>
      </c>
      <c r="O23" s="31">
        <v>16858.080078125</v>
      </c>
      <c r="P23" s="87">
        <v>1447.0400390625</v>
      </c>
      <c r="Q23" s="31">
        <v>13043.69140625</v>
      </c>
      <c r="R23" s="31">
        <v>0</v>
      </c>
      <c r="S23" s="31">
        <v>9171.7802734375</v>
      </c>
      <c r="T23" s="31">
        <v>0</v>
      </c>
      <c r="U23" s="31">
        <v>0</v>
      </c>
      <c r="V23" s="31">
        <v>34010.6015625</v>
      </c>
      <c r="W23" s="31">
        <v>6983.43017578125</v>
      </c>
      <c r="X23" s="87">
        <v>2061.219970703125</v>
      </c>
    </row>
    <row r="24" spans="1:24" s="16" customFormat="1" ht="15" customHeight="1">
      <c r="A24" s="248"/>
      <c r="B24" s="63" t="s">
        <v>222</v>
      </c>
      <c r="C24" s="63"/>
      <c r="D24" s="63"/>
      <c r="E24" s="64"/>
      <c r="F24" s="53">
        <f>SUM(G24:H24)</f>
        <v>2520225.5894165039</v>
      </c>
      <c r="G24" s="54">
        <f>SUM(I24:P24)</f>
        <v>1417676.7691955566</v>
      </c>
      <c r="H24" s="54">
        <f>SUM(Q24:X24)</f>
        <v>1102548.8202209473</v>
      </c>
      <c r="I24" s="55">
        <f>SUM(I25:I53)</f>
        <v>57953.55615234375</v>
      </c>
      <c r="J24" s="56">
        <f t="shared" ref="J24:X24" si="5">SUM(J25:J53)</f>
        <v>50086.814208984375</v>
      </c>
      <c r="K24" s="56">
        <f t="shared" si="5"/>
        <v>137674.91577148437</v>
      </c>
      <c r="L24" s="56">
        <f t="shared" si="5"/>
        <v>361993.09301757813</v>
      </c>
      <c r="M24" s="56">
        <f t="shared" si="5"/>
        <v>298492.98706054687</v>
      </c>
      <c r="N24" s="56">
        <f t="shared" si="5"/>
        <v>352802.11181640625</v>
      </c>
      <c r="O24" s="56">
        <f t="shared" si="5"/>
        <v>138372.7412109375</v>
      </c>
      <c r="P24" s="252">
        <f t="shared" si="5"/>
        <v>20300.549957275391</v>
      </c>
      <c r="Q24" s="56">
        <f t="shared" si="5"/>
        <v>45847.572265625</v>
      </c>
      <c r="R24" s="56">
        <f t="shared" si="5"/>
        <v>29487.974609375</v>
      </c>
      <c r="S24" s="56">
        <f>SUM(S25:S53)</f>
        <v>117889.85888671875</v>
      </c>
      <c r="T24" s="56">
        <f t="shared" si="5"/>
        <v>207398.2490234375</v>
      </c>
      <c r="U24" s="56">
        <f t="shared" si="5"/>
        <v>237899.67541503906</v>
      </c>
      <c r="V24" s="56">
        <f t="shared" si="5"/>
        <v>304351.06091308594</v>
      </c>
      <c r="W24" s="56">
        <f t="shared" si="5"/>
        <v>126067.55010986328</v>
      </c>
      <c r="X24" s="252">
        <f t="shared" si="5"/>
        <v>33606.878997802734</v>
      </c>
    </row>
    <row r="25" spans="1:24" s="79" customFormat="1">
      <c r="A25" s="102"/>
      <c r="B25" s="262"/>
      <c r="C25" s="262"/>
      <c r="D25" s="104" t="s">
        <v>188</v>
      </c>
      <c r="E25" s="263"/>
      <c r="F25" s="80"/>
      <c r="G25" s="80"/>
      <c r="H25" s="80"/>
      <c r="I25" s="261"/>
      <c r="J25" s="262"/>
      <c r="K25" s="262"/>
      <c r="L25" s="262"/>
      <c r="M25" s="262"/>
      <c r="N25" s="262"/>
      <c r="O25" s="262"/>
      <c r="P25" s="263"/>
      <c r="Q25" s="105"/>
      <c r="R25" s="105"/>
      <c r="S25" s="105"/>
      <c r="T25" s="105"/>
      <c r="U25" s="105"/>
      <c r="V25" s="105"/>
      <c r="W25" s="105"/>
      <c r="X25" s="253"/>
    </row>
    <row r="26" spans="1:24" s="11" customFormat="1">
      <c r="A26" s="72" t="s">
        <v>94</v>
      </c>
      <c r="B26" s="14"/>
      <c r="C26" s="38" t="s">
        <v>21</v>
      </c>
      <c r="D26" s="38"/>
      <c r="E26" s="29" t="s">
        <v>189</v>
      </c>
      <c r="F26" s="17">
        <f>SUM(G26:H26)</f>
        <v>37689.569091796875</v>
      </c>
      <c r="G26" s="17">
        <f>SUM(I26:P26)</f>
        <v>29983.499267578125</v>
      </c>
      <c r="H26" s="17">
        <f t="shared" si="2"/>
        <v>7706.06982421875</v>
      </c>
      <c r="I26" s="32">
        <v>0</v>
      </c>
      <c r="J26" s="31">
        <v>0</v>
      </c>
      <c r="K26" s="31">
        <v>8598.599609375</v>
      </c>
      <c r="L26" s="31">
        <v>15455.08984375</v>
      </c>
      <c r="M26" s="31">
        <v>2790.909912109375</v>
      </c>
      <c r="N26" s="31">
        <v>2829.39990234375</v>
      </c>
      <c r="O26" s="31">
        <v>0</v>
      </c>
      <c r="P26" s="87">
        <v>309.5</v>
      </c>
      <c r="Q26" s="31">
        <v>0</v>
      </c>
      <c r="R26" s="31">
        <v>0</v>
      </c>
      <c r="S26" s="31">
        <v>0</v>
      </c>
      <c r="T26" s="31">
        <v>0</v>
      </c>
      <c r="U26" s="31">
        <v>6504.83984375</v>
      </c>
      <c r="V26" s="31">
        <v>1201.22998046875</v>
      </c>
      <c r="W26" s="31">
        <v>0</v>
      </c>
      <c r="X26" s="87">
        <v>0</v>
      </c>
    </row>
    <row r="27" spans="1:24" s="11" customFormat="1">
      <c r="A27" s="72" t="s">
        <v>95</v>
      </c>
      <c r="B27" s="14"/>
      <c r="C27" s="38" t="s">
        <v>22</v>
      </c>
      <c r="D27" s="38"/>
      <c r="E27" s="29" t="s">
        <v>191</v>
      </c>
      <c r="F27" s="17">
        <f t="shared" si="3"/>
        <v>2188.574951171875</v>
      </c>
      <c r="G27" s="17">
        <f t="shared" ref="G27:G43" si="6">SUM(I27:P27)</f>
        <v>2188.574951171875</v>
      </c>
      <c r="H27" s="17">
        <f t="shared" si="2"/>
        <v>0</v>
      </c>
      <c r="I27" s="32">
        <v>0</v>
      </c>
      <c r="J27" s="31">
        <v>0</v>
      </c>
      <c r="K27" s="31">
        <v>2188.574951171875</v>
      </c>
      <c r="L27" s="31">
        <v>0</v>
      </c>
      <c r="M27" s="31">
        <v>0</v>
      </c>
      <c r="N27" s="31">
        <v>0</v>
      </c>
      <c r="O27" s="31">
        <v>0</v>
      </c>
      <c r="P27" s="87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87">
        <v>0</v>
      </c>
    </row>
    <row r="28" spans="1:24" s="11" customFormat="1">
      <c r="A28" s="72" t="s">
        <v>96</v>
      </c>
      <c r="B28" s="14"/>
      <c r="C28" s="37" t="s">
        <v>23</v>
      </c>
      <c r="D28" s="37"/>
      <c r="E28" s="29" t="s">
        <v>17</v>
      </c>
      <c r="F28" s="17">
        <f t="shared" si="3"/>
        <v>40320.969604492188</v>
      </c>
      <c r="G28" s="17">
        <f t="shared" si="6"/>
        <v>14569.859741210938</v>
      </c>
      <c r="H28" s="17">
        <f t="shared" si="2"/>
        <v>25751.10986328125</v>
      </c>
      <c r="I28" s="32">
        <v>0</v>
      </c>
      <c r="J28" s="31">
        <v>0</v>
      </c>
      <c r="K28" s="31">
        <v>3208.919921875</v>
      </c>
      <c r="L28" s="31">
        <v>6430.759765625</v>
      </c>
      <c r="M28" s="31">
        <v>3936.0400390625</v>
      </c>
      <c r="N28" s="31">
        <v>994.1400146484375</v>
      </c>
      <c r="O28" s="31">
        <v>0</v>
      </c>
      <c r="P28" s="87">
        <v>0</v>
      </c>
      <c r="Q28" s="31">
        <v>0</v>
      </c>
      <c r="R28" s="31">
        <v>0</v>
      </c>
      <c r="S28" s="31">
        <v>11653.759765625</v>
      </c>
      <c r="T28" s="31">
        <v>4187.5400390625</v>
      </c>
      <c r="U28" s="31">
        <v>4628.8798828125</v>
      </c>
      <c r="V28" s="31">
        <v>4315.9501953125</v>
      </c>
      <c r="W28" s="31">
        <v>0</v>
      </c>
      <c r="X28" s="87">
        <v>964.97998046875</v>
      </c>
    </row>
    <row r="29" spans="1:24" s="11" customFormat="1">
      <c r="A29" s="72" t="s">
        <v>97</v>
      </c>
      <c r="B29" s="14"/>
      <c r="C29" s="37" t="s">
        <v>44</v>
      </c>
      <c r="D29" s="37"/>
      <c r="E29" s="29" t="s">
        <v>18</v>
      </c>
      <c r="F29" s="17">
        <f t="shared" si="3"/>
        <v>31603.190002441406</v>
      </c>
      <c r="G29" s="17">
        <f t="shared" si="6"/>
        <v>30397.789978027344</v>
      </c>
      <c r="H29" s="17">
        <f t="shared" si="2"/>
        <v>1205.4000244140625</v>
      </c>
      <c r="I29" s="32">
        <v>0</v>
      </c>
      <c r="J29" s="31">
        <v>0</v>
      </c>
      <c r="K29" s="31">
        <v>3114.5400390625</v>
      </c>
      <c r="L29" s="31">
        <v>21287.5</v>
      </c>
      <c r="M29" s="31">
        <v>0</v>
      </c>
      <c r="N29" s="31">
        <v>3722.489990234375</v>
      </c>
      <c r="O29" s="31">
        <v>1443.9599609375</v>
      </c>
      <c r="P29" s="87">
        <v>829.29998779296875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1205.4000244140625</v>
      </c>
      <c r="W29" s="31">
        <v>0</v>
      </c>
      <c r="X29" s="87">
        <v>0</v>
      </c>
    </row>
    <row r="30" spans="1:24" s="11" customFormat="1">
      <c r="A30" s="72" t="s">
        <v>98</v>
      </c>
      <c r="B30" s="14"/>
      <c r="C30" s="37" t="s">
        <v>45</v>
      </c>
      <c r="D30" s="37"/>
      <c r="E30" s="29" t="s">
        <v>57</v>
      </c>
      <c r="F30" s="17">
        <f t="shared" si="3"/>
        <v>32733.350341796875</v>
      </c>
      <c r="G30" s="17">
        <f t="shared" si="6"/>
        <v>24783.500244140625</v>
      </c>
      <c r="H30" s="17">
        <f t="shared" si="2"/>
        <v>7949.85009765625</v>
      </c>
      <c r="I30" s="32">
        <v>0</v>
      </c>
      <c r="J30" s="31">
        <v>6068.16015625</v>
      </c>
      <c r="K30" s="31">
        <v>11642.9599609375</v>
      </c>
      <c r="L30" s="31">
        <v>4533.1201171875</v>
      </c>
      <c r="M30" s="31">
        <v>0</v>
      </c>
      <c r="N30" s="31">
        <v>0</v>
      </c>
      <c r="O30" s="31">
        <v>2539.260009765625</v>
      </c>
      <c r="P30" s="87">
        <v>0</v>
      </c>
      <c r="Q30" s="31">
        <v>0</v>
      </c>
      <c r="R30" s="31">
        <v>0</v>
      </c>
      <c r="S30" s="31">
        <v>0</v>
      </c>
      <c r="T30" s="31">
        <v>2141.7900390625</v>
      </c>
      <c r="U30" s="31">
        <v>0</v>
      </c>
      <c r="V30" s="31">
        <v>3219.47998046875</v>
      </c>
      <c r="W30" s="31">
        <v>2588.580078125</v>
      </c>
      <c r="X30" s="87">
        <v>0</v>
      </c>
    </row>
    <row r="31" spans="1:24" s="11" customFormat="1">
      <c r="A31" s="72" t="s">
        <v>99</v>
      </c>
      <c r="B31" s="14"/>
      <c r="C31" s="39" t="s">
        <v>46</v>
      </c>
      <c r="D31" s="39"/>
      <c r="E31" s="29" t="s">
        <v>19</v>
      </c>
      <c r="F31" s="17">
        <f t="shared" si="3"/>
        <v>26522.81005859375</v>
      </c>
      <c r="G31" s="17">
        <f t="shared" si="6"/>
        <v>3664.570068359375</v>
      </c>
      <c r="H31" s="17">
        <f t="shared" si="2"/>
        <v>22858.239990234375</v>
      </c>
      <c r="I31" s="32">
        <v>0</v>
      </c>
      <c r="J31" s="31">
        <v>0</v>
      </c>
      <c r="K31" s="31">
        <v>0</v>
      </c>
      <c r="L31" s="31">
        <v>3664.570068359375</v>
      </c>
      <c r="M31" s="31">
        <v>0</v>
      </c>
      <c r="N31" s="31">
        <v>0</v>
      </c>
      <c r="O31" s="31">
        <v>0</v>
      </c>
      <c r="P31" s="87">
        <v>0</v>
      </c>
      <c r="Q31" s="31">
        <v>0</v>
      </c>
      <c r="R31" s="31">
        <v>0</v>
      </c>
      <c r="S31" s="31">
        <v>0</v>
      </c>
      <c r="T31" s="31">
        <v>14513</v>
      </c>
      <c r="U31" s="31">
        <v>5853.52001953125</v>
      </c>
      <c r="V31" s="31">
        <v>2491.719970703125</v>
      </c>
      <c r="W31" s="31">
        <v>0</v>
      </c>
      <c r="X31" s="87">
        <v>0</v>
      </c>
    </row>
    <row r="32" spans="1:24" s="11" customFormat="1">
      <c r="A32" s="72" t="s">
        <v>100</v>
      </c>
      <c r="B32" s="14"/>
      <c r="C32" s="39" t="s">
        <v>47</v>
      </c>
      <c r="D32" s="39"/>
      <c r="E32" s="29" t="s">
        <v>193</v>
      </c>
      <c r="F32" s="17">
        <f t="shared" si="3"/>
        <v>8704.0199890136719</v>
      </c>
      <c r="G32" s="17">
        <f t="shared" si="6"/>
        <v>0</v>
      </c>
      <c r="H32" s="17">
        <f t="shared" si="2"/>
        <v>8704.0199890136719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7">
        <v>0</v>
      </c>
      <c r="Q32" s="31">
        <v>0</v>
      </c>
      <c r="R32" s="31">
        <v>0</v>
      </c>
      <c r="S32" s="31">
        <v>0</v>
      </c>
      <c r="T32" s="31">
        <v>4283.580078125</v>
      </c>
      <c r="U32" s="31">
        <v>3085.919921875</v>
      </c>
      <c r="V32" s="31">
        <v>0</v>
      </c>
      <c r="W32" s="31">
        <v>934.41998291015625</v>
      </c>
      <c r="X32" s="87">
        <v>400.10000610351562</v>
      </c>
    </row>
    <row r="33" spans="1:24" s="11" customFormat="1">
      <c r="A33" s="72" t="s">
        <v>101</v>
      </c>
      <c r="B33" s="14"/>
      <c r="C33" s="37" t="s">
        <v>48</v>
      </c>
      <c r="D33" s="37"/>
      <c r="E33" s="29" t="s">
        <v>216</v>
      </c>
      <c r="F33" s="17">
        <f t="shared" si="3"/>
        <v>17946.420043945313</v>
      </c>
      <c r="G33" s="17">
        <f t="shared" si="6"/>
        <v>7896.990234375</v>
      </c>
      <c r="H33" s="17">
        <f>SUM(Q33:X33)</f>
        <v>10049.429809570312</v>
      </c>
      <c r="I33" s="32">
        <v>0</v>
      </c>
      <c r="J33" s="31">
        <v>0</v>
      </c>
      <c r="K33" s="31">
        <v>1548</v>
      </c>
      <c r="L33" s="31">
        <v>6348.990234375</v>
      </c>
      <c r="M33" s="31">
        <v>0</v>
      </c>
      <c r="N33" s="31">
        <v>0</v>
      </c>
      <c r="O33" s="31">
        <v>0</v>
      </c>
      <c r="P33" s="87">
        <v>0</v>
      </c>
      <c r="Q33" s="31">
        <v>2720.72998046875</v>
      </c>
      <c r="R33" s="31">
        <v>0</v>
      </c>
      <c r="S33" s="31">
        <v>0</v>
      </c>
      <c r="T33" s="31">
        <v>5742.8798828125</v>
      </c>
      <c r="U33" s="31">
        <v>1585.8199462890625</v>
      </c>
      <c r="V33" s="31">
        <v>0</v>
      </c>
      <c r="W33" s="31">
        <v>0</v>
      </c>
      <c r="X33" s="87">
        <v>0</v>
      </c>
    </row>
    <row r="34" spans="1:24" s="11" customFormat="1">
      <c r="A34" s="72" t="s">
        <v>102</v>
      </c>
      <c r="B34" s="14"/>
      <c r="C34" s="38" t="s">
        <v>49</v>
      </c>
      <c r="D34" s="88" t="s">
        <v>58</v>
      </c>
      <c r="E34" s="264"/>
      <c r="F34" s="17">
        <f t="shared" si="3"/>
        <v>32504.530029296875</v>
      </c>
      <c r="G34" s="17">
        <f t="shared" si="6"/>
        <v>21882.990234375</v>
      </c>
      <c r="H34" s="17">
        <f t="shared" si="2"/>
        <v>10621.539794921875</v>
      </c>
      <c r="I34" s="32">
        <v>0</v>
      </c>
      <c r="J34" s="31">
        <v>5520.47998046875</v>
      </c>
      <c r="K34" s="31">
        <v>1462</v>
      </c>
      <c r="L34" s="31">
        <v>0</v>
      </c>
      <c r="M34" s="31">
        <v>7563.91015625</v>
      </c>
      <c r="N34" s="31">
        <v>3860.360107421875</v>
      </c>
      <c r="O34" s="31">
        <v>3476.239990234375</v>
      </c>
      <c r="P34" s="87">
        <v>0</v>
      </c>
      <c r="Q34" s="31">
        <v>0</v>
      </c>
      <c r="R34" s="31">
        <v>0</v>
      </c>
      <c r="S34" s="31">
        <v>0</v>
      </c>
      <c r="T34" s="31">
        <v>5739.85986328125</v>
      </c>
      <c r="U34" s="31">
        <v>1542.9599609375</v>
      </c>
      <c r="V34" s="31">
        <v>3338.719970703125</v>
      </c>
      <c r="W34" s="31">
        <v>0</v>
      </c>
      <c r="X34" s="87">
        <v>0</v>
      </c>
    </row>
    <row r="35" spans="1:24" s="11" customFormat="1">
      <c r="A35" s="72" t="s">
        <v>103</v>
      </c>
      <c r="B35" s="14"/>
      <c r="C35" s="38" t="s">
        <v>50</v>
      </c>
      <c r="D35" s="88" t="s">
        <v>217</v>
      </c>
      <c r="E35" s="264"/>
      <c r="F35" s="17">
        <f t="shared" si="3"/>
        <v>123496.57885742187</v>
      </c>
      <c r="G35" s="17">
        <f t="shared" si="6"/>
        <v>63741.998779296875</v>
      </c>
      <c r="H35" s="17">
        <f t="shared" si="2"/>
        <v>59754.580078125</v>
      </c>
      <c r="I35" s="32">
        <v>0</v>
      </c>
      <c r="J35" s="31">
        <v>0</v>
      </c>
      <c r="K35" s="31">
        <v>0</v>
      </c>
      <c r="L35" s="31">
        <v>3213.60009765625</v>
      </c>
      <c r="M35" s="31">
        <v>23831.69921875</v>
      </c>
      <c r="N35" s="31">
        <v>25741.259765625</v>
      </c>
      <c r="O35" s="31">
        <v>8301.599609375</v>
      </c>
      <c r="P35" s="87">
        <v>2653.840087890625</v>
      </c>
      <c r="Q35" s="31">
        <v>0</v>
      </c>
      <c r="R35" s="31">
        <v>0</v>
      </c>
      <c r="S35" s="31">
        <v>0</v>
      </c>
      <c r="T35" s="31">
        <v>13065.5302734375</v>
      </c>
      <c r="U35" s="31">
        <v>14620.3203125</v>
      </c>
      <c r="V35" s="31">
        <v>30868.01953125</v>
      </c>
      <c r="W35" s="31">
        <v>1200.7099609375</v>
      </c>
      <c r="X35" s="87">
        <v>0</v>
      </c>
    </row>
    <row r="36" spans="1:24" s="79" customFormat="1">
      <c r="A36" s="102"/>
      <c r="B36" s="262"/>
      <c r="C36" s="104"/>
      <c r="D36" s="104" t="s">
        <v>192</v>
      </c>
      <c r="E36" s="263"/>
      <c r="F36" s="80"/>
      <c r="G36" s="17"/>
      <c r="H36" s="80"/>
      <c r="I36" s="261"/>
      <c r="J36" s="262"/>
      <c r="K36" s="262"/>
      <c r="L36" s="262"/>
      <c r="M36" s="262"/>
      <c r="N36" s="262"/>
      <c r="O36" s="262"/>
      <c r="P36" s="263"/>
      <c r="Q36" s="105"/>
      <c r="R36" s="105"/>
      <c r="S36" s="105"/>
      <c r="T36" s="105"/>
      <c r="U36" s="105"/>
      <c r="V36" s="105"/>
      <c r="W36" s="105"/>
      <c r="X36" s="253"/>
    </row>
    <row r="37" spans="1:24" s="11" customFormat="1">
      <c r="A37" s="72" t="s">
        <v>104</v>
      </c>
      <c r="B37" s="14"/>
      <c r="C37" s="38" t="s">
        <v>51</v>
      </c>
      <c r="D37" s="38"/>
      <c r="E37" s="29" t="s">
        <v>24</v>
      </c>
      <c r="F37" s="17">
        <f t="shared" si="3"/>
        <v>56751.9013671875</v>
      </c>
      <c r="G37" s="17">
        <f t="shared" si="6"/>
        <v>34913.34033203125</v>
      </c>
      <c r="H37" s="17">
        <f t="shared" si="2"/>
        <v>21838.56103515625</v>
      </c>
      <c r="I37" s="32">
        <v>8135.39990234375</v>
      </c>
      <c r="J37" s="31">
        <v>10778.900390625</v>
      </c>
      <c r="K37" s="31">
        <v>1526.5</v>
      </c>
      <c r="L37" s="31">
        <v>14472.5400390625</v>
      </c>
      <c r="M37" s="31">
        <v>0</v>
      </c>
      <c r="N37" s="31">
        <v>0</v>
      </c>
      <c r="O37" s="31">
        <v>0</v>
      </c>
      <c r="P37" s="87">
        <v>0</v>
      </c>
      <c r="Q37" s="31">
        <v>7485.03076171875</v>
      </c>
      <c r="R37" s="31">
        <v>0</v>
      </c>
      <c r="S37" s="31">
        <v>9766.080078125</v>
      </c>
      <c r="T37" s="31">
        <v>0</v>
      </c>
      <c r="U37" s="31">
        <v>4587.4501953125</v>
      </c>
      <c r="V37" s="31">
        <v>0</v>
      </c>
      <c r="W37" s="31">
        <v>0</v>
      </c>
      <c r="X37" s="87">
        <v>0</v>
      </c>
    </row>
    <row r="38" spans="1:24" s="11" customFormat="1">
      <c r="A38" s="72" t="s">
        <v>107</v>
      </c>
      <c r="B38" s="14"/>
      <c r="C38" s="37" t="s">
        <v>59</v>
      </c>
      <c r="D38" s="37"/>
      <c r="E38" s="29" t="s">
        <v>213</v>
      </c>
      <c r="F38" s="17">
        <f t="shared" si="3"/>
        <v>14066.100280761719</v>
      </c>
      <c r="G38" s="17">
        <f t="shared" si="6"/>
        <v>0</v>
      </c>
      <c r="H38" s="17">
        <f t="shared" si="2"/>
        <v>14066.100280761719</v>
      </c>
      <c r="I38" s="32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87">
        <v>0</v>
      </c>
      <c r="Q38" s="31">
        <v>0</v>
      </c>
      <c r="R38" s="31">
        <v>0</v>
      </c>
      <c r="S38" s="31">
        <v>0</v>
      </c>
      <c r="T38" s="31">
        <v>9702.240234375</v>
      </c>
      <c r="U38" s="31">
        <v>2728.080078125</v>
      </c>
      <c r="V38" s="31">
        <v>0</v>
      </c>
      <c r="W38" s="31">
        <v>885.239990234375</v>
      </c>
      <c r="X38" s="87">
        <v>750.53997802734375</v>
      </c>
    </row>
    <row r="39" spans="1:24" s="11" customFormat="1">
      <c r="A39" s="72" t="s">
        <v>105</v>
      </c>
      <c r="B39" s="14"/>
      <c r="C39" s="37" t="s">
        <v>60</v>
      </c>
      <c r="D39" s="88" t="s">
        <v>190</v>
      </c>
      <c r="E39" s="265"/>
      <c r="F39" s="17">
        <f t="shared" si="3"/>
        <v>4673.7250366210937</v>
      </c>
      <c r="G39" s="17">
        <f t="shared" si="6"/>
        <v>2970.2050170898437</v>
      </c>
      <c r="H39" s="17">
        <f t="shared" si="2"/>
        <v>1703.52001953125</v>
      </c>
      <c r="I39" s="32">
        <v>0</v>
      </c>
      <c r="J39" s="31">
        <v>0</v>
      </c>
      <c r="K39" s="31">
        <v>0</v>
      </c>
      <c r="L39" s="31">
        <v>0</v>
      </c>
      <c r="M39" s="31">
        <v>0</v>
      </c>
      <c r="N39" s="31">
        <v>1975.0450439453125</v>
      </c>
      <c r="O39" s="31">
        <v>0</v>
      </c>
      <c r="P39" s="87">
        <v>995.15997314453125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1703.52001953125</v>
      </c>
      <c r="X39" s="87">
        <v>0</v>
      </c>
    </row>
    <row r="40" spans="1:24" s="11" customFormat="1">
      <c r="A40" s="72" t="s">
        <v>108</v>
      </c>
      <c r="B40" s="14"/>
      <c r="C40" s="38" t="s">
        <v>61</v>
      </c>
      <c r="D40" s="88" t="s">
        <v>225</v>
      </c>
      <c r="E40" s="265"/>
      <c r="F40" s="17">
        <f t="shared" si="3"/>
        <v>12659.169921875</v>
      </c>
      <c r="G40" s="17">
        <f t="shared" si="6"/>
        <v>5483.919921875</v>
      </c>
      <c r="H40" s="17">
        <f t="shared" si="2"/>
        <v>7175.25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5483.919921875</v>
      </c>
      <c r="O40" s="31">
        <v>0</v>
      </c>
      <c r="P40" s="87">
        <v>0</v>
      </c>
      <c r="Q40" s="31">
        <v>0</v>
      </c>
      <c r="R40" s="31">
        <v>0</v>
      </c>
      <c r="S40" s="31">
        <v>0</v>
      </c>
      <c r="T40" s="31">
        <v>0</v>
      </c>
      <c r="U40" s="31">
        <v>3175.56005859375</v>
      </c>
      <c r="V40" s="31">
        <v>3114.449951171875</v>
      </c>
      <c r="W40" s="31">
        <v>885.239990234375</v>
      </c>
      <c r="X40" s="87">
        <v>0</v>
      </c>
    </row>
    <row r="41" spans="1:24" s="79" customFormat="1">
      <c r="A41" s="102"/>
      <c r="B41" s="262"/>
      <c r="C41" s="262"/>
      <c r="D41" s="111" t="s">
        <v>218</v>
      </c>
      <c r="E41" s="263"/>
      <c r="F41" s="80"/>
      <c r="G41" s="17"/>
      <c r="H41" s="80"/>
      <c r="I41" s="261"/>
      <c r="J41" s="262"/>
      <c r="K41" s="262"/>
      <c r="L41" s="262"/>
      <c r="M41" s="262"/>
      <c r="N41" s="262"/>
      <c r="O41" s="262"/>
      <c r="P41" s="263"/>
      <c r="Q41" s="105"/>
      <c r="R41" s="105"/>
      <c r="S41" s="105"/>
      <c r="T41" s="105"/>
      <c r="U41" s="105"/>
      <c r="V41" s="105"/>
      <c r="W41" s="105"/>
      <c r="X41" s="253"/>
    </row>
    <row r="42" spans="1:24" s="11" customFormat="1">
      <c r="A42" s="72" t="s">
        <v>106</v>
      </c>
      <c r="B42" s="14"/>
      <c r="C42" s="38" t="s">
        <v>62</v>
      </c>
      <c r="D42" s="14"/>
      <c r="E42" s="29" t="s">
        <v>210</v>
      </c>
      <c r="F42" s="17">
        <f t="shared" si="3"/>
        <v>5887.56005859375</v>
      </c>
      <c r="G42" s="17">
        <f t="shared" si="6"/>
        <v>5887.56005859375</v>
      </c>
      <c r="H42" s="17">
        <f t="shared" si="2"/>
        <v>0</v>
      </c>
      <c r="I42" s="32">
        <v>0</v>
      </c>
      <c r="J42" s="31">
        <v>5887.56005859375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87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87">
        <v>0</v>
      </c>
    </row>
    <row r="43" spans="1:24" s="11" customFormat="1">
      <c r="A43" s="72" t="s">
        <v>109</v>
      </c>
      <c r="B43" s="14"/>
      <c r="C43" s="38" t="s">
        <v>63</v>
      </c>
      <c r="D43" s="14"/>
      <c r="E43" s="29" t="s">
        <v>219</v>
      </c>
      <c r="F43" s="17">
        <f t="shared" si="3"/>
        <v>247871.24877929687</v>
      </c>
      <c r="G43" s="17">
        <f t="shared" si="6"/>
        <v>113767.85815429687</v>
      </c>
      <c r="H43" s="17">
        <f t="shared" si="2"/>
        <v>134103.390625</v>
      </c>
      <c r="I43" s="32">
        <v>0</v>
      </c>
      <c r="J43" s="31">
        <v>2060.52001953125</v>
      </c>
      <c r="K43" s="31">
        <v>0</v>
      </c>
      <c r="L43" s="31">
        <v>20460.48046875</v>
      </c>
      <c r="M43" s="31">
        <v>35139.26953125</v>
      </c>
      <c r="N43" s="31">
        <v>35188.828125</v>
      </c>
      <c r="O43" s="31">
        <v>19161</v>
      </c>
      <c r="P43" s="87">
        <v>1757.760009765625</v>
      </c>
      <c r="Q43" s="31">
        <v>0</v>
      </c>
      <c r="R43" s="31">
        <v>0</v>
      </c>
      <c r="S43" s="31">
        <v>0</v>
      </c>
      <c r="T43" s="31">
        <v>10741.4404296875</v>
      </c>
      <c r="U43" s="31">
        <v>41510.51953125</v>
      </c>
      <c r="V43" s="31">
        <v>54438.2109375</v>
      </c>
      <c r="W43" s="31">
        <v>23124.419921875</v>
      </c>
      <c r="X43" s="87">
        <v>4288.7998046875</v>
      </c>
    </row>
    <row r="44" spans="1:24" s="11" customFormat="1">
      <c r="A44" s="72" t="s">
        <v>110</v>
      </c>
      <c r="B44" s="14"/>
      <c r="C44" s="38" t="s">
        <v>64</v>
      </c>
      <c r="D44" s="14"/>
      <c r="E44" s="29" t="s">
        <v>202</v>
      </c>
      <c r="F44" s="17">
        <f t="shared" si="3"/>
        <v>719897.56201171875</v>
      </c>
      <c r="G44" s="17">
        <f t="shared" si="4"/>
        <v>444033.974609375</v>
      </c>
      <c r="H44" s="17">
        <f t="shared" si="2"/>
        <v>275863.58740234375</v>
      </c>
      <c r="I44" s="32">
        <v>0</v>
      </c>
      <c r="J44" s="31">
        <v>0</v>
      </c>
      <c r="K44" s="31">
        <v>14633.4697265625</v>
      </c>
      <c r="L44" s="31">
        <v>107377.1328125</v>
      </c>
      <c r="M44" s="31">
        <v>163411.609375</v>
      </c>
      <c r="N44" s="31">
        <v>114546.9609375</v>
      </c>
      <c r="O44" s="31">
        <v>39337.921875</v>
      </c>
      <c r="P44" s="87">
        <v>4726.8798828125</v>
      </c>
      <c r="Q44" s="31">
        <v>0</v>
      </c>
      <c r="R44" s="31">
        <v>0</v>
      </c>
      <c r="S44" s="31">
        <v>4754.10009765625</v>
      </c>
      <c r="T44" s="31">
        <v>79603.4375</v>
      </c>
      <c r="U44" s="31">
        <v>67367.15625</v>
      </c>
      <c r="V44" s="31">
        <v>75213.09375</v>
      </c>
      <c r="W44" s="31">
        <v>34625.16015625</v>
      </c>
      <c r="X44" s="87">
        <v>14300.6396484375</v>
      </c>
    </row>
    <row r="45" spans="1:24" s="11" customFormat="1">
      <c r="A45" s="72" t="s">
        <v>111</v>
      </c>
      <c r="B45" s="14"/>
      <c r="C45" s="38" t="s">
        <v>65</v>
      </c>
      <c r="D45" s="88" t="s">
        <v>203</v>
      </c>
      <c r="E45" s="264"/>
      <c r="F45" s="17">
        <f t="shared" si="3"/>
        <v>271535.193359375</v>
      </c>
      <c r="G45" s="17">
        <f t="shared" si="4"/>
        <v>132202.49462890625</v>
      </c>
      <c r="H45" s="17">
        <f t="shared" si="2"/>
        <v>139332.69873046875</v>
      </c>
      <c r="I45" s="32">
        <v>17904.06640625</v>
      </c>
      <c r="J45" s="31">
        <v>0</v>
      </c>
      <c r="K45" s="31">
        <v>8598.599609375</v>
      </c>
      <c r="L45" s="31">
        <v>8611.2001953125</v>
      </c>
      <c r="M45" s="31">
        <v>9961.919921875</v>
      </c>
      <c r="N45" s="31">
        <v>53775.62890625</v>
      </c>
      <c r="O45" s="31">
        <v>28714.6796875</v>
      </c>
      <c r="P45" s="87">
        <v>4636.39990234375</v>
      </c>
      <c r="Q45" s="31">
        <v>0</v>
      </c>
      <c r="R45" s="31">
        <v>0</v>
      </c>
      <c r="S45" s="31">
        <v>9544.48046875</v>
      </c>
      <c r="T45" s="31">
        <v>6832.31982421875</v>
      </c>
      <c r="U45" s="31">
        <v>25582.900390625</v>
      </c>
      <c r="V45" s="31">
        <v>55435.37890625</v>
      </c>
      <c r="W45" s="31">
        <v>36000.359375</v>
      </c>
      <c r="X45" s="87">
        <v>5937.259765625</v>
      </c>
    </row>
    <row r="46" spans="1:24" s="79" customFormat="1">
      <c r="A46" s="102"/>
      <c r="B46" s="262"/>
      <c r="C46" s="111"/>
      <c r="D46" s="111" t="s">
        <v>25</v>
      </c>
      <c r="E46" s="263"/>
      <c r="F46" s="80"/>
      <c r="G46" s="80"/>
      <c r="H46" s="80"/>
      <c r="I46" s="261"/>
      <c r="J46" s="262"/>
      <c r="K46" s="262"/>
      <c r="L46" s="262"/>
      <c r="M46" s="262"/>
      <c r="N46" s="262"/>
      <c r="O46" s="262"/>
      <c r="P46" s="263"/>
      <c r="Q46" s="105"/>
      <c r="R46" s="105"/>
      <c r="S46" s="105"/>
      <c r="T46" s="105"/>
      <c r="U46" s="105"/>
      <c r="V46" s="105"/>
      <c r="W46" s="105"/>
      <c r="X46" s="253"/>
    </row>
    <row r="47" spans="1:24" s="11" customFormat="1">
      <c r="A47" s="72" t="s">
        <v>112</v>
      </c>
      <c r="B47" s="14"/>
      <c r="C47" s="38" t="s">
        <v>66</v>
      </c>
      <c r="D47" s="46"/>
      <c r="E47" s="29" t="s">
        <v>204</v>
      </c>
      <c r="F47" s="17">
        <f t="shared" si="3"/>
        <v>54865.680297851563</v>
      </c>
      <c r="G47" s="17">
        <f t="shared" si="4"/>
        <v>31260.009887695313</v>
      </c>
      <c r="H47" s="17">
        <f t="shared" si="2"/>
        <v>23605.67041015625</v>
      </c>
      <c r="I47" s="32">
        <v>0</v>
      </c>
      <c r="J47" s="31">
        <v>0</v>
      </c>
      <c r="K47" s="31">
        <v>5735.8701171875</v>
      </c>
      <c r="L47" s="31">
        <v>12100</v>
      </c>
      <c r="M47" s="31">
        <v>0</v>
      </c>
      <c r="N47" s="31">
        <v>8056.7998046875</v>
      </c>
      <c r="O47" s="31">
        <v>4040.4599609375</v>
      </c>
      <c r="P47" s="87">
        <v>1326.8800048828125</v>
      </c>
      <c r="Q47" s="31">
        <v>0</v>
      </c>
      <c r="R47" s="31">
        <v>0</v>
      </c>
      <c r="S47" s="31">
        <v>9630.4404296875</v>
      </c>
      <c r="T47" s="31">
        <v>4273</v>
      </c>
      <c r="U47" s="31">
        <v>4239.5498046875</v>
      </c>
      <c r="V47" s="31">
        <v>2238.340087890625</v>
      </c>
      <c r="W47" s="31">
        <v>3224.340087890625</v>
      </c>
      <c r="X47" s="87">
        <v>0</v>
      </c>
    </row>
    <row r="48" spans="1:24" s="11" customFormat="1">
      <c r="A48" s="72" t="s">
        <v>113</v>
      </c>
      <c r="B48" s="14"/>
      <c r="C48" s="38" t="s">
        <v>67</v>
      </c>
      <c r="D48" s="46"/>
      <c r="E48" s="29" t="s">
        <v>205</v>
      </c>
      <c r="F48" s="17">
        <f t="shared" si="3"/>
        <v>367124.19982910156</v>
      </c>
      <c r="G48" s="17">
        <f t="shared" si="4"/>
        <v>231368.2509765625</v>
      </c>
      <c r="H48" s="17">
        <f t="shared" si="2"/>
        <v>135755.94885253906</v>
      </c>
      <c r="I48" s="32">
        <v>11914.21484375</v>
      </c>
      <c r="J48" s="31">
        <v>17587.43359375</v>
      </c>
      <c r="K48" s="31">
        <v>43031.421875</v>
      </c>
      <c r="L48" s="31">
        <v>89734.5</v>
      </c>
      <c r="M48" s="31">
        <v>21198.6796875</v>
      </c>
      <c r="N48" s="31">
        <v>35220.640625</v>
      </c>
      <c r="O48" s="31">
        <v>12681.3603515625</v>
      </c>
      <c r="P48" s="87">
        <v>0</v>
      </c>
      <c r="Q48" s="31">
        <v>22487.955078125</v>
      </c>
      <c r="R48" s="31">
        <v>29487.974609375</v>
      </c>
      <c r="S48" s="31">
        <v>19705.69921875</v>
      </c>
      <c r="T48" s="31">
        <v>33778.3203125</v>
      </c>
      <c r="U48" s="31">
        <v>13235.0400390625</v>
      </c>
      <c r="V48" s="31">
        <v>12037.1396484375</v>
      </c>
      <c r="W48" s="31">
        <v>3845.97998046875</v>
      </c>
      <c r="X48" s="87">
        <v>1177.8399658203125</v>
      </c>
    </row>
    <row r="49" spans="1:24" s="11" customFormat="1">
      <c r="A49" s="72" t="s">
        <v>114</v>
      </c>
      <c r="B49" s="14"/>
      <c r="C49" s="38" t="s">
        <v>68</v>
      </c>
      <c r="D49" s="46"/>
      <c r="E49" s="29" t="s">
        <v>206</v>
      </c>
      <c r="F49" s="17">
        <f t="shared" si="3"/>
        <v>219915.69458007812</v>
      </c>
      <c r="G49" s="17">
        <f t="shared" si="4"/>
        <v>111387.61840820312</v>
      </c>
      <c r="H49" s="17">
        <f t="shared" si="2"/>
        <v>108528.076171875</v>
      </c>
      <c r="I49" s="32">
        <v>14059.5</v>
      </c>
      <c r="J49" s="31">
        <v>0</v>
      </c>
      <c r="K49" s="31">
        <v>19436.900390625</v>
      </c>
      <c r="L49" s="31">
        <v>27316.109375</v>
      </c>
      <c r="M49" s="31">
        <v>6204.64013671875</v>
      </c>
      <c r="N49" s="31">
        <v>34689.05859375</v>
      </c>
      <c r="O49" s="31">
        <v>7359.2998046875</v>
      </c>
      <c r="P49" s="87">
        <v>2322.110107421875</v>
      </c>
      <c r="Q49" s="31">
        <v>0</v>
      </c>
      <c r="R49" s="31">
        <v>0</v>
      </c>
      <c r="S49" s="31">
        <v>36425.8984375</v>
      </c>
      <c r="T49" s="31">
        <v>0</v>
      </c>
      <c r="U49" s="31">
        <v>24964.19921875</v>
      </c>
      <c r="V49" s="31">
        <v>33663.23828125</v>
      </c>
      <c r="W49" s="31">
        <v>9185.9404296875</v>
      </c>
      <c r="X49" s="87">
        <v>4288.7998046875</v>
      </c>
    </row>
    <row r="50" spans="1:24" s="79" customFormat="1">
      <c r="A50" s="102"/>
      <c r="B50" s="262"/>
      <c r="C50" s="111"/>
      <c r="D50" s="111" t="s">
        <v>26</v>
      </c>
      <c r="E50" s="263"/>
      <c r="F50" s="80"/>
      <c r="G50" s="80"/>
      <c r="H50" s="80"/>
      <c r="I50" s="261"/>
      <c r="J50" s="262"/>
      <c r="K50" s="262"/>
      <c r="L50" s="262"/>
      <c r="M50" s="262"/>
      <c r="N50" s="262"/>
      <c r="O50" s="262"/>
      <c r="P50" s="263"/>
      <c r="Q50" s="105"/>
      <c r="R50" s="105"/>
      <c r="S50" s="105"/>
      <c r="T50" s="105"/>
      <c r="U50" s="105"/>
      <c r="V50" s="105"/>
      <c r="W50" s="105"/>
      <c r="X50" s="253"/>
    </row>
    <row r="51" spans="1:24" s="11" customFormat="1">
      <c r="A51" s="72" t="s">
        <v>115</v>
      </c>
      <c r="B51" s="14"/>
      <c r="C51" s="38" t="s">
        <v>69</v>
      </c>
      <c r="D51" s="46"/>
      <c r="E51" s="29" t="s">
        <v>220</v>
      </c>
      <c r="F51" s="17">
        <f t="shared" si="3"/>
        <v>139721.37377929687</v>
      </c>
      <c r="G51" s="17">
        <f t="shared" si="4"/>
        <v>98232.933715820313</v>
      </c>
      <c r="H51" s="17">
        <f t="shared" si="2"/>
        <v>41488.440063476563</v>
      </c>
      <c r="I51" s="32">
        <v>5940.375</v>
      </c>
      <c r="J51" s="31">
        <v>2183.760009765625</v>
      </c>
      <c r="K51" s="31">
        <v>12948.5595703125</v>
      </c>
      <c r="L51" s="31">
        <v>20987.5</v>
      </c>
      <c r="M51" s="31">
        <v>21512.5390625</v>
      </c>
      <c r="N51" s="31">
        <v>26717.580078125</v>
      </c>
      <c r="O51" s="31">
        <v>7447.5</v>
      </c>
      <c r="P51" s="87">
        <v>495.1199951171875</v>
      </c>
      <c r="Q51" s="31">
        <v>0</v>
      </c>
      <c r="R51" s="31">
        <v>0</v>
      </c>
      <c r="S51" s="31">
        <v>0</v>
      </c>
      <c r="T51" s="31">
        <v>8322.650390625</v>
      </c>
      <c r="U51" s="31">
        <v>10317.080078125</v>
      </c>
      <c r="V51" s="31">
        <v>18172.349609375</v>
      </c>
      <c r="W51" s="31">
        <v>3178.43994140625</v>
      </c>
      <c r="X51" s="87">
        <v>1497.9200439453125</v>
      </c>
    </row>
    <row r="52" spans="1:24" s="11" customFormat="1">
      <c r="A52" s="72" t="s">
        <v>116</v>
      </c>
      <c r="B52" s="14"/>
      <c r="C52" s="37" t="s">
        <v>70</v>
      </c>
      <c r="D52" s="46"/>
      <c r="E52" s="28" t="s">
        <v>207</v>
      </c>
      <c r="F52" s="17">
        <f t="shared" si="3"/>
        <v>38392.310699462891</v>
      </c>
      <c r="G52" s="17">
        <f t="shared" si="4"/>
        <v>7058.8299865722656</v>
      </c>
      <c r="H52" s="17">
        <f>SUM(Q52:X52)</f>
        <v>31333.480712890625</v>
      </c>
      <c r="I52" s="32">
        <v>0</v>
      </c>
      <c r="J52" s="31">
        <v>0</v>
      </c>
      <c r="K52" s="31">
        <v>0</v>
      </c>
      <c r="L52" s="31">
        <v>0</v>
      </c>
      <c r="M52" s="31">
        <v>2941.77001953125</v>
      </c>
      <c r="N52" s="31">
        <v>0</v>
      </c>
      <c r="O52" s="31">
        <v>3869.4599609375</v>
      </c>
      <c r="P52" s="87">
        <v>247.60000610351562</v>
      </c>
      <c r="Q52" s="31">
        <v>0</v>
      </c>
      <c r="R52" s="31">
        <v>0</v>
      </c>
      <c r="S52" s="31">
        <v>16409.400390625</v>
      </c>
      <c r="T52" s="31">
        <v>4470.66015625</v>
      </c>
      <c r="U52" s="31">
        <v>2369.8798828125</v>
      </c>
      <c r="V52" s="31">
        <v>3398.340087890625</v>
      </c>
      <c r="W52" s="31">
        <v>4685.2001953125</v>
      </c>
      <c r="X52" s="87">
        <v>0</v>
      </c>
    </row>
    <row r="53" spans="1:24" s="11" customFormat="1">
      <c r="A53" s="72" t="s">
        <v>184</v>
      </c>
      <c r="B53" s="14"/>
      <c r="C53" s="37" t="s">
        <v>71</v>
      </c>
      <c r="D53" s="88" t="s">
        <v>182</v>
      </c>
      <c r="E53" s="265"/>
      <c r="F53" s="17">
        <f>SUM(G53:H53)</f>
        <v>13153.8564453125</v>
      </c>
      <c r="G53" s="17">
        <f>SUM(I53:P53)</f>
        <v>0</v>
      </c>
      <c r="H53" s="17">
        <f>SUM(Q53:X53)</f>
        <v>13153.8564453125</v>
      </c>
      <c r="I53" s="32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87">
        <v>0</v>
      </c>
      <c r="Q53" s="31">
        <v>13153.8564453125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87">
        <v>0</v>
      </c>
    </row>
    <row r="54" spans="1:24" s="16" customFormat="1" ht="15" customHeight="1">
      <c r="A54" s="248"/>
      <c r="B54" s="63" t="s">
        <v>56</v>
      </c>
      <c r="C54" s="63"/>
      <c r="D54" s="63"/>
      <c r="E54" s="64"/>
      <c r="F54" s="53">
        <f t="shared" si="3"/>
        <v>1396236.044128418</v>
      </c>
      <c r="G54" s="54">
        <f>SUM(G55:G61)</f>
        <v>795632.56060791016</v>
      </c>
      <c r="H54" s="54">
        <f>SUM(H55:H61)</f>
        <v>600603.48352050781</v>
      </c>
      <c r="I54" s="55">
        <f>SUM(I55:I61)</f>
        <v>76440.482177734375</v>
      </c>
      <c r="J54" s="56">
        <f t="shared" ref="J54:X54" si="7">SUM(J55:J61)</f>
        <v>102997.78063964844</v>
      </c>
      <c r="K54" s="56">
        <f t="shared" si="7"/>
        <v>270365.240234375</v>
      </c>
      <c r="L54" s="56">
        <f t="shared" si="7"/>
        <v>219210.4716796875</v>
      </c>
      <c r="M54" s="56">
        <f>SUM(M55:M61)</f>
        <v>47035.840209960938</v>
      </c>
      <c r="N54" s="56">
        <f t="shared" si="7"/>
        <v>46967.305908203125</v>
      </c>
      <c r="O54" s="56">
        <f t="shared" si="7"/>
        <v>26396.739562988281</v>
      </c>
      <c r="P54" s="252">
        <f>SUM(P55:P61)</f>
        <v>6218.7001953125</v>
      </c>
      <c r="Q54" s="56">
        <f t="shared" si="7"/>
        <v>94467.329345703125</v>
      </c>
      <c r="R54" s="56">
        <f t="shared" si="7"/>
        <v>70269.009033203125</v>
      </c>
      <c r="S54" s="56">
        <f t="shared" si="7"/>
        <v>183384.00390625</v>
      </c>
      <c r="T54" s="56">
        <f t="shared" si="7"/>
        <v>126587.740234375</v>
      </c>
      <c r="U54" s="56">
        <f t="shared" si="7"/>
        <v>49768.76123046875</v>
      </c>
      <c r="V54" s="56">
        <f t="shared" si="7"/>
        <v>50892.458984375</v>
      </c>
      <c r="W54" s="56">
        <f t="shared" si="7"/>
        <v>22142.280883789063</v>
      </c>
      <c r="X54" s="252">
        <f t="shared" si="7"/>
        <v>3091.89990234375</v>
      </c>
    </row>
    <row r="55" spans="1:24">
      <c r="A55" s="72" t="s">
        <v>119</v>
      </c>
      <c r="B55" s="81"/>
      <c r="C55" s="38" t="s">
        <v>72</v>
      </c>
      <c r="D55" s="88" t="s">
        <v>223</v>
      </c>
      <c r="E55" s="266"/>
      <c r="F55" s="17">
        <f>SUM(G55:H55)</f>
        <v>397767.38415527344</v>
      </c>
      <c r="G55" s="17">
        <f t="shared" si="4"/>
        <v>301373.67443847656</v>
      </c>
      <c r="H55" s="17">
        <f t="shared" si="2"/>
        <v>96393.709716796875</v>
      </c>
      <c r="I55" s="254">
        <v>0</v>
      </c>
      <c r="J55" s="33">
        <v>10647.4501953125</v>
      </c>
      <c r="K55" s="33">
        <v>148332.0625</v>
      </c>
      <c r="L55" s="33">
        <v>111689.28125</v>
      </c>
      <c r="M55" s="33">
        <v>16235.1201171875</v>
      </c>
      <c r="N55" s="33">
        <v>12620.4404296875</v>
      </c>
      <c r="O55" s="33">
        <v>1849.3199462890625</v>
      </c>
      <c r="P55" s="87">
        <v>0</v>
      </c>
      <c r="Q55" s="33">
        <v>2751.300048828125</v>
      </c>
      <c r="R55" s="33">
        <v>23018.51953125</v>
      </c>
      <c r="S55" s="33">
        <v>29577.80078125</v>
      </c>
      <c r="T55" s="33">
        <v>20347.94921875</v>
      </c>
      <c r="U55" s="33">
        <v>6904.22021484375</v>
      </c>
      <c r="V55" s="33">
        <v>13793.919921875</v>
      </c>
      <c r="W55" s="33">
        <v>0</v>
      </c>
      <c r="X55" s="255">
        <v>0</v>
      </c>
    </row>
    <row r="56" spans="1:24">
      <c r="A56" s="72" t="s">
        <v>120</v>
      </c>
      <c r="B56" s="81"/>
      <c r="C56" s="38" t="s">
        <v>73</v>
      </c>
      <c r="D56" s="88" t="s">
        <v>27</v>
      </c>
      <c r="E56" s="266"/>
      <c r="F56" s="17">
        <f t="shared" si="3"/>
        <v>326064.21704101563</v>
      </c>
      <c r="G56" s="17">
        <f t="shared" si="4"/>
        <v>166670.78662109375</v>
      </c>
      <c r="H56" s="17">
        <f t="shared" si="2"/>
        <v>159393.43041992188</v>
      </c>
      <c r="I56" s="254">
        <v>30439.376953125</v>
      </c>
      <c r="J56" s="33">
        <v>27046.060546875</v>
      </c>
      <c r="K56" s="33">
        <v>21445.19921875</v>
      </c>
      <c r="L56" s="33">
        <v>32351.33984375</v>
      </c>
      <c r="M56" s="33">
        <v>12614.41015625</v>
      </c>
      <c r="N56" s="33">
        <v>19673.16015625</v>
      </c>
      <c r="O56" s="33">
        <v>18457.01953125</v>
      </c>
      <c r="P56" s="87">
        <v>4644.22021484375</v>
      </c>
      <c r="Q56" s="33">
        <v>28873.5390625</v>
      </c>
      <c r="R56" s="33">
        <v>2415.719970703125</v>
      </c>
      <c r="S56" s="33">
        <v>2411.5</v>
      </c>
      <c r="T56" s="33">
        <v>33034.23046875</v>
      </c>
      <c r="U56" s="33">
        <v>33009.12109375</v>
      </c>
      <c r="V56" s="33">
        <v>37098.5390625</v>
      </c>
      <c r="W56" s="33">
        <v>19458.880859375</v>
      </c>
      <c r="X56" s="255">
        <v>3091.89990234375</v>
      </c>
    </row>
    <row r="57" spans="1:24">
      <c r="A57" s="72" t="s">
        <v>121</v>
      </c>
      <c r="B57" s="81"/>
      <c r="C57" s="38" t="s">
        <v>74</v>
      </c>
      <c r="D57" s="88" t="s">
        <v>28</v>
      </c>
      <c r="E57" s="266"/>
      <c r="F57" s="17">
        <f t="shared" si="3"/>
        <v>126465.44946289063</v>
      </c>
      <c r="G57" s="17">
        <f t="shared" si="4"/>
        <v>47526.609619140625</v>
      </c>
      <c r="H57" s="17">
        <f t="shared" si="2"/>
        <v>78938.83984375</v>
      </c>
      <c r="I57" s="254">
        <v>5859</v>
      </c>
      <c r="J57" s="33">
        <v>26535.599609375</v>
      </c>
      <c r="K57" s="33">
        <v>1548</v>
      </c>
      <c r="L57" s="33">
        <v>6467.58984375</v>
      </c>
      <c r="M57" s="33">
        <v>1097.8499755859375</v>
      </c>
      <c r="N57" s="33">
        <v>5328.4501953125</v>
      </c>
      <c r="O57" s="33">
        <v>690.1199951171875</v>
      </c>
      <c r="P57" s="87">
        <v>0</v>
      </c>
      <c r="Q57" s="33">
        <v>14746.5</v>
      </c>
      <c r="R57" s="33">
        <v>22365.83984375</v>
      </c>
      <c r="S57" s="33">
        <v>27518.400390625</v>
      </c>
      <c r="T57" s="33">
        <v>11093.599609375</v>
      </c>
      <c r="U57" s="33">
        <v>3214.5</v>
      </c>
      <c r="V57" s="33">
        <v>0</v>
      </c>
      <c r="W57" s="33">
        <v>0</v>
      </c>
      <c r="X57" s="255">
        <v>0</v>
      </c>
    </row>
    <row r="58" spans="1:24">
      <c r="A58" s="72" t="s">
        <v>122</v>
      </c>
      <c r="B58" s="81"/>
      <c r="C58" s="38" t="s">
        <v>75</v>
      </c>
      <c r="D58" s="88" t="s">
        <v>117</v>
      </c>
      <c r="E58" s="266"/>
      <c r="F58" s="17">
        <f t="shared" si="3"/>
        <v>114424.26184082031</v>
      </c>
      <c r="G58" s="17">
        <f t="shared" si="4"/>
        <v>45563.550048828125</v>
      </c>
      <c r="H58" s="17">
        <f t="shared" si="2"/>
        <v>68860.711791992188</v>
      </c>
      <c r="I58" s="254">
        <v>2210.389892578125</v>
      </c>
      <c r="J58" s="33">
        <v>23809.140625</v>
      </c>
      <c r="K58" s="33">
        <v>11370.099609375</v>
      </c>
      <c r="L58" s="33">
        <v>0</v>
      </c>
      <c r="M58" s="33">
        <v>6041.35986328125</v>
      </c>
      <c r="N58" s="33">
        <v>0</v>
      </c>
      <c r="O58" s="33">
        <v>2132.56005859375</v>
      </c>
      <c r="P58" s="87">
        <v>0</v>
      </c>
      <c r="Q58" s="33">
        <v>27621.900390625</v>
      </c>
      <c r="R58" s="33">
        <v>10012.2900390625</v>
      </c>
      <c r="S58" s="33">
        <v>12405.400390625</v>
      </c>
      <c r="T58" s="33">
        <v>17022.9609375</v>
      </c>
      <c r="U58" s="33">
        <v>0</v>
      </c>
      <c r="V58" s="33">
        <v>0</v>
      </c>
      <c r="W58" s="33">
        <v>1798.1600341796875</v>
      </c>
      <c r="X58" s="255">
        <v>0</v>
      </c>
    </row>
    <row r="59" spans="1:24">
      <c r="A59" s="72" t="s">
        <v>123</v>
      </c>
      <c r="B59" s="81"/>
      <c r="C59" s="38" t="s">
        <v>76</v>
      </c>
      <c r="D59" s="88" t="s">
        <v>221</v>
      </c>
      <c r="E59" s="266"/>
      <c r="F59" s="17">
        <f t="shared" si="3"/>
        <v>164833.83288574219</v>
      </c>
      <c r="G59" s="17">
        <f t="shared" si="4"/>
        <v>75186.231323242188</v>
      </c>
      <c r="H59" s="17">
        <f t="shared" si="2"/>
        <v>89647.6015625</v>
      </c>
      <c r="I59" s="254">
        <v>0</v>
      </c>
      <c r="J59" s="33">
        <v>1937.8699951171875</v>
      </c>
      <c r="K59" s="33">
        <v>42755.16015625</v>
      </c>
      <c r="L59" s="33">
        <v>25487.4609375</v>
      </c>
      <c r="M59" s="33">
        <v>5005.740234375</v>
      </c>
      <c r="N59" s="33">
        <v>0</v>
      </c>
      <c r="O59" s="33">
        <v>0</v>
      </c>
      <c r="P59" s="87">
        <v>0</v>
      </c>
      <c r="Q59" s="33">
        <v>0</v>
      </c>
      <c r="R59" s="33">
        <v>0</v>
      </c>
      <c r="S59" s="33">
        <v>61883.6015625</v>
      </c>
      <c r="T59" s="33">
        <v>27764</v>
      </c>
      <c r="U59" s="33">
        <v>0</v>
      </c>
      <c r="V59" s="33">
        <v>0</v>
      </c>
      <c r="W59" s="33">
        <v>0</v>
      </c>
      <c r="X59" s="255">
        <v>0</v>
      </c>
    </row>
    <row r="60" spans="1:24">
      <c r="A60" s="72" t="s">
        <v>124</v>
      </c>
      <c r="B60" s="81"/>
      <c r="C60" s="38" t="s">
        <v>77</v>
      </c>
      <c r="D60" s="88" t="s">
        <v>29</v>
      </c>
      <c r="E60" s="266"/>
      <c r="F60" s="17">
        <f t="shared" si="3"/>
        <v>44435.754943847656</v>
      </c>
      <c r="G60" s="17">
        <f t="shared" si="4"/>
        <v>44435.754943847656</v>
      </c>
      <c r="H60" s="17">
        <f t="shared" si="2"/>
        <v>0</v>
      </c>
      <c r="I60" s="254">
        <v>5924.10009765625</v>
      </c>
      <c r="J60" s="33">
        <v>5421.89990234375</v>
      </c>
      <c r="K60" s="33">
        <v>11807.51953125</v>
      </c>
      <c r="L60" s="33">
        <v>15061.2001953125</v>
      </c>
      <c r="M60" s="33">
        <v>0</v>
      </c>
      <c r="N60" s="33">
        <v>5492.5751953125</v>
      </c>
      <c r="O60" s="33">
        <v>728.46002197265625</v>
      </c>
      <c r="P60" s="87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255">
        <v>0</v>
      </c>
    </row>
    <row r="61" spans="1:24">
      <c r="A61" s="72" t="s">
        <v>125</v>
      </c>
      <c r="B61" s="81"/>
      <c r="C61" s="38" t="s">
        <v>78</v>
      </c>
      <c r="D61" s="88" t="s">
        <v>118</v>
      </c>
      <c r="E61" s="266"/>
      <c r="F61" s="17">
        <f t="shared" si="3"/>
        <v>222245.14379882812</v>
      </c>
      <c r="G61" s="17">
        <f t="shared" si="4"/>
        <v>114875.95361328125</v>
      </c>
      <c r="H61" s="17">
        <f t="shared" si="2"/>
        <v>107369.19018554687</v>
      </c>
      <c r="I61" s="254">
        <v>32007.615234375</v>
      </c>
      <c r="J61" s="33">
        <v>7599.759765625</v>
      </c>
      <c r="K61" s="33">
        <v>33107.19921875</v>
      </c>
      <c r="L61" s="33">
        <v>28153.599609375</v>
      </c>
      <c r="M61" s="33">
        <v>6041.35986328125</v>
      </c>
      <c r="N61" s="33">
        <v>3852.679931640625</v>
      </c>
      <c r="O61" s="33">
        <v>2539.260009765625</v>
      </c>
      <c r="P61" s="87">
        <v>1574.47998046875</v>
      </c>
      <c r="Q61" s="33">
        <v>20474.08984375</v>
      </c>
      <c r="R61" s="33">
        <v>12456.6396484375</v>
      </c>
      <c r="S61" s="33">
        <v>49587.30078125</v>
      </c>
      <c r="T61" s="33">
        <v>17325</v>
      </c>
      <c r="U61" s="33">
        <v>6640.919921875</v>
      </c>
      <c r="V61" s="33">
        <v>0</v>
      </c>
      <c r="W61" s="33">
        <v>885.239990234375</v>
      </c>
      <c r="X61" s="255">
        <v>0</v>
      </c>
    </row>
    <row r="62" spans="1:24" s="101" customFormat="1" ht="15" customHeight="1" thickBot="1">
      <c r="A62" s="249" t="s">
        <v>80</v>
      </c>
      <c r="B62" s="95" t="s">
        <v>183</v>
      </c>
      <c r="C62" s="97" t="s">
        <v>79</v>
      </c>
      <c r="D62" s="100"/>
      <c r="E62" s="97"/>
      <c r="F62" s="98">
        <f t="shared" si="3"/>
        <v>618732.41516113281</v>
      </c>
      <c r="G62" s="99">
        <f t="shared" si="4"/>
        <v>269788.44409179687</v>
      </c>
      <c r="H62" s="99">
        <f>SUM(Q62:X62)</f>
        <v>348943.97106933594</v>
      </c>
      <c r="I62" s="100">
        <v>10393.5400390625</v>
      </c>
      <c r="J62" s="96">
        <v>3997.574951171875</v>
      </c>
      <c r="K62" s="96">
        <v>11042.16015625</v>
      </c>
      <c r="L62" s="96">
        <v>1844.5</v>
      </c>
      <c r="M62" s="96">
        <v>14594.0400390625</v>
      </c>
      <c r="N62" s="96">
        <v>75405.9765625</v>
      </c>
      <c r="O62" s="96">
        <v>120887.171875</v>
      </c>
      <c r="P62" s="97">
        <v>31623.48046875</v>
      </c>
      <c r="Q62" s="96">
        <v>0</v>
      </c>
      <c r="R62" s="96">
        <v>38562.140625</v>
      </c>
      <c r="S62" s="96">
        <v>0</v>
      </c>
      <c r="T62" s="96">
        <v>20608.5</v>
      </c>
      <c r="U62" s="96">
        <v>1500.0999755859375</v>
      </c>
      <c r="V62" s="96">
        <v>117527.5390625</v>
      </c>
      <c r="W62" s="96">
        <v>134613.8125</v>
      </c>
      <c r="X62" s="97">
        <v>36131.87890625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90" zoomScaleNormal="90" workbookViewId="0">
      <pane xSplit="5" ySplit="8" topLeftCell="F9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9.109375" defaultRowHeight="13.2"/>
  <cols>
    <col min="1" max="1" width="7.6640625" style="73" customWidth="1"/>
    <col min="2" max="3" width="3" style="40" customWidth="1"/>
    <col min="4" max="4" width="3.88671875" style="40" customWidth="1"/>
    <col min="5" max="5" width="34.6640625" style="6" customWidth="1"/>
    <col min="6" max="24" width="10.88671875" style="6" customWidth="1"/>
    <col min="25" max="16384" width="9.109375" style="6"/>
  </cols>
  <sheetData>
    <row r="1" spans="1:24" ht="15.6">
      <c r="A1" s="65" t="s">
        <v>200</v>
      </c>
    </row>
    <row r="2" spans="1:24" ht="15.6">
      <c r="A2" s="112" t="s">
        <v>171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34" t="s">
        <v>32</v>
      </c>
      <c r="I4" s="289" t="s">
        <v>31</v>
      </c>
      <c r="J4" s="290"/>
      <c r="K4" s="290"/>
      <c r="L4" s="290"/>
      <c r="M4" s="290"/>
      <c r="N4" s="290"/>
      <c r="O4" s="290"/>
      <c r="P4" s="291"/>
      <c r="Q4" s="290" t="s">
        <v>32</v>
      </c>
      <c r="R4" s="290"/>
      <c r="S4" s="290"/>
      <c r="T4" s="290"/>
      <c r="U4" s="290"/>
      <c r="V4" s="290"/>
      <c r="W4" s="290"/>
      <c r="X4" s="290"/>
    </row>
    <row r="5" spans="1:24" s="8" customFormat="1" ht="13.8" thickBot="1">
      <c r="A5" s="68"/>
      <c r="B5" s="43"/>
      <c r="C5" s="43"/>
      <c r="D5" s="43"/>
      <c r="E5" s="21" t="s">
        <v>34</v>
      </c>
      <c r="F5" s="286" t="s">
        <v>52</v>
      </c>
      <c r="G5" s="287" t="s">
        <v>1</v>
      </c>
      <c r="H5" s="288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56" t="s">
        <v>128</v>
      </c>
      <c r="Q5" s="10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10" t="s">
        <v>128</v>
      </c>
    </row>
    <row r="6" spans="1:24" s="11" customFormat="1" ht="14.4" thickTop="1" thickBot="1">
      <c r="A6" s="74" t="s">
        <v>0</v>
      </c>
      <c r="B6" s="57"/>
      <c r="C6" s="57"/>
      <c r="D6" s="57"/>
      <c r="E6" s="58"/>
      <c r="F6" s="59">
        <f>SUM(G6:H6)</f>
        <v>45615.027000000002</v>
      </c>
      <c r="G6" s="60">
        <f>SUM(I6:P6)</f>
        <v>23262.780999999999</v>
      </c>
      <c r="H6" s="60">
        <f>SUM(Q6:X6)</f>
        <v>22352.245999999999</v>
      </c>
      <c r="I6" s="61">
        <v>2017.0840000000001</v>
      </c>
      <c r="J6" s="62">
        <v>4058.6329999999998</v>
      </c>
      <c r="K6" s="62">
        <v>5910.5720000000001</v>
      </c>
      <c r="L6" s="62">
        <v>6600.3969999999999</v>
      </c>
      <c r="M6" s="62">
        <v>2316.0129999999999</v>
      </c>
      <c r="N6" s="62">
        <v>1487.8720000000001</v>
      </c>
      <c r="O6" s="62">
        <v>653.92499999999995</v>
      </c>
      <c r="P6" s="257">
        <v>218.285</v>
      </c>
      <c r="Q6" s="62">
        <v>1853.66</v>
      </c>
      <c r="R6" s="62">
        <v>3848.817</v>
      </c>
      <c r="S6" s="62">
        <v>5779.45</v>
      </c>
      <c r="T6" s="62">
        <v>6296.0829999999996</v>
      </c>
      <c r="U6" s="62">
        <v>2212.6930000000002</v>
      </c>
      <c r="V6" s="62">
        <v>1424.9</v>
      </c>
      <c r="W6" s="62">
        <v>718.20299999999997</v>
      </c>
      <c r="X6" s="62">
        <v>218.44</v>
      </c>
    </row>
    <row r="7" spans="1:24" s="11" customFormat="1" ht="14.4" thickTop="1" thickBot="1">
      <c r="A7" s="69"/>
      <c r="B7" s="44"/>
      <c r="C7" s="44"/>
      <c r="D7" s="44"/>
      <c r="E7" s="26"/>
      <c r="F7" s="36"/>
      <c r="G7" s="35"/>
      <c r="H7" s="258"/>
      <c r="I7" s="36"/>
      <c r="J7" s="35"/>
      <c r="K7" s="35"/>
      <c r="L7" s="35"/>
      <c r="M7" s="35"/>
      <c r="N7" s="35"/>
      <c r="O7" s="35"/>
      <c r="P7" s="258"/>
      <c r="Q7" s="35"/>
      <c r="R7" s="35"/>
      <c r="S7" s="35"/>
      <c r="T7" s="35"/>
      <c r="U7" s="35"/>
      <c r="V7" s="35"/>
      <c r="W7" s="35"/>
      <c r="X7" s="35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6"/>
      <c r="G8" s="35"/>
      <c r="H8" s="258"/>
      <c r="I8" s="12"/>
      <c r="J8" s="13"/>
      <c r="K8" s="13"/>
      <c r="L8" s="13"/>
      <c r="M8" s="13"/>
      <c r="N8" s="13"/>
      <c r="O8" s="13"/>
      <c r="P8" s="259"/>
      <c r="Q8" s="13"/>
      <c r="R8" s="13"/>
      <c r="S8" s="13"/>
      <c r="T8" s="13"/>
      <c r="U8" s="13"/>
      <c r="V8" s="13"/>
      <c r="W8" s="13"/>
      <c r="X8" s="13"/>
    </row>
    <row r="9" spans="1:24" s="15" customFormat="1" ht="14.4" thickTop="1">
      <c r="A9" s="71"/>
      <c r="B9" s="47" t="s">
        <v>2</v>
      </c>
      <c r="C9" s="47"/>
      <c r="D9" s="47"/>
      <c r="E9" s="48"/>
      <c r="F9" s="49">
        <f>SUM(G9:H9)</f>
        <v>13261481.109741211</v>
      </c>
      <c r="G9" s="50">
        <f>SUM(I9:P9)</f>
        <v>7463433.341293335</v>
      </c>
      <c r="H9" s="50">
        <f>SUM(Q9:X9)</f>
        <v>5798047.768447876</v>
      </c>
      <c r="I9" s="51">
        <f t="shared" ref="I9:X9" si="0">I10+I24+I54+I62</f>
        <v>1998745.6359863281</v>
      </c>
      <c r="J9" s="52">
        <f t="shared" si="0"/>
        <v>332787.0859375</v>
      </c>
      <c r="K9" s="52">
        <f t="shared" si="0"/>
        <v>751360.20434570313</v>
      </c>
      <c r="L9" s="52">
        <f t="shared" si="0"/>
        <v>1426746.3648681641</v>
      </c>
      <c r="M9" s="52">
        <f t="shared" si="0"/>
        <v>970162.79479980469</v>
      </c>
      <c r="N9" s="52">
        <f t="shared" si="0"/>
        <v>1064795.2387084961</v>
      </c>
      <c r="O9" s="52">
        <f t="shared" si="0"/>
        <v>733209.85614013672</v>
      </c>
      <c r="P9" s="260">
        <f t="shared" si="0"/>
        <v>185626.16050720215</v>
      </c>
      <c r="Q9" s="250">
        <f t="shared" si="0"/>
        <v>1760982.2346191406</v>
      </c>
      <c r="R9" s="250">
        <f t="shared" si="0"/>
        <v>325656.34155273438</v>
      </c>
      <c r="S9" s="250">
        <f t="shared" si="0"/>
        <v>697326.82189941406</v>
      </c>
      <c r="T9" s="250">
        <f t="shared" si="0"/>
        <v>810459.24224853516</v>
      </c>
      <c r="U9" s="250">
        <f t="shared" si="0"/>
        <v>580633.04998779297</v>
      </c>
      <c r="V9" s="250">
        <f t="shared" si="0"/>
        <v>803681.27661132813</v>
      </c>
      <c r="W9" s="250">
        <f t="shared" si="0"/>
        <v>672622.70697021484</v>
      </c>
      <c r="X9" s="251">
        <f t="shared" si="0"/>
        <v>146686.09455871582</v>
      </c>
    </row>
    <row r="10" spans="1:24" s="16" customFormat="1" ht="15" customHeight="1">
      <c r="A10" s="248"/>
      <c r="B10" s="63" t="s">
        <v>214</v>
      </c>
      <c r="C10" s="63"/>
      <c r="D10" s="63"/>
      <c r="E10" s="64"/>
      <c r="F10" s="53">
        <f>SUM(G10:H10)</f>
        <v>7114598.1655273438</v>
      </c>
      <c r="G10" s="54">
        <f>SUM(I10:P10)</f>
        <v>3798583.7856445313</v>
      </c>
      <c r="H10" s="54">
        <f>SUM(Q10:X10)</f>
        <v>3316014.3798828125</v>
      </c>
      <c r="I10" s="55">
        <f>SUM(I11:I23)</f>
        <v>1723120.7006835938</v>
      </c>
      <c r="J10" s="56">
        <f>SUM(J11:J23)</f>
        <v>169607.94921875</v>
      </c>
      <c r="K10" s="56">
        <f>SUM(K11:K23)</f>
        <v>245026.49499511719</v>
      </c>
      <c r="L10" s="56">
        <f t="shared" ref="L10:X10" si="1">SUM(L11:L23)</f>
        <v>503171.8466796875</v>
      </c>
      <c r="M10" s="56">
        <f t="shared" si="1"/>
        <v>351411.46862792969</v>
      </c>
      <c r="N10" s="56">
        <f t="shared" si="1"/>
        <v>426912.61901855469</v>
      </c>
      <c r="O10" s="56">
        <f t="shared" si="1"/>
        <v>303462.43609619141</v>
      </c>
      <c r="P10" s="252">
        <f t="shared" si="1"/>
        <v>75870.270324707031</v>
      </c>
      <c r="Q10" s="56">
        <f t="shared" si="1"/>
        <v>1550551.6630859375</v>
      </c>
      <c r="R10" s="56">
        <f t="shared" si="1"/>
        <v>190119.37744140625</v>
      </c>
      <c r="S10" s="56">
        <f t="shared" si="1"/>
        <v>333500.07373046875</v>
      </c>
      <c r="T10" s="56">
        <f t="shared" si="1"/>
        <v>321934.54229736328</v>
      </c>
      <c r="U10" s="56">
        <f t="shared" si="1"/>
        <v>202590.45941162109</v>
      </c>
      <c r="V10" s="56">
        <f t="shared" si="1"/>
        <v>334029.20489501953</v>
      </c>
      <c r="W10" s="56">
        <f t="shared" si="1"/>
        <v>314499.43017578125</v>
      </c>
      <c r="X10" s="252">
        <f t="shared" si="1"/>
        <v>68789.628845214844</v>
      </c>
    </row>
    <row r="11" spans="1:24" s="11" customFormat="1">
      <c r="A11" s="72" t="s">
        <v>81</v>
      </c>
      <c r="B11" s="14"/>
      <c r="C11" s="38" t="s">
        <v>3</v>
      </c>
      <c r="D11" s="88" t="s">
        <v>4</v>
      </c>
      <c r="E11" s="29"/>
      <c r="F11" s="17">
        <f>SUM(G11:H11)</f>
        <v>684462.47021484375</v>
      </c>
      <c r="G11" s="19">
        <f>SUM(I11:P11)</f>
        <v>466722.38525390625</v>
      </c>
      <c r="H11" s="19">
        <f t="shared" ref="H11:H61" si="2">SUM(Q11:X11)</f>
        <v>217740.0849609375</v>
      </c>
      <c r="I11" s="18">
        <v>6476.47021484375</v>
      </c>
      <c r="J11" s="31">
        <v>7125.7998046875</v>
      </c>
      <c r="K11" s="31">
        <v>21736.810546875</v>
      </c>
      <c r="L11" s="31">
        <v>161512.5</v>
      </c>
      <c r="M11" s="31">
        <v>115434.5</v>
      </c>
      <c r="N11" s="31">
        <v>102568.203125</v>
      </c>
      <c r="O11" s="31">
        <v>43780.94140625</v>
      </c>
      <c r="P11" s="87">
        <v>8087.16015625</v>
      </c>
      <c r="Q11" s="31">
        <v>4893.2998046875</v>
      </c>
      <c r="R11" s="31">
        <v>6969.240234375</v>
      </c>
      <c r="S11" s="31">
        <v>45359.91015625</v>
      </c>
      <c r="T11" s="31">
        <v>68691.4765625</v>
      </c>
      <c r="U11" s="31">
        <v>43520.0390625</v>
      </c>
      <c r="V11" s="31">
        <v>24275.69921875</v>
      </c>
      <c r="W11" s="31">
        <v>21730.5</v>
      </c>
      <c r="X11" s="87">
        <v>2299.919921875</v>
      </c>
    </row>
    <row r="12" spans="1:24" s="11" customFormat="1">
      <c r="A12" s="72" t="s">
        <v>82</v>
      </c>
      <c r="B12" s="14"/>
      <c r="C12" s="38" t="s">
        <v>5</v>
      </c>
      <c r="D12" s="88" t="s">
        <v>209</v>
      </c>
      <c r="E12" s="29"/>
      <c r="F12" s="17">
        <f t="shared" ref="F12:F62" si="3">SUM(G12:H12)</f>
        <v>18802.250030517578</v>
      </c>
      <c r="G12" s="19">
        <f t="shared" ref="G12:G62" si="4">SUM(I12:P12)</f>
        <v>11625.150207519531</v>
      </c>
      <c r="H12" s="19">
        <f t="shared" si="2"/>
        <v>7177.0998229980469</v>
      </c>
      <c r="I12" s="18">
        <v>0</v>
      </c>
      <c r="J12" s="31">
        <v>0</v>
      </c>
      <c r="K12" s="31">
        <v>1827.1500244140625</v>
      </c>
      <c r="L12" s="31">
        <v>9214.7001953125</v>
      </c>
      <c r="M12" s="31">
        <v>0</v>
      </c>
      <c r="N12" s="31">
        <v>0</v>
      </c>
      <c r="O12" s="31">
        <v>583.29998779296875</v>
      </c>
      <c r="P12" s="87">
        <v>0</v>
      </c>
      <c r="Q12" s="31">
        <v>0</v>
      </c>
      <c r="R12" s="31">
        <v>0</v>
      </c>
      <c r="S12" s="31">
        <v>1599.9599609375</v>
      </c>
      <c r="T12" s="31">
        <v>4041.39990234375</v>
      </c>
      <c r="U12" s="31">
        <v>0</v>
      </c>
      <c r="V12" s="31">
        <v>1363.9599609375</v>
      </c>
      <c r="W12" s="31">
        <v>0</v>
      </c>
      <c r="X12" s="87">
        <v>171.77999877929687</v>
      </c>
    </row>
    <row r="13" spans="1:24" s="11" customFormat="1">
      <c r="A13" s="72" t="s">
        <v>83</v>
      </c>
      <c r="B13" s="14"/>
      <c r="C13" s="37" t="s">
        <v>6</v>
      </c>
      <c r="D13" s="246" t="s">
        <v>215</v>
      </c>
      <c r="E13" s="29"/>
      <c r="F13" s="17">
        <f t="shared" si="3"/>
        <v>1359567.166015625</v>
      </c>
      <c r="G13" s="19">
        <f t="shared" si="4"/>
        <v>659352.748046875</v>
      </c>
      <c r="H13" s="19">
        <f t="shared" si="2"/>
        <v>700214.41796875</v>
      </c>
      <c r="I13" s="18">
        <v>125960.96875</v>
      </c>
      <c r="J13" s="31">
        <v>21208.990234375</v>
      </c>
      <c r="K13" s="31">
        <v>43150.80078125</v>
      </c>
      <c r="L13" s="31">
        <v>73456.5</v>
      </c>
      <c r="M13" s="31">
        <v>62370.10546875</v>
      </c>
      <c r="N13" s="31">
        <v>141639.15625</v>
      </c>
      <c r="O13" s="31">
        <v>145234.90625</v>
      </c>
      <c r="P13" s="87">
        <v>46331.3203125</v>
      </c>
      <c r="Q13" s="31">
        <v>136123.46875</v>
      </c>
      <c r="R13" s="31">
        <v>42268.80078125</v>
      </c>
      <c r="S13" s="31">
        <v>45655.12890625</v>
      </c>
      <c r="T13" s="31">
        <v>46789.4609375</v>
      </c>
      <c r="U13" s="31">
        <v>66423.6015625</v>
      </c>
      <c r="V13" s="31">
        <v>141095.5</v>
      </c>
      <c r="W13" s="31">
        <v>175946.578125</v>
      </c>
      <c r="X13" s="87">
        <v>45911.87890625</v>
      </c>
    </row>
    <row r="14" spans="1:24" s="11" customFormat="1">
      <c r="A14" s="72" t="s">
        <v>84</v>
      </c>
      <c r="B14" s="14"/>
      <c r="C14" s="37" t="s">
        <v>7</v>
      </c>
      <c r="D14" s="246" t="s">
        <v>201</v>
      </c>
      <c r="E14" s="29"/>
      <c r="F14" s="17">
        <f t="shared" si="3"/>
        <v>55638.531921386719</v>
      </c>
      <c r="G14" s="19">
        <f t="shared" si="4"/>
        <v>25896.231201171875</v>
      </c>
      <c r="H14" s="19">
        <f t="shared" si="2"/>
        <v>29742.300720214844</v>
      </c>
      <c r="I14" s="18">
        <v>11637.0712890625</v>
      </c>
      <c r="J14" s="31">
        <v>4439.5498046875</v>
      </c>
      <c r="K14" s="31">
        <v>0</v>
      </c>
      <c r="L14" s="31">
        <v>6109.56005859375</v>
      </c>
      <c r="M14" s="31">
        <v>0</v>
      </c>
      <c r="N14" s="31">
        <v>1744.9300537109375</v>
      </c>
      <c r="O14" s="31">
        <v>1965.1199951171875</v>
      </c>
      <c r="P14" s="87">
        <v>0</v>
      </c>
      <c r="Q14" s="31">
        <v>23800.140625</v>
      </c>
      <c r="R14" s="31">
        <v>0</v>
      </c>
      <c r="S14" s="31">
        <v>3526.56005859375</v>
      </c>
      <c r="T14" s="31">
        <v>0</v>
      </c>
      <c r="U14" s="31">
        <v>999.17999267578125</v>
      </c>
      <c r="V14" s="31">
        <v>1416.4200439453125</v>
      </c>
      <c r="W14" s="31">
        <v>0</v>
      </c>
      <c r="X14" s="87">
        <v>0</v>
      </c>
    </row>
    <row r="15" spans="1:24" s="11" customFormat="1">
      <c r="A15" s="72" t="s">
        <v>85</v>
      </c>
      <c r="B15" s="14"/>
      <c r="C15" s="37" t="s">
        <v>8</v>
      </c>
      <c r="D15" s="246" t="s">
        <v>53</v>
      </c>
      <c r="E15" s="29"/>
      <c r="F15" s="17">
        <f t="shared" si="3"/>
        <v>46641.533508300781</v>
      </c>
      <c r="G15" s="17">
        <f t="shared" si="4"/>
        <v>31362.38916015625</v>
      </c>
      <c r="H15" s="17">
        <f t="shared" si="2"/>
        <v>15279.144348144531</v>
      </c>
      <c r="I15" s="18">
        <v>13836.8740234375</v>
      </c>
      <c r="J15" s="31">
        <v>7360.080078125</v>
      </c>
      <c r="K15" s="31">
        <v>2023.9200439453125</v>
      </c>
      <c r="L15" s="31">
        <v>3082.27490234375</v>
      </c>
      <c r="M15" s="31">
        <v>1332.6600341796875</v>
      </c>
      <c r="N15" s="31">
        <v>3726.580078125</v>
      </c>
      <c r="O15" s="31">
        <v>0</v>
      </c>
      <c r="P15" s="87">
        <v>0</v>
      </c>
      <c r="Q15" s="31">
        <v>0</v>
      </c>
      <c r="R15" s="31">
        <v>8234.51953125</v>
      </c>
      <c r="S15" s="31">
        <v>4378.31982421875</v>
      </c>
      <c r="T15" s="31">
        <v>982.10498046875</v>
      </c>
      <c r="U15" s="31">
        <v>921.8800048828125</v>
      </c>
      <c r="V15" s="31">
        <v>762.32000732421875</v>
      </c>
      <c r="W15" s="31">
        <v>0</v>
      </c>
      <c r="X15" s="87">
        <v>0</v>
      </c>
    </row>
    <row r="16" spans="1:24" s="11" customFormat="1">
      <c r="A16" s="72" t="s">
        <v>86</v>
      </c>
      <c r="B16" s="14"/>
      <c r="C16" s="39" t="s">
        <v>9</v>
      </c>
      <c r="D16" s="246" t="s">
        <v>43</v>
      </c>
      <c r="E16" s="29"/>
      <c r="F16" s="17">
        <f t="shared" si="3"/>
        <v>236993.43084716797</v>
      </c>
      <c r="G16" s="17">
        <f t="shared" si="4"/>
        <v>120264.20928955078</v>
      </c>
      <c r="H16" s="17">
        <f t="shared" si="2"/>
        <v>116729.22155761719</v>
      </c>
      <c r="I16" s="18">
        <v>20273.2890625</v>
      </c>
      <c r="J16" s="31">
        <v>16705.859375</v>
      </c>
      <c r="K16" s="31">
        <v>27665.400390625</v>
      </c>
      <c r="L16" s="31">
        <v>25395.48046875</v>
      </c>
      <c r="M16" s="31">
        <v>12602.25</v>
      </c>
      <c r="N16" s="31">
        <v>10765.7099609375</v>
      </c>
      <c r="O16" s="31">
        <v>6205.02001953125</v>
      </c>
      <c r="P16" s="87">
        <v>651.20001220703125</v>
      </c>
      <c r="Q16" s="31">
        <v>41483.26171875</v>
      </c>
      <c r="R16" s="31">
        <v>19435.279296875</v>
      </c>
      <c r="S16" s="31">
        <v>17634.26953125</v>
      </c>
      <c r="T16" s="31">
        <v>20548.630859375</v>
      </c>
      <c r="U16" s="31">
        <v>4994.64013671875</v>
      </c>
      <c r="V16" s="31">
        <v>6543.16015625</v>
      </c>
      <c r="W16" s="31">
        <v>5697.33984375</v>
      </c>
      <c r="X16" s="87">
        <v>392.6400146484375</v>
      </c>
    </row>
    <row r="17" spans="1:24" s="11" customFormat="1">
      <c r="A17" s="72" t="s">
        <v>87</v>
      </c>
      <c r="B17" s="14"/>
      <c r="C17" s="39" t="s">
        <v>10</v>
      </c>
      <c r="D17" s="246" t="s">
        <v>14</v>
      </c>
      <c r="E17" s="29"/>
      <c r="F17" s="17">
        <f t="shared" si="3"/>
        <v>1261746.3818359375</v>
      </c>
      <c r="G17" s="17">
        <f t="shared" si="4"/>
        <v>682034.6982421875</v>
      </c>
      <c r="H17" s="17">
        <f t="shared" si="2"/>
        <v>579711.68359375</v>
      </c>
      <c r="I17" s="18">
        <v>120192.796875</v>
      </c>
      <c r="J17" s="31">
        <v>69429.5</v>
      </c>
      <c r="K17" s="31">
        <v>116625.3125</v>
      </c>
      <c r="L17" s="31">
        <v>154376.046875</v>
      </c>
      <c r="M17" s="31">
        <v>93363.953125</v>
      </c>
      <c r="N17" s="31">
        <v>81164.96875</v>
      </c>
      <c r="O17" s="31">
        <v>39771</v>
      </c>
      <c r="P17" s="87">
        <v>7111.1201171875</v>
      </c>
      <c r="Q17" s="31">
        <v>105276.9921875</v>
      </c>
      <c r="R17" s="31">
        <v>74332.4375</v>
      </c>
      <c r="S17" s="31">
        <v>112284.3671875</v>
      </c>
      <c r="T17" s="31">
        <v>111460.4375</v>
      </c>
      <c r="U17" s="31">
        <v>56561.0390625</v>
      </c>
      <c r="V17" s="31">
        <v>76360.1796875</v>
      </c>
      <c r="W17" s="31">
        <v>38329.73046875</v>
      </c>
      <c r="X17" s="87">
        <v>5106.5</v>
      </c>
    </row>
    <row r="18" spans="1:24" s="11" customFormat="1">
      <c r="A18" s="72" t="s">
        <v>88</v>
      </c>
      <c r="B18" s="14"/>
      <c r="C18" s="37" t="s">
        <v>11</v>
      </c>
      <c r="D18" s="246" t="s">
        <v>54</v>
      </c>
      <c r="E18" s="29"/>
      <c r="F18" s="17">
        <f>SUM(G18:H18)</f>
        <v>571757.42816162109</v>
      </c>
      <c r="G18" s="17">
        <f>SUM(I18:P18)</f>
        <v>327535.42199707031</v>
      </c>
      <c r="H18" s="17">
        <f t="shared" si="2"/>
        <v>244222.00616455078</v>
      </c>
      <c r="I18" s="18">
        <v>212405.0625</v>
      </c>
      <c r="J18" s="31">
        <v>21471</v>
      </c>
      <c r="K18" s="31">
        <v>1939.5899658203125</v>
      </c>
      <c r="L18" s="31">
        <v>8464.75</v>
      </c>
      <c r="M18" s="31">
        <v>22348.740234375</v>
      </c>
      <c r="N18" s="31">
        <v>31145.66015625</v>
      </c>
      <c r="O18" s="31">
        <v>23724.5390625</v>
      </c>
      <c r="P18" s="87">
        <v>6036.080078125</v>
      </c>
      <c r="Q18" s="31">
        <v>177388.015625</v>
      </c>
      <c r="R18" s="31">
        <v>8230.3203125</v>
      </c>
      <c r="S18" s="31">
        <v>5985.33984375</v>
      </c>
      <c r="T18" s="31">
        <v>992.67999267578125</v>
      </c>
      <c r="U18" s="31">
        <v>6476.39990234375</v>
      </c>
      <c r="V18" s="31">
        <v>17829.759765625</v>
      </c>
      <c r="W18" s="31">
        <v>22466.880859375</v>
      </c>
      <c r="X18" s="87">
        <v>4852.60986328125</v>
      </c>
    </row>
    <row r="19" spans="1:24" s="11" customFormat="1">
      <c r="A19" s="72" t="s">
        <v>89</v>
      </c>
      <c r="B19" s="14"/>
      <c r="C19" s="38" t="s">
        <v>12</v>
      </c>
      <c r="D19" s="88" t="s">
        <v>208</v>
      </c>
      <c r="E19" s="29"/>
      <c r="F19" s="17">
        <f t="shared" si="3"/>
        <v>393693.75378417969</v>
      </c>
      <c r="G19" s="17">
        <f t="shared" si="4"/>
        <v>221299.59716796875</v>
      </c>
      <c r="H19" s="17">
        <f t="shared" si="2"/>
        <v>172394.15661621094</v>
      </c>
      <c r="I19" s="18">
        <v>148709.1875</v>
      </c>
      <c r="J19" s="31">
        <v>4788.27001953125</v>
      </c>
      <c r="K19" s="31">
        <v>5658.330078125</v>
      </c>
      <c r="L19" s="31">
        <v>20087.599609375</v>
      </c>
      <c r="M19" s="31">
        <v>11904.75</v>
      </c>
      <c r="N19" s="31">
        <v>19933.830078125</v>
      </c>
      <c r="O19" s="31">
        <v>8164.25</v>
      </c>
      <c r="P19" s="87">
        <v>2053.3798828125</v>
      </c>
      <c r="Q19" s="31">
        <v>120898.515625</v>
      </c>
      <c r="R19" s="31">
        <v>5513.68994140625</v>
      </c>
      <c r="S19" s="31">
        <v>7177.39013671875</v>
      </c>
      <c r="T19" s="31">
        <v>11236.16015625</v>
      </c>
      <c r="U19" s="31">
        <v>4944.60009765625</v>
      </c>
      <c r="V19" s="31">
        <v>10973.6103515625</v>
      </c>
      <c r="W19" s="31">
        <v>10146.1103515625</v>
      </c>
      <c r="X19" s="87">
        <v>1504.0799560546875</v>
      </c>
    </row>
    <row r="20" spans="1:24" s="11" customFormat="1">
      <c r="A20" s="72" t="s">
        <v>90</v>
      </c>
      <c r="B20" s="14"/>
      <c r="C20" s="38" t="s">
        <v>13</v>
      </c>
      <c r="D20" s="88" t="s">
        <v>211</v>
      </c>
      <c r="E20" s="29"/>
      <c r="F20" s="17">
        <f t="shared" si="3"/>
        <v>72351.439453125</v>
      </c>
      <c r="G20" s="17">
        <f t="shared" si="4"/>
        <v>0</v>
      </c>
      <c r="H20" s="17">
        <f t="shared" si="2"/>
        <v>72351.439453125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7">
        <v>0</v>
      </c>
      <c r="Q20" s="31">
        <v>0</v>
      </c>
      <c r="R20" s="31">
        <v>0</v>
      </c>
      <c r="S20" s="31">
        <v>51381.5390625</v>
      </c>
      <c r="T20" s="31">
        <v>20969.900390625</v>
      </c>
      <c r="U20" s="31">
        <v>0</v>
      </c>
      <c r="V20" s="31">
        <v>0</v>
      </c>
      <c r="W20" s="31">
        <v>0</v>
      </c>
      <c r="X20" s="87">
        <v>0</v>
      </c>
    </row>
    <row r="21" spans="1:24" s="11" customFormat="1">
      <c r="A21" s="72" t="s">
        <v>91</v>
      </c>
      <c r="B21" s="14"/>
      <c r="C21" s="38" t="s">
        <v>15</v>
      </c>
      <c r="D21" s="88" t="s">
        <v>212</v>
      </c>
      <c r="E21" s="29"/>
      <c r="F21" s="17">
        <f t="shared" si="3"/>
        <v>1841908.0625</v>
      </c>
      <c r="G21" s="17">
        <f t="shared" si="4"/>
        <v>974791.5</v>
      </c>
      <c r="H21" s="17">
        <f t="shared" si="2"/>
        <v>867116.5625</v>
      </c>
      <c r="I21" s="18">
        <v>974791.5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7">
        <v>0</v>
      </c>
      <c r="Q21" s="31">
        <v>867116.5625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7">
        <v>0</v>
      </c>
    </row>
    <row r="22" spans="1:24" s="11" customFormat="1">
      <c r="A22" s="72" t="s">
        <v>92</v>
      </c>
      <c r="B22" s="14"/>
      <c r="C22" s="37" t="s">
        <v>16</v>
      </c>
      <c r="D22" s="246" t="s">
        <v>224</v>
      </c>
      <c r="E22" s="29"/>
      <c r="F22" s="17">
        <f t="shared" si="3"/>
        <v>218954.21188354492</v>
      </c>
      <c r="G22" s="17">
        <f t="shared" si="4"/>
        <v>98126.1513671875</v>
      </c>
      <c r="H22" s="17">
        <f t="shared" si="2"/>
        <v>120828.06051635742</v>
      </c>
      <c r="I22" s="18">
        <v>49983.06640625</v>
      </c>
      <c r="J22" s="31">
        <v>7355.89990234375</v>
      </c>
      <c r="K22" s="31">
        <v>11238.48046875</v>
      </c>
      <c r="L22" s="31">
        <v>13198.9345703125</v>
      </c>
      <c r="M22" s="31">
        <v>4424.759765625</v>
      </c>
      <c r="N22" s="31">
        <v>6644.43017578125</v>
      </c>
      <c r="O22" s="31">
        <v>4653.580078125</v>
      </c>
      <c r="P22" s="87">
        <v>627</v>
      </c>
      <c r="Q22" s="31">
        <v>46826.6875</v>
      </c>
      <c r="R22" s="31">
        <v>13974.849609375</v>
      </c>
      <c r="S22" s="31">
        <v>19382.7890625</v>
      </c>
      <c r="T22" s="31">
        <v>13070.330078125</v>
      </c>
      <c r="U22" s="31">
        <v>2454.47998046875</v>
      </c>
      <c r="V22" s="31">
        <v>17220.494140625</v>
      </c>
      <c r="W22" s="31">
        <v>7415.64013671875</v>
      </c>
      <c r="X22" s="87">
        <v>482.79000854492187</v>
      </c>
    </row>
    <row r="23" spans="1:24" s="11" customFormat="1">
      <c r="A23" s="72" t="s">
        <v>93</v>
      </c>
      <c r="B23" s="14"/>
      <c r="C23" s="37" t="s">
        <v>20</v>
      </c>
      <c r="D23" s="246" t="s">
        <v>55</v>
      </c>
      <c r="E23" s="29"/>
      <c r="F23" s="17">
        <f t="shared" si="3"/>
        <v>352081.50537109375</v>
      </c>
      <c r="G23" s="17">
        <f>SUM(I23:P23)</f>
        <v>179573.3037109375</v>
      </c>
      <c r="H23" s="17">
        <f t="shared" si="2"/>
        <v>172508.20166015625</v>
      </c>
      <c r="I23" s="18">
        <v>38854.4140625</v>
      </c>
      <c r="J23" s="31">
        <v>9723</v>
      </c>
      <c r="K23" s="31">
        <v>13160.7001953125</v>
      </c>
      <c r="L23" s="31">
        <v>28273.5</v>
      </c>
      <c r="M23" s="31">
        <v>27629.75</v>
      </c>
      <c r="N23" s="31">
        <v>27579.150390625</v>
      </c>
      <c r="O23" s="31">
        <v>29379.779296875</v>
      </c>
      <c r="P23" s="87">
        <v>4973.009765625</v>
      </c>
      <c r="Q23" s="31">
        <v>26744.71875</v>
      </c>
      <c r="R23" s="31">
        <v>11160.240234375</v>
      </c>
      <c r="S23" s="31">
        <v>19134.5</v>
      </c>
      <c r="T23" s="31">
        <v>23151.9609375</v>
      </c>
      <c r="U23" s="31">
        <v>15294.599609375</v>
      </c>
      <c r="V23" s="31">
        <v>36188.1015625</v>
      </c>
      <c r="W23" s="31">
        <v>32766.650390625</v>
      </c>
      <c r="X23" s="87">
        <v>8067.43017578125</v>
      </c>
    </row>
    <row r="24" spans="1:24" s="16" customFormat="1" ht="15" customHeight="1">
      <c r="A24" s="248"/>
      <c r="B24" s="63" t="s">
        <v>222</v>
      </c>
      <c r="C24" s="63"/>
      <c r="D24" s="63"/>
      <c r="E24" s="64"/>
      <c r="F24" s="53">
        <f>SUM(G24:H24)</f>
        <v>4314083.6958007812</v>
      </c>
      <c r="G24" s="54">
        <f>SUM(I24:P24)</f>
        <v>2488880.3360443115</v>
      </c>
      <c r="H24" s="54">
        <f>SUM(Q24:X24)</f>
        <v>1825203.3597564697</v>
      </c>
      <c r="I24" s="55">
        <f>SUM(I25:I53)</f>
        <v>189910.095703125</v>
      </c>
      <c r="J24" s="56">
        <f t="shared" ref="J24:X24" si="5">SUM(J25:J53)</f>
        <v>59137.26513671875</v>
      </c>
      <c r="K24" s="56">
        <f t="shared" si="5"/>
        <v>177734.94079589844</v>
      </c>
      <c r="L24" s="56">
        <f t="shared" si="5"/>
        <v>582078.02111816406</v>
      </c>
      <c r="M24" s="56">
        <f t="shared" si="5"/>
        <v>525754.7646484375</v>
      </c>
      <c r="N24" s="56">
        <f t="shared" si="5"/>
        <v>548635.45910644531</v>
      </c>
      <c r="O24" s="56">
        <f t="shared" si="5"/>
        <v>333778.29931640625</v>
      </c>
      <c r="P24" s="252">
        <f t="shared" si="5"/>
        <v>71851.490219116211</v>
      </c>
      <c r="Q24" s="56">
        <f t="shared" si="5"/>
        <v>140415.27075195312</v>
      </c>
      <c r="R24" s="56">
        <f t="shared" si="5"/>
        <v>75732.354248046875</v>
      </c>
      <c r="S24" s="56">
        <f>SUM(S25:S53)</f>
        <v>174188.49487304688</v>
      </c>
      <c r="T24" s="56">
        <f t="shared" si="5"/>
        <v>387806.34033203125</v>
      </c>
      <c r="U24" s="56">
        <f t="shared" si="5"/>
        <v>343200.75610351563</v>
      </c>
      <c r="V24" s="56">
        <f t="shared" si="5"/>
        <v>395865.37231445313</v>
      </c>
      <c r="W24" s="56">
        <f t="shared" si="5"/>
        <v>265030.41571044922</v>
      </c>
      <c r="X24" s="252">
        <f t="shared" si="5"/>
        <v>42964.355422973633</v>
      </c>
    </row>
    <row r="25" spans="1:24" s="79" customFormat="1">
      <c r="A25" s="102"/>
      <c r="B25" s="262"/>
      <c r="C25" s="262"/>
      <c r="D25" s="104" t="s">
        <v>188</v>
      </c>
      <c r="E25" s="263"/>
      <c r="F25" s="80"/>
      <c r="G25" s="80"/>
      <c r="H25" s="80"/>
      <c r="I25" s="261"/>
      <c r="J25" s="262"/>
      <c r="K25" s="262"/>
      <c r="L25" s="262"/>
      <c r="M25" s="262"/>
      <c r="N25" s="262"/>
      <c r="O25" s="262"/>
      <c r="P25" s="263"/>
      <c r="Q25" s="105"/>
      <c r="R25" s="105"/>
      <c r="S25" s="105"/>
      <c r="T25" s="105"/>
      <c r="U25" s="105"/>
      <c r="V25" s="105"/>
      <c r="W25" s="105"/>
      <c r="X25" s="253"/>
    </row>
    <row r="26" spans="1:24" s="11" customFormat="1">
      <c r="A26" s="72" t="s">
        <v>94</v>
      </c>
      <c r="B26" s="14"/>
      <c r="C26" s="38" t="s">
        <v>21</v>
      </c>
      <c r="D26" s="38"/>
      <c r="E26" s="29" t="s">
        <v>189</v>
      </c>
      <c r="F26" s="17">
        <f>SUM(G26:H26)</f>
        <v>93309.160766601563</v>
      </c>
      <c r="G26" s="17">
        <f>SUM(I26:P26)</f>
        <v>53379.990966796875</v>
      </c>
      <c r="H26" s="17">
        <f t="shared" si="2"/>
        <v>39929.169799804688</v>
      </c>
      <c r="I26" s="32">
        <v>0</v>
      </c>
      <c r="J26" s="31">
        <v>0</v>
      </c>
      <c r="K26" s="31">
        <v>1935.280029296875</v>
      </c>
      <c r="L26" s="31">
        <v>17429.30078125</v>
      </c>
      <c r="M26" s="31">
        <v>19195.23046875</v>
      </c>
      <c r="N26" s="31">
        <v>9520.5595703125</v>
      </c>
      <c r="O26" s="31">
        <v>4071.320068359375</v>
      </c>
      <c r="P26" s="87">
        <v>1228.300048828125</v>
      </c>
      <c r="Q26" s="31">
        <v>0</v>
      </c>
      <c r="R26" s="31">
        <v>0</v>
      </c>
      <c r="S26" s="31">
        <v>2633.639892578125</v>
      </c>
      <c r="T26" s="31">
        <v>13585.919921875</v>
      </c>
      <c r="U26" s="31">
        <v>10970.6396484375</v>
      </c>
      <c r="V26" s="31">
        <v>6806.97021484375</v>
      </c>
      <c r="W26" s="31">
        <v>5343.1201171875</v>
      </c>
      <c r="X26" s="87">
        <v>588.8800048828125</v>
      </c>
    </row>
    <row r="27" spans="1:24" s="11" customFormat="1">
      <c r="A27" s="72" t="s">
        <v>95</v>
      </c>
      <c r="B27" s="14"/>
      <c r="C27" s="38" t="s">
        <v>22</v>
      </c>
      <c r="D27" s="38"/>
      <c r="E27" s="29" t="s">
        <v>191</v>
      </c>
      <c r="F27" s="17">
        <f t="shared" si="3"/>
        <v>19002.229675292969</v>
      </c>
      <c r="G27" s="17">
        <f t="shared" ref="G27:G43" si="6">SUM(I27:P27)</f>
        <v>12129.159606933594</v>
      </c>
      <c r="H27" s="17">
        <f t="shared" si="2"/>
        <v>6873.070068359375</v>
      </c>
      <c r="I27" s="32">
        <v>0</v>
      </c>
      <c r="J27" s="31">
        <v>0</v>
      </c>
      <c r="K27" s="31">
        <v>1949.510009765625</v>
      </c>
      <c r="L27" s="31">
        <v>1428.9599609375</v>
      </c>
      <c r="M27" s="31">
        <v>6381.759765625</v>
      </c>
      <c r="N27" s="31">
        <v>2097.6298828125</v>
      </c>
      <c r="O27" s="31">
        <v>0</v>
      </c>
      <c r="P27" s="87">
        <v>271.29998779296875</v>
      </c>
      <c r="Q27" s="31">
        <v>0</v>
      </c>
      <c r="R27" s="31">
        <v>0</v>
      </c>
      <c r="S27" s="31">
        <v>0</v>
      </c>
      <c r="T27" s="31">
        <v>2297.280029296875</v>
      </c>
      <c r="U27" s="31">
        <v>3521.2900390625</v>
      </c>
      <c r="V27" s="31">
        <v>0</v>
      </c>
      <c r="W27" s="31">
        <v>1054.5</v>
      </c>
      <c r="X27" s="87">
        <v>0</v>
      </c>
    </row>
    <row r="28" spans="1:24" s="11" customFormat="1">
      <c r="A28" s="72" t="s">
        <v>96</v>
      </c>
      <c r="B28" s="14"/>
      <c r="C28" s="37" t="s">
        <v>23</v>
      </c>
      <c r="D28" s="37"/>
      <c r="E28" s="29" t="s">
        <v>17</v>
      </c>
      <c r="F28" s="17">
        <f t="shared" si="3"/>
        <v>44527.470321655273</v>
      </c>
      <c r="G28" s="17">
        <f t="shared" si="6"/>
        <v>12947.309692382813</v>
      </c>
      <c r="H28" s="17">
        <f t="shared" si="2"/>
        <v>31580.160629272461</v>
      </c>
      <c r="I28" s="32">
        <v>0</v>
      </c>
      <c r="J28" s="31">
        <v>0</v>
      </c>
      <c r="K28" s="31">
        <v>0</v>
      </c>
      <c r="L28" s="31">
        <v>4439.39990234375</v>
      </c>
      <c r="M28" s="31">
        <v>6883.31982421875</v>
      </c>
      <c r="N28" s="31">
        <v>1624.5899658203125</v>
      </c>
      <c r="O28" s="31">
        <v>0</v>
      </c>
      <c r="P28" s="87">
        <v>0</v>
      </c>
      <c r="Q28" s="31">
        <v>0</v>
      </c>
      <c r="R28" s="31">
        <v>0</v>
      </c>
      <c r="S28" s="31">
        <v>3404.110107421875</v>
      </c>
      <c r="T28" s="31">
        <v>12587.1201171875</v>
      </c>
      <c r="U28" s="31">
        <v>6923.16015625</v>
      </c>
      <c r="V28" s="31">
        <v>4349.7001953125</v>
      </c>
      <c r="W28" s="31">
        <v>4137.06005859375</v>
      </c>
      <c r="X28" s="87">
        <v>179.00999450683594</v>
      </c>
    </row>
    <row r="29" spans="1:24" s="11" customFormat="1">
      <c r="A29" s="72" t="s">
        <v>97</v>
      </c>
      <c r="B29" s="14"/>
      <c r="C29" s="37" t="s">
        <v>44</v>
      </c>
      <c r="D29" s="37"/>
      <c r="E29" s="29" t="s">
        <v>18</v>
      </c>
      <c r="F29" s="17">
        <f t="shared" si="3"/>
        <v>62578.710510253906</v>
      </c>
      <c r="G29" s="17">
        <f t="shared" si="6"/>
        <v>38667.715393066406</v>
      </c>
      <c r="H29" s="17">
        <f t="shared" si="2"/>
        <v>23910.9951171875</v>
      </c>
      <c r="I29" s="32">
        <v>0</v>
      </c>
      <c r="J29" s="31">
        <v>0</v>
      </c>
      <c r="K29" s="31">
        <v>0</v>
      </c>
      <c r="L29" s="31">
        <v>15936</v>
      </c>
      <c r="M29" s="31">
        <v>11422.6748046875</v>
      </c>
      <c r="N29" s="31">
        <v>8578.98046875</v>
      </c>
      <c r="O29" s="31">
        <v>2187.360107421875</v>
      </c>
      <c r="P29" s="87">
        <v>542.70001220703125</v>
      </c>
      <c r="Q29" s="31">
        <v>0</v>
      </c>
      <c r="R29" s="31">
        <v>0</v>
      </c>
      <c r="S29" s="31">
        <v>4914.55517578125</v>
      </c>
      <c r="T29" s="31">
        <v>7743.5</v>
      </c>
      <c r="U29" s="31">
        <v>4944.60009765625</v>
      </c>
      <c r="V29" s="31">
        <v>5880.83984375</v>
      </c>
      <c r="W29" s="31">
        <v>427.5</v>
      </c>
      <c r="X29" s="87">
        <v>0</v>
      </c>
    </row>
    <row r="30" spans="1:24" s="11" customFormat="1">
      <c r="A30" s="72" t="s">
        <v>98</v>
      </c>
      <c r="B30" s="14"/>
      <c r="C30" s="37" t="s">
        <v>45</v>
      </c>
      <c r="D30" s="37"/>
      <c r="E30" s="29" t="s">
        <v>57</v>
      </c>
      <c r="F30" s="17">
        <f t="shared" si="3"/>
        <v>158983.47796630859</v>
      </c>
      <c r="G30" s="17">
        <f t="shared" si="6"/>
        <v>84402.656677246094</v>
      </c>
      <c r="H30" s="17">
        <f t="shared" si="2"/>
        <v>74580.8212890625</v>
      </c>
      <c r="I30" s="32">
        <v>6937.4267578125</v>
      </c>
      <c r="J30" s="31">
        <v>0</v>
      </c>
      <c r="K30" s="31">
        <v>5191.1201171875</v>
      </c>
      <c r="L30" s="31">
        <v>24632.16015625</v>
      </c>
      <c r="M30" s="31">
        <v>20640.599609375</v>
      </c>
      <c r="N30" s="31">
        <v>20865.330078125</v>
      </c>
      <c r="O30" s="31">
        <v>5282.4599609375</v>
      </c>
      <c r="P30" s="87">
        <v>853.55999755859375</v>
      </c>
      <c r="Q30" s="31">
        <v>2005.6400146484375</v>
      </c>
      <c r="R30" s="31">
        <v>5016.4501953125</v>
      </c>
      <c r="S30" s="31">
        <v>8543.5</v>
      </c>
      <c r="T30" s="31">
        <v>26313.490234375</v>
      </c>
      <c r="U30" s="31">
        <v>17153.640625</v>
      </c>
      <c r="V30" s="31">
        <v>11140.740234375</v>
      </c>
      <c r="W30" s="31">
        <v>4014.719970703125</v>
      </c>
      <c r="X30" s="87">
        <v>392.6400146484375</v>
      </c>
    </row>
    <row r="31" spans="1:24" s="11" customFormat="1">
      <c r="A31" s="72" t="s">
        <v>99</v>
      </c>
      <c r="B31" s="14"/>
      <c r="C31" s="39" t="s">
        <v>46</v>
      </c>
      <c r="D31" s="39"/>
      <c r="E31" s="29" t="s">
        <v>19</v>
      </c>
      <c r="F31" s="17">
        <f t="shared" si="3"/>
        <v>27358.820068359375</v>
      </c>
      <c r="G31" s="17">
        <f t="shared" si="6"/>
        <v>0</v>
      </c>
      <c r="H31" s="17">
        <f t="shared" si="2"/>
        <v>27358.820068359375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7">
        <v>0</v>
      </c>
      <c r="Q31" s="31">
        <v>0</v>
      </c>
      <c r="R31" s="31">
        <v>0</v>
      </c>
      <c r="S31" s="31">
        <v>3162.739990234375</v>
      </c>
      <c r="T31" s="31">
        <v>13463.5</v>
      </c>
      <c r="U31" s="31">
        <v>5119.740234375</v>
      </c>
      <c r="V31" s="31">
        <v>4613.83984375</v>
      </c>
      <c r="W31" s="31">
        <v>999</v>
      </c>
      <c r="X31" s="87">
        <v>0</v>
      </c>
    </row>
    <row r="32" spans="1:24" s="11" customFormat="1">
      <c r="A32" s="72" t="s">
        <v>100</v>
      </c>
      <c r="B32" s="14"/>
      <c r="C32" s="39" t="s">
        <v>47</v>
      </c>
      <c r="D32" s="39"/>
      <c r="E32" s="29" t="s">
        <v>193</v>
      </c>
      <c r="F32" s="17">
        <f t="shared" si="3"/>
        <v>16550.24951171875</v>
      </c>
      <c r="G32" s="17">
        <f t="shared" si="6"/>
        <v>0</v>
      </c>
      <c r="H32" s="17">
        <f t="shared" si="2"/>
        <v>16550.24951171875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7">
        <v>0</v>
      </c>
      <c r="Q32" s="31">
        <v>0</v>
      </c>
      <c r="R32" s="31">
        <v>2460.89990234375</v>
      </c>
      <c r="S32" s="31">
        <v>0</v>
      </c>
      <c r="T32" s="31">
        <v>5547.77978515625</v>
      </c>
      <c r="U32" s="31">
        <v>3806.639892578125</v>
      </c>
      <c r="V32" s="31">
        <v>3758.43994140625</v>
      </c>
      <c r="W32" s="31">
        <v>532.19000244140625</v>
      </c>
      <c r="X32" s="87">
        <v>444.29998779296875</v>
      </c>
    </row>
    <row r="33" spans="1:24" s="11" customFormat="1">
      <c r="A33" s="72" t="s">
        <v>101</v>
      </c>
      <c r="B33" s="14"/>
      <c r="C33" s="37" t="s">
        <v>48</v>
      </c>
      <c r="D33" s="37"/>
      <c r="E33" s="29" t="s">
        <v>216</v>
      </c>
      <c r="F33" s="17">
        <f t="shared" si="3"/>
        <v>63591.455032348633</v>
      </c>
      <c r="G33" s="17">
        <f t="shared" si="6"/>
        <v>21863.554824829102</v>
      </c>
      <c r="H33" s="17">
        <f>SUM(Q33:X33)</f>
        <v>41727.900207519531</v>
      </c>
      <c r="I33" s="32">
        <v>3736.4599609375</v>
      </c>
      <c r="J33" s="31">
        <v>0</v>
      </c>
      <c r="K33" s="31">
        <v>9902.8798828125</v>
      </c>
      <c r="L33" s="31">
        <v>2980.949951171875</v>
      </c>
      <c r="M33" s="31">
        <v>4460.06005859375</v>
      </c>
      <c r="N33" s="31">
        <v>0</v>
      </c>
      <c r="O33" s="31">
        <v>552.5999755859375</v>
      </c>
      <c r="P33" s="87">
        <v>230.60499572753906</v>
      </c>
      <c r="Q33" s="31">
        <v>2419.02001953125</v>
      </c>
      <c r="R33" s="31">
        <v>10625.5595703125</v>
      </c>
      <c r="S33" s="31">
        <v>1603.699951171875</v>
      </c>
      <c r="T33" s="31">
        <v>21065.720703125</v>
      </c>
      <c r="U33" s="31">
        <v>1169.5699462890625</v>
      </c>
      <c r="V33" s="31">
        <v>3772.260009765625</v>
      </c>
      <c r="W33" s="31">
        <v>532.19000244140625</v>
      </c>
      <c r="X33" s="87">
        <v>539.8800048828125</v>
      </c>
    </row>
    <row r="34" spans="1:24" s="11" customFormat="1">
      <c r="A34" s="72" t="s">
        <v>102</v>
      </c>
      <c r="B34" s="14"/>
      <c r="C34" s="38" t="s">
        <v>49</v>
      </c>
      <c r="D34" s="88" t="s">
        <v>58</v>
      </c>
      <c r="E34" s="264"/>
      <c r="F34" s="17">
        <f t="shared" si="3"/>
        <v>138895.8359375</v>
      </c>
      <c r="G34" s="17">
        <f t="shared" si="6"/>
        <v>69649.079345703125</v>
      </c>
      <c r="H34" s="17">
        <f t="shared" si="2"/>
        <v>69246.756591796875</v>
      </c>
      <c r="I34" s="32">
        <v>6912.35986328125</v>
      </c>
      <c r="J34" s="31">
        <v>2453.639892578125</v>
      </c>
      <c r="K34" s="31">
        <v>3870.56005859375</v>
      </c>
      <c r="L34" s="31">
        <v>16057</v>
      </c>
      <c r="M34" s="31">
        <v>24105.5</v>
      </c>
      <c r="N34" s="31">
        <v>12348.5595703125</v>
      </c>
      <c r="O34" s="31">
        <v>3901.4599609375</v>
      </c>
      <c r="P34" s="87">
        <v>0</v>
      </c>
      <c r="Q34" s="31">
        <v>2473.3798828125</v>
      </c>
      <c r="R34" s="31">
        <v>5824.125</v>
      </c>
      <c r="S34" s="31">
        <v>16304.400390625</v>
      </c>
      <c r="T34" s="31">
        <v>18772.880859375</v>
      </c>
      <c r="U34" s="31">
        <v>13068.3603515625</v>
      </c>
      <c r="V34" s="31">
        <v>10032.1201171875</v>
      </c>
      <c r="W34" s="31">
        <v>2109</v>
      </c>
      <c r="X34" s="87">
        <v>662.489990234375</v>
      </c>
    </row>
    <row r="35" spans="1:24" s="11" customFormat="1">
      <c r="A35" s="72" t="s">
        <v>103</v>
      </c>
      <c r="B35" s="14"/>
      <c r="C35" s="38" t="s">
        <v>50</v>
      </c>
      <c r="D35" s="88" t="s">
        <v>217</v>
      </c>
      <c r="E35" s="264"/>
      <c r="F35" s="17">
        <f t="shared" si="3"/>
        <v>193080.32397460938</v>
      </c>
      <c r="G35" s="17">
        <f t="shared" si="6"/>
        <v>115907.25756835937</v>
      </c>
      <c r="H35" s="17">
        <f t="shared" si="2"/>
        <v>77173.06640625</v>
      </c>
      <c r="I35" s="32">
        <v>6944.26318359375</v>
      </c>
      <c r="J35" s="31">
        <v>4817.115234375</v>
      </c>
      <c r="K35" s="31">
        <v>9937.2001953125</v>
      </c>
      <c r="L35" s="31">
        <v>21935.51953125</v>
      </c>
      <c r="M35" s="31">
        <v>24308.259765625</v>
      </c>
      <c r="N35" s="31">
        <v>28613.51953125</v>
      </c>
      <c r="O35" s="31">
        <v>15262.740234375</v>
      </c>
      <c r="P35" s="87">
        <v>4088.639892578125</v>
      </c>
      <c r="Q35" s="31">
        <v>7424.31201171875</v>
      </c>
      <c r="R35" s="31">
        <v>5893.875</v>
      </c>
      <c r="S35" s="31">
        <v>8047.2001953125</v>
      </c>
      <c r="T35" s="31">
        <v>10872.509765625</v>
      </c>
      <c r="U35" s="31">
        <v>16002.7197265625</v>
      </c>
      <c r="V35" s="31">
        <v>20109.599609375</v>
      </c>
      <c r="W35" s="31">
        <v>7677.3701171875</v>
      </c>
      <c r="X35" s="87">
        <v>1145.47998046875</v>
      </c>
    </row>
    <row r="36" spans="1:24" s="79" customFormat="1">
      <c r="A36" s="102"/>
      <c r="B36" s="262"/>
      <c r="C36" s="104"/>
      <c r="D36" s="104" t="s">
        <v>192</v>
      </c>
      <c r="E36" s="263"/>
      <c r="F36" s="80"/>
      <c r="G36" s="17"/>
      <c r="H36" s="80"/>
      <c r="I36" s="261"/>
      <c r="J36" s="262"/>
      <c r="K36" s="262"/>
      <c r="L36" s="262"/>
      <c r="M36" s="262"/>
      <c r="N36" s="262"/>
      <c r="O36" s="262"/>
      <c r="P36" s="263"/>
      <c r="Q36" s="105"/>
      <c r="R36" s="105"/>
      <c r="S36" s="105"/>
      <c r="T36" s="105"/>
      <c r="U36" s="105"/>
      <c r="V36" s="105"/>
      <c r="W36" s="105"/>
      <c r="X36" s="253"/>
    </row>
    <row r="37" spans="1:24" s="11" customFormat="1">
      <c r="A37" s="72" t="s">
        <v>104</v>
      </c>
      <c r="B37" s="14"/>
      <c r="C37" s="38" t="s">
        <v>51</v>
      </c>
      <c r="D37" s="38"/>
      <c r="E37" s="29" t="s">
        <v>24</v>
      </c>
      <c r="F37" s="17">
        <f t="shared" si="3"/>
        <v>99433.111541748047</v>
      </c>
      <c r="G37" s="17">
        <f t="shared" si="6"/>
        <v>49275.920135498047</v>
      </c>
      <c r="H37" s="17">
        <f t="shared" si="2"/>
        <v>50157.19140625</v>
      </c>
      <c r="I37" s="32">
        <v>17734.990234375</v>
      </c>
      <c r="J37" s="31">
        <v>7125.7998046875</v>
      </c>
      <c r="K37" s="31">
        <v>9689.3701171875</v>
      </c>
      <c r="L37" s="31">
        <v>1607.5799560546875</v>
      </c>
      <c r="M37" s="31">
        <v>7357.080078125</v>
      </c>
      <c r="N37" s="31">
        <v>2890.25</v>
      </c>
      <c r="O37" s="31">
        <v>2463.824951171875</v>
      </c>
      <c r="P37" s="87">
        <v>407.02499389648437</v>
      </c>
      <c r="Q37" s="31">
        <v>6745.84716796875</v>
      </c>
      <c r="R37" s="31">
        <v>2929.919921875</v>
      </c>
      <c r="S37" s="31">
        <v>18325.439453125</v>
      </c>
      <c r="T37" s="31">
        <v>2563.679931640625</v>
      </c>
      <c r="U37" s="31">
        <v>6200.25</v>
      </c>
      <c r="V37" s="31">
        <v>10921.9599609375</v>
      </c>
      <c r="W37" s="31">
        <v>1581.75</v>
      </c>
      <c r="X37" s="87">
        <v>888.344970703125</v>
      </c>
    </row>
    <row r="38" spans="1:24" s="11" customFormat="1">
      <c r="A38" s="72" t="s">
        <v>107</v>
      </c>
      <c r="B38" s="14"/>
      <c r="C38" s="37" t="s">
        <v>59</v>
      </c>
      <c r="D38" s="37"/>
      <c r="E38" s="29" t="s">
        <v>213</v>
      </c>
      <c r="F38" s="17">
        <f t="shared" si="3"/>
        <v>86177.343292236328</v>
      </c>
      <c r="G38" s="17">
        <f t="shared" si="6"/>
        <v>44900.443542480469</v>
      </c>
      <c r="H38" s="17">
        <f t="shared" si="2"/>
        <v>41276.899749755859</v>
      </c>
      <c r="I38" s="32">
        <v>6482.16357421875</v>
      </c>
      <c r="J38" s="31">
        <v>2394.550048828125</v>
      </c>
      <c r="K38" s="31">
        <v>9346.400390625</v>
      </c>
      <c r="L38" s="31">
        <v>11027.8798828125</v>
      </c>
      <c r="M38" s="31">
        <v>4556.919921875</v>
      </c>
      <c r="N38" s="31">
        <v>9498.7197265625</v>
      </c>
      <c r="O38" s="31">
        <v>1105.3800048828125</v>
      </c>
      <c r="P38" s="87">
        <v>488.42999267578125</v>
      </c>
      <c r="Q38" s="31">
        <v>2005.6400146484375</v>
      </c>
      <c r="R38" s="31">
        <v>5300.39990234375</v>
      </c>
      <c r="S38" s="31">
        <v>5928.2998046875</v>
      </c>
      <c r="T38" s="31">
        <v>14490.1201171875</v>
      </c>
      <c r="U38" s="31">
        <v>4021.919921875</v>
      </c>
      <c r="V38" s="31">
        <v>6942.60009765625</v>
      </c>
      <c r="W38" s="31">
        <v>2416.139892578125</v>
      </c>
      <c r="X38" s="87">
        <v>171.77999877929687</v>
      </c>
    </row>
    <row r="39" spans="1:24" s="11" customFormat="1">
      <c r="A39" s="72" t="s">
        <v>105</v>
      </c>
      <c r="B39" s="14"/>
      <c r="C39" s="37" t="s">
        <v>60</v>
      </c>
      <c r="D39" s="88" t="s">
        <v>190</v>
      </c>
      <c r="E39" s="265"/>
      <c r="F39" s="17">
        <f t="shared" si="3"/>
        <v>25542.787963867188</v>
      </c>
      <c r="G39" s="17">
        <f t="shared" si="6"/>
        <v>16018.408447265625</v>
      </c>
      <c r="H39" s="17">
        <f t="shared" si="2"/>
        <v>9524.3795166015625</v>
      </c>
      <c r="I39" s="32">
        <v>4204.9033203125</v>
      </c>
      <c r="J39" s="31">
        <v>2509.949951171875</v>
      </c>
      <c r="K39" s="31">
        <v>0</v>
      </c>
      <c r="L39" s="31">
        <v>1506.260009765625</v>
      </c>
      <c r="M39" s="31">
        <v>3095.625</v>
      </c>
      <c r="N39" s="31">
        <v>2360.6201171875</v>
      </c>
      <c r="O39" s="31">
        <v>1813.050048828125</v>
      </c>
      <c r="P39" s="87">
        <v>528</v>
      </c>
      <c r="Q39" s="31">
        <v>2495.939453125</v>
      </c>
      <c r="R39" s="31">
        <v>0</v>
      </c>
      <c r="S39" s="31">
        <v>1603.699951171875</v>
      </c>
      <c r="T39" s="31">
        <v>0</v>
      </c>
      <c r="U39" s="31">
        <v>1795.6800537109375</v>
      </c>
      <c r="V39" s="31">
        <v>618.02001953125</v>
      </c>
      <c r="W39" s="31">
        <v>3011.0400390625</v>
      </c>
      <c r="X39" s="87">
        <v>0</v>
      </c>
    </row>
    <row r="40" spans="1:24" s="11" customFormat="1">
      <c r="A40" s="72" t="s">
        <v>108</v>
      </c>
      <c r="B40" s="14"/>
      <c r="C40" s="38" t="s">
        <v>61</v>
      </c>
      <c r="D40" s="88" t="s">
        <v>225</v>
      </c>
      <c r="E40" s="265"/>
      <c r="F40" s="17">
        <f t="shared" si="3"/>
        <v>65438.38037109375</v>
      </c>
      <c r="G40" s="17">
        <f t="shared" si="6"/>
        <v>30372.3896484375</v>
      </c>
      <c r="H40" s="17">
        <f t="shared" si="2"/>
        <v>35065.99072265625</v>
      </c>
      <c r="I40" s="32">
        <v>0</v>
      </c>
      <c r="J40" s="31">
        <v>0</v>
      </c>
      <c r="K40" s="31">
        <v>3336.89990234375</v>
      </c>
      <c r="L40" s="31">
        <v>7706.60986328125</v>
      </c>
      <c r="M40" s="31">
        <v>5050.080078125</v>
      </c>
      <c r="N40" s="31">
        <v>8141.3798828125</v>
      </c>
      <c r="O40" s="31">
        <v>4617.89990234375</v>
      </c>
      <c r="P40" s="87">
        <v>1519.52001953125</v>
      </c>
      <c r="Q40" s="31">
        <v>0</v>
      </c>
      <c r="R40" s="31">
        <v>0</v>
      </c>
      <c r="S40" s="31">
        <v>0</v>
      </c>
      <c r="T40" s="31">
        <v>3460.8701171875</v>
      </c>
      <c r="U40" s="31">
        <v>9115.919921875</v>
      </c>
      <c r="V40" s="31">
        <v>10323.990234375</v>
      </c>
      <c r="W40" s="31">
        <v>9850.8603515625</v>
      </c>
      <c r="X40" s="87">
        <v>2314.35009765625</v>
      </c>
    </row>
    <row r="41" spans="1:24" s="79" customFormat="1">
      <c r="A41" s="102"/>
      <c r="B41" s="262"/>
      <c r="C41" s="262"/>
      <c r="D41" s="111" t="s">
        <v>218</v>
      </c>
      <c r="E41" s="263"/>
      <c r="F41" s="80"/>
      <c r="G41" s="17"/>
      <c r="H41" s="80"/>
      <c r="I41" s="261"/>
      <c r="J41" s="262"/>
      <c r="K41" s="262"/>
      <c r="L41" s="262"/>
      <c r="M41" s="262"/>
      <c r="N41" s="262"/>
      <c r="O41" s="262"/>
      <c r="P41" s="263"/>
      <c r="Q41" s="105"/>
      <c r="R41" s="105"/>
      <c r="S41" s="105"/>
      <c r="T41" s="105"/>
      <c r="U41" s="105"/>
      <c r="V41" s="105"/>
      <c r="W41" s="105"/>
      <c r="X41" s="253"/>
    </row>
    <row r="42" spans="1:24" s="11" customFormat="1">
      <c r="A42" s="72" t="s">
        <v>106</v>
      </c>
      <c r="B42" s="14"/>
      <c r="C42" s="38" t="s">
        <v>62</v>
      </c>
      <c r="D42" s="14"/>
      <c r="E42" s="29" t="s">
        <v>210</v>
      </c>
      <c r="F42" s="17">
        <f t="shared" si="3"/>
        <v>269.94000244140625</v>
      </c>
      <c r="G42" s="17">
        <f t="shared" si="6"/>
        <v>0</v>
      </c>
      <c r="H42" s="17">
        <f t="shared" si="2"/>
        <v>269.94000244140625</v>
      </c>
      <c r="I42" s="32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87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87">
        <v>269.94000244140625</v>
      </c>
    </row>
    <row r="43" spans="1:24" s="11" customFormat="1">
      <c r="A43" s="72" t="s">
        <v>109</v>
      </c>
      <c r="B43" s="14"/>
      <c r="C43" s="38" t="s">
        <v>63</v>
      </c>
      <c r="D43" s="14"/>
      <c r="E43" s="29" t="s">
        <v>219</v>
      </c>
      <c r="F43" s="17">
        <f t="shared" si="3"/>
        <v>876264.88159179688</v>
      </c>
      <c r="G43" s="17">
        <f t="shared" si="6"/>
        <v>468498.001953125</v>
      </c>
      <c r="H43" s="17">
        <f t="shared" si="2"/>
        <v>407766.87963867187</v>
      </c>
      <c r="I43" s="32">
        <v>0</v>
      </c>
      <c r="J43" s="31">
        <v>0</v>
      </c>
      <c r="K43" s="31">
        <v>13344.599609375</v>
      </c>
      <c r="L43" s="31">
        <v>80045.28125</v>
      </c>
      <c r="M43" s="31">
        <v>97271.890625</v>
      </c>
      <c r="N43" s="31">
        <v>141435.453125</v>
      </c>
      <c r="O43" s="31">
        <v>110634.296875</v>
      </c>
      <c r="P43" s="87">
        <v>25766.48046875</v>
      </c>
      <c r="Q43" s="31">
        <v>0</v>
      </c>
      <c r="R43" s="31">
        <v>2860.159912109375</v>
      </c>
      <c r="S43" s="31">
        <v>9005.8798828125</v>
      </c>
      <c r="T43" s="31">
        <v>54475.6796875</v>
      </c>
      <c r="U43" s="31">
        <v>98242.203125</v>
      </c>
      <c r="V43" s="31">
        <v>124335</v>
      </c>
      <c r="W43" s="31">
        <v>99893.15625</v>
      </c>
      <c r="X43" s="87">
        <v>18954.80078125</v>
      </c>
    </row>
    <row r="44" spans="1:24" s="11" customFormat="1">
      <c r="A44" s="72" t="s">
        <v>110</v>
      </c>
      <c r="B44" s="14"/>
      <c r="C44" s="38" t="s">
        <v>64</v>
      </c>
      <c r="D44" s="14"/>
      <c r="E44" s="29" t="s">
        <v>202</v>
      </c>
      <c r="F44" s="17">
        <f t="shared" si="3"/>
        <v>806809.00732421875</v>
      </c>
      <c r="G44" s="17">
        <f t="shared" si="4"/>
        <v>520981.650390625</v>
      </c>
      <c r="H44" s="17">
        <f t="shared" si="2"/>
        <v>285827.35693359375</v>
      </c>
      <c r="I44" s="32">
        <v>4639.63671875</v>
      </c>
      <c r="J44" s="31">
        <v>9317.599609375</v>
      </c>
      <c r="K44" s="31">
        <v>24413.4609375</v>
      </c>
      <c r="L44" s="31">
        <v>131981.5</v>
      </c>
      <c r="M44" s="31">
        <v>119679.09375</v>
      </c>
      <c r="N44" s="31">
        <v>141637.140625</v>
      </c>
      <c r="O44" s="31">
        <v>73661.21875</v>
      </c>
      <c r="P44" s="87">
        <v>15652</v>
      </c>
      <c r="Q44" s="31">
        <v>4947.669921875</v>
      </c>
      <c r="R44" s="31">
        <v>0</v>
      </c>
      <c r="S44" s="31">
        <v>24989.73046875</v>
      </c>
      <c r="T44" s="31">
        <v>74227.6484375</v>
      </c>
      <c r="U44" s="31">
        <v>52167.6015625</v>
      </c>
      <c r="V44" s="31">
        <v>74276.1875</v>
      </c>
      <c r="W44" s="31">
        <v>50218.19921875</v>
      </c>
      <c r="X44" s="87">
        <v>5000.31982421875</v>
      </c>
    </row>
    <row r="45" spans="1:24" s="11" customFormat="1">
      <c r="A45" s="72" t="s">
        <v>111</v>
      </c>
      <c r="B45" s="14"/>
      <c r="C45" s="38" t="s">
        <v>65</v>
      </c>
      <c r="D45" s="88" t="s">
        <v>203</v>
      </c>
      <c r="E45" s="264"/>
      <c r="F45" s="17">
        <f t="shared" si="3"/>
        <v>274548.01513671875</v>
      </c>
      <c r="G45" s="17">
        <f t="shared" si="4"/>
        <v>157977.8388671875</v>
      </c>
      <c r="H45" s="17">
        <f t="shared" si="2"/>
        <v>116570.17626953125</v>
      </c>
      <c r="I45" s="32">
        <v>20889.759765625</v>
      </c>
      <c r="J45" s="31">
        <v>4934.25</v>
      </c>
      <c r="K45" s="31">
        <v>7392.9599609375</v>
      </c>
      <c r="L45" s="31">
        <v>19070.880859375</v>
      </c>
      <c r="M45" s="31">
        <v>19073.880859375</v>
      </c>
      <c r="N45" s="31">
        <v>44287.2890625</v>
      </c>
      <c r="O45" s="31">
        <v>33231.05859375</v>
      </c>
      <c r="P45" s="87">
        <v>9097.759765625</v>
      </c>
      <c r="Q45" s="31">
        <v>21328.06640625</v>
      </c>
      <c r="R45" s="31">
        <v>2681.75</v>
      </c>
      <c r="S45" s="31">
        <v>6232.2001953125</v>
      </c>
      <c r="T45" s="31">
        <v>8957.759765625</v>
      </c>
      <c r="U45" s="31">
        <v>14477.0498046875</v>
      </c>
      <c r="V45" s="31">
        <v>26003.900390625</v>
      </c>
      <c r="W45" s="31">
        <v>31696.919921875</v>
      </c>
      <c r="X45" s="87">
        <v>5192.52978515625</v>
      </c>
    </row>
    <row r="46" spans="1:24" s="79" customFormat="1">
      <c r="A46" s="102"/>
      <c r="B46" s="262"/>
      <c r="C46" s="111"/>
      <c r="D46" s="111" t="s">
        <v>25</v>
      </c>
      <c r="E46" s="263"/>
      <c r="F46" s="80"/>
      <c r="G46" s="80"/>
      <c r="H46" s="80"/>
      <c r="I46" s="261"/>
      <c r="J46" s="262"/>
      <c r="K46" s="262"/>
      <c r="L46" s="262"/>
      <c r="M46" s="262"/>
      <c r="N46" s="262"/>
      <c r="O46" s="262"/>
      <c r="P46" s="263"/>
      <c r="Q46" s="105"/>
      <c r="R46" s="105"/>
      <c r="S46" s="105"/>
      <c r="T46" s="105"/>
      <c r="U46" s="105"/>
      <c r="V46" s="105"/>
      <c r="W46" s="105"/>
      <c r="X46" s="253"/>
    </row>
    <row r="47" spans="1:24" s="11" customFormat="1">
      <c r="A47" s="72" t="s">
        <v>112</v>
      </c>
      <c r="B47" s="14"/>
      <c r="C47" s="38" t="s">
        <v>66</v>
      </c>
      <c r="D47" s="46"/>
      <c r="E47" s="29" t="s">
        <v>204</v>
      </c>
      <c r="F47" s="17">
        <f t="shared" si="3"/>
        <v>178540.67016601563</v>
      </c>
      <c r="G47" s="17">
        <f t="shared" si="4"/>
        <v>83059.559936523438</v>
      </c>
      <c r="H47" s="17">
        <f t="shared" si="2"/>
        <v>95481.110229492188</v>
      </c>
      <c r="I47" s="32">
        <v>0</v>
      </c>
      <c r="J47" s="31">
        <v>0</v>
      </c>
      <c r="K47" s="31">
        <v>7236.669921875</v>
      </c>
      <c r="L47" s="31">
        <v>27626</v>
      </c>
      <c r="M47" s="31">
        <v>10350.75</v>
      </c>
      <c r="N47" s="31">
        <v>22489.919921875</v>
      </c>
      <c r="O47" s="31">
        <v>13402.6201171875</v>
      </c>
      <c r="P47" s="87">
        <v>1953.5999755859375</v>
      </c>
      <c r="Q47" s="31">
        <v>2495.939453125</v>
      </c>
      <c r="R47" s="31">
        <v>0</v>
      </c>
      <c r="S47" s="31">
        <v>14439.98046875</v>
      </c>
      <c r="T47" s="31">
        <v>26301</v>
      </c>
      <c r="U47" s="31">
        <v>14020.650390625</v>
      </c>
      <c r="V47" s="31">
        <v>20000.759765625</v>
      </c>
      <c r="W47" s="31">
        <v>16539.66015625</v>
      </c>
      <c r="X47" s="87">
        <v>1683.1199951171875</v>
      </c>
    </row>
    <row r="48" spans="1:24" s="11" customFormat="1">
      <c r="A48" s="72" t="s">
        <v>113</v>
      </c>
      <c r="B48" s="14"/>
      <c r="C48" s="38" t="s">
        <v>67</v>
      </c>
      <c r="D48" s="46"/>
      <c r="E48" s="29" t="s">
        <v>205</v>
      </c>
      <c r="F48" s="17">
        <f t="shared" si="3"/>
        <v>255918.70733642578</v>
      </c>
      <c r="G48" s="17">
        <f t="shared" si="4"/>
        <v>188305.69262695313</v>
      </c>
      <c r="H48" s="17">
        <f t="shared" si="2"/>
        <v>67613.014709472656</v>
      </c>
      <c r="I48" s="32">
        <v>18095.955078125</v>
      </c>
      <c r="J48" s="31">
        <v>2444.000732421875</v>
      </c>
      <c r="K48" s="31">
        <v>7769.990234375</v>
      </c>
      <c r="L48" s="31">
        <v>76890.1484375</v>
      </c>
      <c r="M48" s="31">
        <v>51909.8984375</v>
      </c>
      <c r="N48" s="31">
        <v>18512.759765625</v>
      </c>
      <c r="O48" s="31">
        <v>10914.169921875</v>
      </c>
      <c r="P48" s="87">
        <v>1768.77001953125</v>
      </c>
      <c r="Q48" s="31">
        <v>16861.619140625</v>
      </c>
      <c r="R48" s="31">
        <v>5480.47509765625</v>
      </c>
      <c r="S48" s="31">
        <v>7076.2998046875</v>
      </c>
      <c r="T48" s="31">
        <v>14566.1103515625</v>
      </c>
      <c r="U48" s="31">
        <v>15213.240234375</v>
      </c>
      <c r="V48" s="31">
        <v>6474.06005859375</v>
      </c>
      <c r="W48" s="31">
        <v>959.69000244140625</v>
      </c>
      <c r="X48" s="87">
        <v>981.52001953125</v>
      </c>
    </row>
    <row r="49" spans="1:24" s="11" customFormat="1">
      <c r="A49" s="72" t="s">
        <v>114</v>
      </c>
      <c r="B49" s="14"/>
      <c r="C49" s="38" t="s">
        <v>68</v>
      </c>
      <c r="D49" s="46"/>
      <c r="E49" s="29" t="s">
        <v>206</v>
      </c>
      <c r="F49" s="17">
        <f t="shared" si="3"/>
        <v>283455.55712890625</v>
      </c>
      <c r="G49" s="17">
        <f t="shared" si="4"/>
        <v>164149.66040039062</v>
      </c>
      <c r="H49" s="17">
        <f t="shared" si="2"/>
        <v>119305.89672851562</v>
      </c>
      <c r="I49" s="32">
        <v>27649.439453125</v>
      </c>
      <c r="J49" s="31">
        <v>7272.4599609375</v>
      </c>
      <c r="K49" s="31">
        <v>21981.400390625</v>
      </c>
      <c r="L49" s="31">
        <v>40071.2109375</v>
      </c>
      <c r="M49" s="31">
        <v>28556.240234375</v>
      </c>
      <c r="N49" s="31">
        <v>21314.609375</v>
      </c>
      <c r="O49" s="31">
        <v>15197.580078125</v>
      </c>
      <c r="P49" s="87">
        <v>2106.719970703125</v>
      </c>
      <c r="Q49" s="31">
        <v>22352.7578125</v>
      </c>
      <c r="R49" s="31">
        <v>21298.6796875</v>
      </c>
      <c r="S49" s="31">
        <v>15696.7998046875</v>
      </c>
      <c r="T49" s="31">
        <v>20153.16015625</v>
      </c>
      <c r="U49" s="31">
        <v>14282.6396484375</v>
      </c>
      <c r="V49" s="31">
        <v>15344.6796875</v>
      </c>
      <c r="W49" s="31">
        <v>8288.4599609375</v>
      </c>
      <c r="X49" s="87">
        <v>1888.719970703125</v>
      </c>
    </row>
    <row r="50" spans="1:24" s="79" customFormat="1">
      <c r="A50" s="102"/>
      <c r="B50" s="262"/>
      <c r="C50" s="111"/>
      <c r="D50" s="111" t="s">
        <v>26</v>
      </c>
      <c r="E50" s="263"/>
      <c r="F50" s="80"/>
      <c r="G50" s="80"/>
      <c r="H50" s="80"/>
      <c r="I50" s="261"/>
      <c r="J50" s="262"/>
      <c r="K50" s="262"/>
      <c r="L50" s="262"/>
      <c r="M50" s="262"/>
      <c r="N50" s="262"/>
      <c r="O50" s="262"/>
      <c r="P50" s="263"/>
      <c r="Q50" s="105"/>
      <c r="R50" s="105"/>
      <c r="S50" s="105"/>
      <c r="T50" s="105"/>
      <c r="U50" s="105"/>
      <c r="V50" s="105"/>
      <c r="W50" s="105"/>
      <c r="X50" s="253"/>
    </row>
    <row r="51" spans="1:24" s="11" customFormat="1">
      <c r="A51" s="72" t="s">
        <v>115</v>
      </c>
      <c r="B51" s="14"/>
      <c r="C51" s="38" t="s">
        <v>69</v>
      </c>
      <c r="D51" s="46"/>
      <c r="E51" s="29" t="s">
        <v>220</v>
      </c>
      <c r="F51" s="17">
        <f t="shared" si="3"/>
        <v>350665.26818847656</v>
      </c>
      <c r="G51" s="17">
        <f t="shared" si="4"/>
        <v>242056.73828125</v>
      </c>
      <c r="H51" s="17">
        <f t="shared" si="2"/>
        <v>108608.52990722656</v>
      </c>
      <c r="I51" s="32">
        <v>9241.7998046875</v>
      </c>
      <c r="J51" s="31">
        <v>7068.06005859375</v>
      </c>
      <c r="K51" s="31">
        <v>31354.119140625</v>
      </c>
      <c r="L51" s="31">
        <v>69587</v>
      </c>
      <c r="M51" s="31">
        <v>50481.69140625</v>
      </c>
      <c r="N51" s="31">
        <v>43414.6484375</v>
      </c>
      <c r="O51" s="31">
        <v>26374.859375</v>
      </c>
      <c r="P51" s="87">
        <v>4534.56005859375</v>
      </c>
      <c r="Q51" s="31">
        <v>4947.669921875</v>
      </c>
      <c r="R51" s="31">
        <v>2772.9599609375</v>
      </c>
      <c r="S51" s="31">
        <v>12820.7197265625</v>
      </c>
      <c r="T51" s="31">
        <v>27685</v>
      </c>
      <c r="U51" s="31">
        <v>26087.9609375</v>
      </c>
      <c r="V51" s="31">
        <v>23738.939453125</v>
      </c>
      <c r="W51" s="31">
        <v>9488.8798828125</v>
      </c>
      <c r="X51" s="87">
        <v>1066.4000244140625</v>
      </c>
    </row>
    <row r="52" spans="1:24" s="11" customFormat="1">
      <c r="A52" s="72" t="s">
        <v>116</v>
      </c>
      <c r="B52" s="14"/>
      <c r="C52" s="37" t="s">
        <v>70</v>
      </c>
      <c r="D52" s="46"/>
      <c r="E52" s="28" t="s">
        <v>207</v>
      </c>
      <c r="F52" s="17">
        <f t="shared" si="3"/>
        <v>86655.708862304688</v>
      </c>
      <c r="G52" s="17">
        <f t="shared" si="4"/>
        <v>52349.59423828125</v>
      </c>
      <c r="H52" s="17">
        <f>SUM(Q52:X52)</f>
        <v>34306.114624023438</v>
      </c>
      <c r="I52" s="32">
        <v>2314.75439453125</v>
      </c>
      <c r="J52" s="31">
        <v>3953.8798828125</v>
      </c>
      <c r="K52" s="31">
        <v>7353.14990234375</v>
      </c>
      <c r="L52" s="31">
        <v>8832.1796875</v>
      </c>
      <c r="M52" s="31">
        <v>10974.2099609375</v>
      </c>
      <c r="N52" s="31">
        <v>9003.5</v>
      </c>
      <c r="O52" s="31">
        <v>9104.400390625</v>
      </c>
      <c r="P52" s="87">
        <v>813.52001953125</v>
      </c>
      <c r="Q52" s="31">
        <v>0</v>
      </c>
      <c r="R52" s="31">
        <v>0</v>
      </c>
      <c r="S52" s="31">
        <v>9455.599609375</v>
      </c>
      <c r="T52" s="31">
        <v>8675.6103515625</v>
      </c>
      <c r="U52" s="31">
        <v>4895.27978515625</v>
      </c>
      <c r="V52" s="31">
        <v>6420.76513671875</v>
      </c>
      <c r="W52" s="31">
        <v>4259.009765625</v>
      </c>
      <c r="X52" s="87">
        <v>599.8499755859375</v>
      </c>
    </row>
    <row r="53" spans="1:24" s="11" customFormat="1">
      <c r="A53" s="72" t="s">
        <v>184</v>
      </c>
      <c r="B53" s="14"/>
      <c r="C53" s="37" t="s">
        <v>71</v>
      </c>
      <c r="D53" s="88" t="s">
        <v>182</v>
      </c>
      <c r="E53" s="265"/>
      <c r="F53" s="17">
        <f>SUM(G53:H53)</f>
        <v>106486.58312988281</v>
      </c>
      <c r="G53" s="17">
        <f>SUM(I53:P53)</f>
        <v>61987.713500976563</v>
      </c>
      <c r="H53" s="17">
        <f>SUM(Q53:X53)</f>
        <v>44498.86962890625</v>
      </c>
      <c r="I53" s="32">
        <v>54126.18359375</v>
      </c>
      <c r="J53" s="31">
        <v>4845.9599609375</v>
      </c>
      <c r="K53" s="31">
        <v>1729.3699951171875</v>
      </c>
      <c r="L53" s="31">
        <v>1286.199951171875</v>
      </c>
      <c r="M53" s="31">
        <v>0</v>
      </c>
      <c r="N53" s="31">
        <v>0</v>
      </c>
      <c r="O53" s="31">
        <v>0</v>
      </c>
      <c r="P53" s="87">
        <v>0</v>
      </c>
      <c r="Q53" s="31">
        <v>41911.76953125</v>
      </c>
      <c r="R53" s="31">
        <v>2587.10009765625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87">
        <v>0</v>
      </c>
    </row>
    <row r="54" spans="1:24" s="16" customFormat="1" ht="15" customHeight="1">
      <c r="A54" s="248"/>
      <c r="B54" s="63" t="s">
        <v>56</v>
      </c>
      <c r="C54" s="63"/>
      <c r="D54" s="63"/>
      <c r="E54" s="64"/>
      <c r="F54" s="53">
        <f t="shared" si="3"/>
        <v>1452026.3905029297</v>
      </c>
      <c r="G54" s="54">
        <f>SUM(G55:G61)</f>
        <v>977161.01306152344</v>
      </c>
      <c r="H54" s="54">
        <f>SUM(H55:H61)</f>
        <v>474865.37744140625</v>
      </c>
      <c r="I54" s="55">
        <f>SUM(I55:I61)</f>
        <v>69511.559326171875</v>
      </c>
      <c r="J54" s="56">
        <f t="shared" ref="J54:X54" si="7">SUM(J55:J61)</f>
        <v>96930.181640625</v>
      </c>
      <c r="K54" s="56">
        <f t="shared" si="7"/>
        <v>303145.7841796875</v>
      </c>
      <c r="L54" s="56">
        <f t="shared" si="7"/>
        <v>312520.9970703125</v>
      </c>
      <c r="M54" s="56">
        <f>SUM(M55:M61)</f>
        <v>76989.1611328125</v>
      </c>
      <c r="N54" s="56">
        <f t="shared" si="7"/>
        <v>67308.100036621094</v>
      </c>
      <c r="O54" s="56">
        <f t="shared" si="7"/>
        <v>39060.089477539063</v>
      </c>
      <c r="P54" s="252">
        <f>SUM(P55:P61)</f>
        <v>11695.140197753906</v>
      </c>
      <c r="Q54" s="56">
        <f t="shared" si="7"/>
        <v>45547.41015625</v>
      </c>
      <c r="R54" s="56">
        <f t="shared" si="7"/>
        <v>54357.35009765625</v>
      </c>
      <c r="S54" s="56">
        <f t="shared" si="7"/>
        <v>177162.84313964844</v>
      </c>
      <c r="T54" s="56">
        <f t="shared" si="7"/>
        <v>93243.859619140625</v>
      </c>
      <c r="U54" s="56">
        <f t="shared" si="7"/>
        <v>25275.28466796875</v>
      </c>
      <c r="V54" s="56">
        <f t="shared" si="7"/>
        <v>38417.340026855469</v>
      </c>
      <c r="W54" s="56">
        <f t="shared" si="7"/>
        <v>32015.259521484375</v>
      </c>
      <c r="X54" s="252">
        <f t="shared" si="7"/>
        <v>8846.0302124023437</v>
      </c>
    </row>
    <row r="55" spans="1:24">
      <c r="A55" s="72" t="s">
        <v>119</v>
      </c>
      <c r="B55" s="81"/>
      <c r="C55" s="38" t="s">
        <v>72</v>
      </c>
      <c r="D55" s="88" t="s">
        <v>223</v>
      </c>
      <c r="E55" s="266"/>
      <c r="F55" s="17">
        <f>SUM(G55:H55)</f>
        <v>361150.93041992187</v>
      </c>
      <c r="G55" s="17">
        <f t="shared" si="4"/>
        <v>318528.50134277344</v>
      </c>
      <c r="H55" s="17">
        <f t="shared" si="2"/>
        <v>42622.429077148438</v>
      </c>
      <c r="I55" s="254">
        <v>2278.800048828125</v>
      </c>
      <c r="J55" s="33">
        <v>21286.80078125</v>
      </c>
      <c r="K55" s="33">
        <v>129307.3828125</v>
      </c>
      <c r="L55" s="33">
        <v>120179.15625</v>
      </c>
      <c r="M55" s="33">
        <v>17924.98046875</v>
      </c>
      <c r="N55" s="33">
        <v>19157.880859375</v>
      </c>
      <c r="O55" s="33">
        <v>7091.10009765625</v>
      </c>
      <c r="P55" s="87">
        <v>1302.4000244140625</v>
      </c>
      <c r="Q55" s="33">
        <v>4893.2998046875</v>
      </c>
      <c r="R55" s="33">
        <v>4798.919921875</v>
      </c>
      <c r="S55" s="33">
        <v>13771.099609375</v>
      </c>
      <c r="T55" s="33">
        <v>11468.099609375</v>
      </c>
      <c r="U55" s="33">
        <v>921.8800048828125</v>
      </c>
      <c r="V55" s="33">
        <v>5701.64013671875</v>
      </c>
      <c r="W55" s="33">
        <v>405</v>
      </c>
      <c r="X55" s="255">
        <v>662.489990234375</v>
      </c>
    </row>
    <row r="56" spans="1:24">
      <c r="A56" s="72" t="s">
        <v>120</v>
      </c>
      <c r="B56" s="81"/>
      <c r="C56" s="38" t="s">
        <v>73</v>
      </c>
      <c r="D56" s="88" t="s">
        <v>27</v>
      </c>
      <c r="E56" s="266"/>
      <c r="F56" s="17">
        <f t="shared" si="3"/>
        <v>159427.12927246094</v>
      </c>
      <c r="G56" s="17">
        <f t="shared" si="4"/>
        <v>99428.12939453125</v>
      </c>
      <c r="H56" s="17">
        <f t="shared" si="2"/>
        <v>59998.999877929688</v>
      </c>
      <c r="I56" s="254">
        <v>0</v>
      </c>
      <c r="J56" s="33">
        <v>4790.43994140625</v>
      </c>
      <c r="K56" s="33">
        <v>10901.099609375</v>
      </c>
      <c r="L56" s="33">
        <v>23190.720703125</v>
      </c>
      <c r="M56" s="33">
        <v>13745.8701171875</v>
      </c>
      <c r="N56" s="33">
        <v>21556.859375</v>
      </c>
      <c r="O56" s="33">
        <v>18959.939453125</v>
      </c>
      <c r="P56" s="87">
        <v>6283.2001953125</v>
      </c>
      <c r="Q56" s="33">
        <v>0</v>
      </c>
      <c r="R56" s="33">
        <v>2587.10009765625</v>
      </c>
      <c r="S56" s="33">
        <v>1671.5999755859375</v>
      </c>
      <c r="T56" s="33">
        <v>8406.330078125</v>
      </c>
      <c r="U56" s="33">
        <v>7646.759765625</v>
      </c>
      <c r="V56" s="33">
        <v>15191.009765625</v>
      </c>
      <c r="W56" s="33">
        <v>19014.5</v>
      </c>
      <c r="X56" s="255">
        <v>5481.7001953125</v>
      </c>
    </row>
    <row r="57" spans="1:24">
      <c r="A57" s="72" t="s">
        <v>121</v>
      </c>
      <c r="B57" s="81"/>
      <c r="C57" s="38" t="s">
        <v>74</v>
      </c>
      <c r="D57" s="88" t="s">
        <v>28</v>
      </c>
      <c r="E57" s="266"/>
      <c r="F57" s="17">
        <f t="shared" si="3"/>
        <v>148320.50567626953</v>
      </c>
      <c r="G57" s="17">
        <f t="shared" si="4"/>
        <v>109177.63061523438</v>
      </c>
      <c r="H57" s="17">
        <f t="shared" si="2"/>
        <v>39142.875061035156</v>
      </c>
      <c r="I57" s="254">
        <v>22356.900390625</v>
      </c>
      <c r="J57" s="33">
        <v>26311.3203125</v>
      </c>
      <c r="K57" s="33">
        <v>30621.599609375</v>
      </c>
      <c r="L57" s="33">
        <v>20337.16015625</v>
      </c>
      <c r="M57" s="33">
        <v>5709.60009765625</v>
      </c>
      <c r="N57" s="33">
        <v>1560.8699951171875</v>
      </c>
      <c r="O57" s="33">
        <v>1105.3800048828125</v>
      </c>
      <c r="P57" s="87">
        <v>1174.800048828125</v>
      </c>
      <c r="Q57" s="33">
        <v>8550.900390625</v>
      </c>
      <c r="R57" s="33">
        <v>7955.64013671875</v>
      </c>
      <c r="S57" s="33">
        <v>10577.51953125</v>
      </c>
      <c r="T57" s="33">
        <v>2914.239990234375</v>
      </c>
      <c r="U57" s="33">
        <v>3280.125</v>
      </c>
      <c r="V57" s="33">
        <v>3589.330078125</v>
      </c>
      <c r="W57" s="33">
        <v>1784.3199462890625</v>
      </c>
      <c r="X57" s="255">
        <v>490.79998779296875</v>
      </c>
    </row>
    <row r="58" spans="1:24">
      <c r="A58" s="72" t="s">
        <v>122</v>
      </c>
      <c r="B58" s="81"/>
      <c r="C58" s="38" t="s">
        <v>75</v>
      </c>
      <c r="D58" s="88" t="s">
        <v>117</v>
      </c>
      <c r="E58" s="266"/>
      <c r="F58" s="17">
        <f t="shared" si="3"/>
        <v>94691.798858642578</v>
      </c>
      <c r="G58" s="17">
        <f t="shared" si="4"/>
        <v>51395.39990234375</v>
      </c>
      <c r="H58" s="17">
        <f t="shared" si="2"/>
        <v>43296.398956298828</v>
      </c>
      <c r="I58" s="254">
        <v>6912.35986328125</v>
      </c>
      <c r="J58" s="33">
        <v>16502.130859375</v>
      </c>
      <c r="K58" s="33">
        <v>11520.599609375</v>
      </c>
      <c r="L58" s="33">
        <v>9263.7998046875</v>
      </c>
      <c r="M58" s="33">
        <v>5845.259765625</v>
      </c>
      <c r="N58" s="33">
        <v>780.29998779296875</v>
      </c>
      <c r="O58" s="33">
        <v>570.95001220703125</v>
      </c>
      <c r="P58" s="87">
        <v>0</v>
      </c>
      <c r="Q58" s="33">
        <v>4893.2998046875</v>
      </c>
      <c r="R58" s="33">
        <v>8132.33984375</v>
      </c>
      <c r="S58" s="33">
        <v>11499.599609375</v>
      </c>
      <c r="T58" s="33">
        <v>15831.1796875</v>
      </c>
      <c r="U58" s="33">
        <v>1581.1199951171875</v>
      </c>
      <c r="V58" s="33">
        <v>0</v>
      </c>
      <c r="W58" s="33">
        <v>1064.3800048828125</v>
      </c>
      <c r="X58" s="255">
        <v>294.48001098632812</v>
      </c>
    </row>
    <row r="59" spans="1:24">
      <c r="A59" s="72" t="s">
        <v>123</v>
      </c>
      <c r="B59" s="81"/>
      <c r="C59" s="38" t="s">
        <v>76</v>
      </c>
      <c r="D59" s="88" t="s">
        <v>221</v>
      </c>
      <c r="E59" s="266"/>
      <c r="F59" s="17">
        <f t="shared" si="3"/>
        <v>285553.46334838867</v>
      </c>
      <c r="G59" s="17">
        <f t="shared" si="4"/>
        <v>136795.36987304687</v>
      </c>
      <c r="H59" s="17">
        <f t="shared" si="2"/>
        <v>148758.0934753418</v>
      </c>
      <c r="I59" s="254">
        <v>0</v>
      </c>
      <c r="J59" s="33">
        <v>4178.31005859375</v>
      </c>
      <c r="K59" s="33">
        <v>63813.9609375</v>
      </c>
      <c r="L59" s="33">
        <v>60156.5390625</v>
      </c>
      <c r="M59" s="33">
        <v>3525.639892578125</v>
      </c>
      <c r="N59" s="33">
        <v>5120.919921875</v>
      </c>
      <c r="O59" s="33">
        <v>0</v>
      </c>
      <c r="P59" s="87">
        <v>0</v>
      </c>
      <c r="Q59" s="33">
        <v>0</v>
      </c>
      <c r="R59" s="33">
        <v>7477.35009765625</v>
      </c>
      <c r="S59" s="33">
        <v>101290.0234375</v>
      </c>
      <c r="T59" s="33">
        <v>33951.5</v>
      </c>
      <c r="U59" s="33">
        <v>3966.43994140625</v>
      </c>
      <c r="V59" s="33">
        <v>1468.8800048828125</v>
      </c>
      <c r="W59" s="33">
        <v>405</v>
      </c>
      <c r="X59" s="255">
        <v>198.89999389648437</v>
      </c>
    </row>
    <row r="60" spans="1:24">
      <c r="A60" s="72" t="s">
        <v>124</v>
      </c>
      <c r="B60" s="81"/>
      <c r="C60" s="38" t="s">
        <v>77</v>
      </c>
      <c r="D60" s="88" t="s">
        <v>29</v>
      </c>
      <c r="E60" s="266"/>
      <c r="F60" s="17">
        <f t="shared" si="3"/>
        <v>50086.370178222656</v>
      </c>
      <c r="G60" s="17">
        <f t="shared" si="4"/>
        <v>38490.6201171875</v>
      </c>
      <c r="H60" s="17">
        <f t="shared" si="2"/>
        <v>11595.750061035156</v>
      </c>
      <c r="I60" s="254">
        <v>2304.1201171875</v>
      </c>
      <c r="J60" s="33">
        <v>0</v>
      </c>
      <c r="K60" s="33">
        <v>9267.0400390625</v>
      </c>
      <c r="L60" s="33">
        <v>20919.25</v>
      </c>
      <c r="M60" s="33">
        <v>3425.760009765625</v>
      </c>
      <c r="N60" s="33">
        <v>1719.8499755859375</v>
      </c>
      <c r="O60" s="33">
        <v>583.29998779296875</v>
      </c>
      <c r="P60" s="87">
        <v>271.29998779296875</v>
      </c>
      <c r="Q60" s="33">
        <v>0</v>
      </c>
      <c r="R60" s="33">
        <v>0</v>
      </c>
      <c r="S60" s="33">
        <v>4879.7001953125</v>
      </c>
      <c r="T60" s="33">
        <v>4927.10986328125</v>
      </c>
      <c r="U60" s="33">
        <v>0</v>
      </c>
      <c r="V60" s="33">
        <v>734.44000244140625</v>
      </c>
      <c r="W60" s="33">
        <v>1054.5</v>
      </c>
      <c r="X60" s="255">
        <v>0</v>
      </c>
    </row>
    <row r="61" spans="1:24">
      <c r="A61" s="72" t="s">
        <v>125</v>
      </c>
      <c r="B61" s="81"/>
      <c r="C61" s="38" t="s">
        <v>78</v>
      </c>
      <c r="D61" s="88" t="s">
        <v>118</v>
      </c>
      <c r="E61" s="266"/>
      <c r="F61" s="17">
        <f t="shared" si="3"/>
        <v>352796.19274902344</v>
      </c>
      <c r="G61" s="17">
        <f t="shared" si="4"/>
        <v>223345.36181640625</v>
      </c>
      <c r="H61" s="17">
        <f t="shared" si="2"/>
        <v>129450.83093261719</v>
      </c>
      <c r="I61" s="254">
        <v>35659.37890625</v>
      </c>
      <c r="J61" s="33">
        <v>23861.1796875</v>
      </c>
      <c r="K61" s="33">
        <v>47714.1015625</v>
      </c>
      <c r="L61" s="33">
        <v>58474.37109375</v>
      </c>
      <c r="M61" s="33">
        <v>26812.05078125</v>
      </c>
      <c r="N61" s="33">
        <v>17411.419921875</v>
      </c>
      <c r="O61" s="33">
        <v>10749.419921875</v>
      </c>
      <c r="P61" s="87">
        <v>2663.43994140625</v>
      </c>
      <c r="Q61" s="33">
        <v>27209.91015625</v>
      </c>
      <c r="R61" s="33">
        <v>23406</v>
      </c>
      <c r="S61" s="33">
        <v>33473.30078125</v>
      </c>
      <c r="T61" s="33">
        <v>15745.400390625</v>
      </c>
      <c r="U61" s="33">
        <v>7878.9599609375</v>
      </c>
      <c r="V61" s="33">
        <v>11732.0400390625</v>
      </c>
      <c r="W61" s="33">
        <v>8287.5595703125</v>
      </c>
      <c r="X61" s="255">
        <v>1717.6600341796875</v>
      </c>
    </row>
    <row r="62" spans="1:24" s="101" customFormat="1" ht="15" customHeight="1" thickBot="1">
      <c r="A62" s="249" t="s">
        <v>80</v>
      </c>
      <c r="B62" s="95" t="s">
        <v>183</v>
      </c>
      <c r="C62" s="97" t="s">
        <v>79</v>
      </c>
      <c r="D62" s="100"/>
      <c r="E62" s="97"/>
      <c r="F62" s="98">
        <f t="shared" si="3"/>
        <v>380772.85791015625</v>
      </c>
      <c r="G62" s="99">
        <f t="shared" si="4"/>
        <v>198808.20654296875</v>
      </c>
      <c r="H62" s="99">
        <f>SUM(Q62:X62)</f>
        <v>181964.6513671875</v>
      </c>
      <c r="I62" s="100">
        <v>16203.2802734375</v>
      </c>
      <c r="J62" s="96">
        <v>7111.68994140625</v>
      </c>
      <c r="K62" s="96">
        <v>25452.984375</v>
      </c>
      <c r="L62" s="96">
        <v>28975.5</v>
      </c>
      <c r="M62" s="96">
        <v>16007.400390625</v>
      </c>
      <c r="N62" s="96">
        <v>21939.060546875</v>
      </c>
      <c r="O62" s="96">
        <v>56909.03125</v>
      </c>
      <c r="P62" s="97">
        <v>26209.259765625</v>
      </c>
      <c r="Q62" s="96">
        <v>24467.890625</v>
      </c>
      <c r="R62" s="96">
        <v>5447.259765625</v>
      </c>
      <c r="S62" s="96">
        <v>12475.41015625</v>
      </c>
      <c r="T62" s="96">
        <v>7474.5</v>
      </c>
      <c r="U62" s="96">
        <v>9566.5498046875</v>
      </c>
      <c r="V62" s="96">
        <v>35369.359375</v>
      </c>
      <c r="W62" s="96">
        <v>61077.6015625</v>
      </c>
      <c r="X62" s="97">
        <v>26086.080078125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90" zoomScaleNormal="90" workbookViewId="0">
      <pane xSplit="5" ySplit="8" topLeftCell="F9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9.109375" defaultRowHeight="13.2"/>
  <cols>
    <col min="1" max="1" width="7.6640625" style="73" customWidth="1"/>
    <col min="2" max="3" width="3" style="40" customWidth="1"/>
    <col min="4" max="4" width="3.88671875" style="40" customWidth="1"/>
    <col min="5" max="5" width="34.6640625" style="6" customWidth="1"/>
    <col min="6" max="24" width="10.88671875" style="6" customWidth="1"/>
    <col min="25" max="16384" width="9.109375" style="6"/>
  </cols>
  <sheetData>
    <row r="1" spans="1:24" ht="15.6">
      <c r="A1" s="65" t="s">
        <v>200</v>
      </c>
    </row>
    <row r="2" spans="1:24" ht="15.6">
      <c r="A2" s="112" t="s">
        <v>170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34" t="s">
        <v>32</v>
      </c>
      <c r="I4" s="289" t="s">
        <v>31</v>
      </c>
      <c r="J4" s="290"/>
      <c r="K4" s="290"/>
      <c r="L4" s="290"/>
      <c r="M4" s="290"/>
      <c r="N4" s="290"/>
      <c r="O4" s="290"/>
      <c r="P4" s="291"/>
      <c r="Q4" s="290" t="s">
        <v>32</v>
      </c>
      <c r="R4" s="290"/>
      <c r="S4" s="290"/>
      <c r="T4" s="290"/>
      <c r="U4" s="290"/>
      <c r="V4" s="290"/>
      <c r="W4" s="290"/>
      <c r="X4" s="290"/>
    </row>
    <row r="5" spans="1:24" s="8" customFormat="1" ht="13.8" thickBot="1">
      <c r="A5" s="68"/>
      <c r="B5" s="43"/>
      <c r="C5" s="43"/>
      <c r="D5" s="43"/>
      <c r="E5" s="21" t="s">
        <v>34</v>
      </c>
      <c r="F5" s="286" t="s">
        <v>52</v>
      </c>
      <c r="G5" s="287" t="s">
        <v>1</v>
      </c>
      <c r="H5" s="288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56" t="s">
        <v>128</v>
      </c>
      <c r="Q5" s="10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10" t="s">
        <v>128</v>
      </c>
    </row>
    <row r="6" spans="1:24" s="11" customFormat="1" ht="14.4" thickTop="1" thickBot="1">
      <c r="A6" s="74" t="s">
        <v>0</v>
      </c>
      <c r="B6" s="57"/>
      <c r="C6" s="57"/>
      <c r="D6" s="57"/>
      <c r="E6" s="58"/>
      <c r="F6" s="59">
        <f>SUM(G6:H6)</f>
        <v>28930.258999999998</v>
      </c>
      <c r="G6" s="60">
        <f>SUM(I6:P6)</f>
        <v>14693.701999999999</v>
      </c>
      <c r="H6" s="60">
        <f>SUM(Q6:X6)</f>
        <v>14236.556999999999</v>
      </c>
      <c r="I6" s="61">
        <v>1387.6320000000001</v>
      </c>
      <c r="J6" s="62">
        <v>2881.1109999999999</v>
      </c>
      <c r="K6" s="62">
        <v>4105.6639999999998</v>
      </c>
      <c r="L6" s="62">
        <v>4021.0239999999999</v>
      </c>
      <c r="M6" s="62">
        <v>1193.252</v>
      </c>
      <c r="N6" s="62">
        <v>714.36400000000003</v>
      </c>
      <c r="O6" s="62">
        <v>298.13799999999998</v>
      </c>
      <c r="P6" s="257">
        <v>92.516999999999996</v>
      </c>
      <c r="Q6" s="62">
        <v>1325.912</v>
      </c>
      <c r="R6" s="62">
        <v>2740.306</v>
      </c>
      <c r="S6" s="62">
        <v>3909.741</v>
      </c>
      <c r="T6" s="62">
        <v>3812.9830000000002</v>
      </c>
      <c r="U6" s="62">
        <v>1159.492</v>
      </c>
      <c r="V6" s="62">
        <v>805.60400000000004</v>
      </c>
      <c r="W6" s="62">
        <v>367.74200000000002</v>
      </c>
      <c r="X6" s="62">
        <v>114.777</v>
      </c>
    </row>
    <row r="7" spans="1:24" s="11" customFormat="1" ht="14.4" thickTop="1" thickBot="1">
      <c r="A7" s="69"/>
      <c r="B7" s="44"/>
      <c r="C7" s="44"/>
      <c r="D7" s="44"/>
      <c r="E7" s="26"/>
      <c r="F7" s="36"/>
      <c r="G7" s="35"/>
      <c r="H7" s="258"/>
      <c r="I7" s="36"/>
      <c r="J7" s="35"/>
      <c r="K7" s="35"/>
      <c r="L7" s="35"/>
      <c r="M7" s="35"/>
      <c r="N7" s="35"/>
      <c r="O7" s="35"/>
      <c r="P7" s="258"/>
      <c r="Q7" s="35"/>
      <c r="R7" s="35"/>
      <c r="S7" s="35"/>
      <c r="T7" s="35"/>
      <c r="U7" s="35"/>
      <c r="V7" s="35"/>
      <c r="W7" s="35"/>
      <c r="X7" s="35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6"/>
      <c r="G8" s="35"/>
      <c r="H8" s="258"/>
      <c r="I8" s="12"/>
      <c r="J8" s="13"/>
      <c r="K8" s="13"/>
      <c r="L8" s="13"/>
      <c r="M8" s="13"/>
      <c r="N8" s="13"/>
      <c r="O8" s="13"/>
      <c r="P8" s="259"/>
      <c r="Q8" s="13"/>
      <c r="R8" s="13"/>
      <c r="S8" s="13"/>
      <c r="T8" s="13"/>
      <c r="U8" s="13"/>
      <c r="V8" s="13"/>
      <c r="W8" s="13"/>
      <c r="X8" s="13"/>
    </row>
    <row r="9" spans="1:24" s="15" customFormat="1" ht="14.4" thickTop="1">
      <c r="A9" s="71"/>
      <c r="B9" s="47" t="s">
        <v>2</v>
      </c>
      <c r="C9" s="47"/>
      <c r="D9" s="47"/>
      <c r="E9" s="48"/>
      <c r="F9" s="49">
        <f>SUM(G9:H9)</f>
        <v>8690508.6641845703</v>
      </c>
      <c r="G9" s="50">
        <f>SUM(I9:P9)</f>
        <v>4923123.7548217773</v>
      </c>
      <c r="H9" s="50">
        <f>SUM(Q9:X9)</f>
        <v>3767384.909362793</v>
      </c>
      <c r="I9" s="51">
        <f t="shared" ref="I9:X9" si="0">I10+I24+I54+I62</f>
        <v>1141223.5568847656</v>
      </c>
      <c r="J9" s="52">
        <f t="shared" si="0"/>
        <v>207735.2177734375</v>
      </c>
      <c r="K9" s="52">
        <f t="shared" si="0"/>
        <v>573620.59484863281</v>
      </c>
      <c r="L9" s="52">
        <f t="shared" si="0"/>
        <v>1037238.9049072266</v>
      </c>
      <c r="M9" s="52">
        <f t="shared" si="0"/>
        <v>624909.77520751953</v>
      </c>
      <c r="N9" s="52">
        <f t="shared" si="0"/>
        <v>701018.39587402344</v>
      </c>
      <c r="O9" s="52">
        <f t="shared" si="0"/>
        <v>513258.26992797852</v>
      </c>
      <c r="P9" s="260">
        <f t="shared" si="0"/>
        <v>124119.03939819336</v>
      </c>
      <c r="Q9" s="250">
        <f t="shared" si="0"/>
        <v>1161031.0711669922</v>
      </c>
      <c r="R9" s="250">
        <f t="shared" si="0"/>
        <v>192294.63732910156</v>
      </c>
      <c r="S9" s="250">
        <f t="shared" si="0"/>
        <v>454101.86511230469</v>
      </c>
      <c r="T9" s="250">
        <f t="shared" si="0"/>
        <v>524963.27264404297</v>
      </c>
      <c r="U9" s="250">
        <f t="shared" si="0"/>
        <v>328524.97875976562</v>
      </c>
      <c r="V9" s="250">
        <f t="shared" si="0"/>
        <v>521745.44750976563</v>
      </c>
      <c r="W9" s="250">
        <f t="shared" si="0"/>
        <v>459262.32672119141</v>
      </c>
      <c r="X9" s="251">
        <f t="shared" si="0"/>
        <v>125461.31011962891</v>
      </c>
    </row>
    <row r="10" spans="1:24" s="16" customFormat="1" ht="15" customHeight="1">
      <c r="A10" s="248"/>
      <c r="B10" s="63" t="s">
        <v>214</v>
      </c>
      <c r="C10" s="63"/>
      <c r="D10" s="63"/>
      <c r="E10" s="64"/>
      <c r="F10" s="53">
        <f>SUM(G10:H10)</f>
        <v>3669850.6492614746</v>
      </c>
      <c r="G10" s="54">
        <f>SUM(I10:P10)</f>
        <v>1804322.6369018555</v>
      </c>
      <c r="H10" s="54">
        <f>SUM(Q10:X10)</f>
        <v>1865528.0123596191</v>
      </c>
      <c r="I10" s="55">
        <f>SUM(I11:I23)</f>
        <v>961816.09912109375</v>
      </c>
      <c r="J10" s="56">
        <f>SUM(J11:J23)</f>
        <v>71007.169555664063</v>
      </c>
      <c r="K10" s="56">
        <f>SUM(K11:K23)</f>
        <v>106939.50634765625</v>
      </c>
      <c r="L10" s="56">
        <f t="shared" ref="L10:X10" si="1">SUM(L11:L23)</f>
        <v>196088.57312011719</v>
      </c>
      <c r="M10" s="56">
        <f t="shared" si="1"/>
        <v>142325.72967529297</v>
      </c>
      <c r="N10" s="56">
        <f t="shared" si="1"/>
        <v>161646.470703125</v>
      </c>
      <c r="O10" s="56">
        <f t="shared" si="1"/>
        <v>123804.4990234375</v>
      </c>
      <c r="P10" s="252">
        <f t="shared" si="1"/>
        <v>40694.58935546875</v>
      </c>
      <c r="Q10" s="56">
        <f t="shared" si="1"/>
        <v>1036857.3515625</v>
      </c>
      <c r="R10" s="56">
        <f t="shared" si="1"/>
        <v>65097.340576171875</v>
      </c>
      <c r="S10" s="56">
        <f t="shared" si="1"/>
        <v>173645.36547851563</v>
      </c>
      <c r="T10" s="56">
        <f t="shared" si="1"/>
        <v>194284.1455078125</v>
      </c>
      <c r="U10" s="56">
        <f t="shared" si="1"/>
        <v>69899.388488769531</v>
      </c>
      <c r="V10" s="56">
        <f t="shared" si="1"/>
        <v>150517.10693359375</v>
      </c>
      <c r="W10" s="56">
        <f t="shared" si="1"/>
        <v>147646.50366210937</v>
      </c>
      <c r="X10" s="252">
        <f t="shared" si="1"/>
        <v>27580.810150146484</v>
      </c>
    </row>
    <row r="11" spans="1:24" s="11" customFormat="1">
      <c r="A11" s="72" t="s">
        <v>81</v>
      </c>
      <c r="B11" s="14"/>
      <c r="C11" s="38" t="s">
        <v>3</v>
      </c>
      <c r="D11" s="88" t="s">
        <v>4</v>
      </c>
      <c r="E11" s="29"/>
      <c r="F11" s="17">
        <f>SUM(G11:H11)</f>
        <v>359662.60220336914</v>
      </c>
      <c r="G11" s="19">
        <f>SUM(I11:P11)</f>
        <v>240596.02331542969</v>
      </c>
      <c r="H11" s="19">
        <f t="shared" ref="H11:H61" si="2">SUM(Q11:X11)</f>
        <v>119066.57888793945</v>
      </c>
      <c r="I11" s="18">
        <v>0</v>
      </c>
      <c r="J11" s="31">
        <v>1530.1199951171875</v>
      </c>
      <c r="K11" s="31">
        <v>31936.890625</v>
      </c>
      <c r="L11" s="31">
        <v>88036.5</v>
      </c>
      <c r="M11" s="31">
        <v>54865.5390625</v>
      </c>
      <c r="N11" s="31">
        <v>33939.359375</v>
      </c>
      <c r="O11" s="31">
        <v>25948.109375</v>
      </c>
      <c r="P11" s="87">
        <v>4339.5048828125</v>
      </c>
      <c r="Q11" s="31">
        <v>7986.60009765625</v>
      </c>
      <c r="R11" s="31">
        <v>0</v>
      </c>
      <c r="S11" s="31">
        <v>14525.8798828125</v>
      </c>
      <c r="T11" s="31">
        <v>70006.0390625</v>
      </c>
      <c r="U11" s="31">
        <v>11617.5595703125</v>
      </c>
      <c r="V11" s="31">
        <v>8789.0400390625</v>
      </c>
      <c r="W11" s="31">
        <v>5830.740234375</v>
      </c>
      <c r="X11" s="87">
        <v>310.72000122070312</v>
      </c>
    </row>
    <row r="12" spans="1:24" s="11" customFormat="1">
      <c r="A12" s="72" t="s">
        <v>82</v>
      </c>
      <c r="B12" s="14"/>
      <c r="C12" s="38" t="s">
        <v>5</v>
      </c>
      <c r="D12" s="88" t="s">
        <v>209</v>
      </c>
      <c r="E12" s="29"/>
      <c r="F12" s="17">
        <f t="shared" ref="F12:F62" si="3">SUM(G12:H12)</f>
        <v>18404.069641113281</v>
      </c>
      <c r="G12" s="19">
        <f t="shared" ref="G12:G62" si="4">SUM(I12:P12)</f>
        <v>12299.649780273438</v>
      </c>
      <c r="H12" s="19">
        <f t="shared" si="2"/>
        <v>6104.4198608398437</v>
      </c>
      <c r="I12" s="18">
        <v>0</v>
      </c>
      <c r="J12" s="31">
        <v>0</v>
      </c>
      <c r="K12" s="31">
        <v>6402.5</v>
      </c>
      <c r="L12" s="31">
        <v>1197.3499755859375</v>
      </c>
      <c r="M12" s="31">
        <v>0</v>
      </c>
      <c r="N12" s="31">
        <v>4699.7998046875</v>
      </c>
      <c r="O12" s="31">
        <v>0</v>
      </c>
      <c r="P12" s="87">
        <v>0</v>
      </c>
      <c r="Q12" s="31">
        <v>0</v>
      </c>
      <c r="R12" s="31">
        <v>0</v>
      </c>
      <c r="S12" s="31">
        <v>0</v>
      </c>
      <c r="T12" s="31">
        <v>4891.14990234375</v>
      </c>
      <c r="U12" s="31">
        <v>625.66998291015625</v>
      </c>
      <c r="V12" s="31">
        <v>587.5999755859375</v>
      </c>
      <c r="W12" s="31">
        <v>0</v>
      </c>
      <c r="X12" s="87">
        <v>0</v>
      </c>
    </row>
    <row r="13" spans="1:24" s="11" customFormat="1">
      <c r="A13" s="72" t="s">
        <v>83</v>
      </c>
      <c r="B13" s="14"/>
      <c r="C13" s="37" t="s">
        <v>6</v>
      </c>
      <c r="D13" s="246" t="s">
        <v>215</v>
      </c>
      <c r="E13" s="29"/>
      <c r="F13" s="17">
        <f t="shared" si="3"/>
        <v>415367.33422851562</v>
      </c>
      <c r="G13" s="19">
        <f t="shared" si="4"/>
        <v>175221.4580078125</v>
      </c>
      <c r="H13" s="19">
        <f t="shared" si="2"/>
        <v>240145.87622070313</v>
      </c>
      <c r="I13" s="18">
        <v>51298.5390625</v>
      </c>
      <c r="J13" s="31">
        <v>9032.0595703125</v>
      </c>
      <c r="K13" s="31">
        <v>13744.5</v>
      </c>
      <c r="L13" s="31">
        <v>27175</v>
      </c>
      <c r="M13" s="31">
        <v>14413.1201171875</v>
      </c>
      <c r="N13" s="31">
        <v>22603.099609375</v>
      </c>
      <c r="O13" s="31">
        <v>26864.080078125</v>
      </c>
      <c r="P13" s="87">
        <v>10091.0595703125</v>
      </c>
      <c r="Q13" s="31">
        <v>77978.515625</v>
      </c>
      <c r="R13" s="31">
        <v>13957.4404296875</v>
      </c>
      <c r="S13" s="31">
        <v>27619.7109375</v>
      </c>
      <c r="T13" s="31">
        <v>33978.828125</v>
      </c>
      <c r="U13" s="31">
        <v>9558.7197265625</v>
      </c>
      <c r="V13" s="31">
        <v>23896.080078125</v>
      </c>
      <c r="W13" s="31">
        <v>50115.78125</v>
      </c>
      <c r="X13" s="87">
        <v>3040.800048828125</v>
      </c>
    </row>
    <row r="14" spans="1:24" s="11" customFormat="1">
      <c r="A14" s="72" t="s">
        <v>84</v>
      </c>
      <c r="B14" s="14"/>
      <c r="C14" s="37" t="s">
        <v>7</v>
      </c>
      <c r="D14" s="246" t="s">
        <v>201</v>
      </c>
      <c r="E14" s="29"/>
      <c r="F14" s="17">
        <f t="shared" si="3"/>
        <v>43530.217041015625</v>
      </c>
      <c r="G14" s="19">
        <f t="shared" si="4"/>
        <v>17109.337646484375</v>
      </c>
      <c r="H14" s="19">
        <f t="shared" si="2"/>
        <v>26420.87939453125</v>
      </c>
      <c r="I14" s="18">
        <v>6115.4375</v>
      </c>
      <c r="J14" s="31">
        <v>9249.7001953125</v>
      </c>
      <c r="K14" s="31">
        <v>0</v>
      </c>
      <c r="L14" s="31">
        <v>1744.199951171875</v>
      </c>
      <c r="M14" s="31">
        <v>0</v>
      </c>
      <c r="N14" s="31">
        <v>0</v>
      </c>
      <c r="O14" s="31">
        <v>0</v>
      </c>
      <c r="P14" s="87">
        <v>0</v>
      </c>
      <c r="Q14" s="31">
        <v>17912.439453125</v>
      </c>
      <c r="R14" s="31">
        <v>1503.9599609375</v>
      </c>
      <c r="S14" s="31">
        <v>0</v>
      </c>
      <c r="T14" s="31">
        <v>7004.47998046875</v>
      </c>
      <c r="U14" s="31">
        <v>0</v>
      </c>
      <c r="V14" s="31">
        <v>0</v>
      </c>
      <c r="W14" s="31">
        <v>0</v>
      </c>
      <c r="X14" s="87">
        <v>0</v>
      </c>
    </row>
    <row r="15" spans="1:24" s="11" customFormat="1">
      <c r="A15" s="72" t="s">
        <v>85</v>
      </c>
      <c r="B15" s="14"/>
      <c r="C15" s="37" t="s">
        <v>8</v>
      </c>
      <c r="D15" s="246" t="s">
        <v>53</v>
      </c>
      <c r="E15" s="29"/>
      <c r="F15" s="17">
        <f t="shared" si="3"/>
        <v>32032.871520996094</v>
      </c>
      <c r="G15" s="17">
        <f t="shared" si="4"/>
        <v>18009.841247558594</v>
      </c>
      <c r="H15" s="17">
        <f t="shared" si="2"/>
        <v>14023.0302734375</v>
      </c>
      <c r="I15" s="18">
        <v>1321.57080078125</v>
      </c>
      <c r="J15" s="31">
        <v>9180.3603515625</v>
      </c>
      <c r="K15" s="31">
        <v>2812.320068359375</v>
      </c>
      <c r="L15" s="31">
        <v>3847.050048828125</v>
      </c>
      <c r="M15" s="31">
        <v>848.53997802734375</v>
      </c>
      <c r="N15" s="31">
        <v>0</v>
      </c>
      <c r="O15" s="31">
        <v>0</v>
      </c>
      <c r="P15" s="87">
        <v>0</v>
      </c>
      <c r="Q15" s="31">
        <v>7044.31005859375</v>
      </c>
      <c r="R15" s="31">
        <v>6978.72021484375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87">
        <v>0</v>
      </c>
    </row>
    <row r="16" spans="1:24" s="11" customFormat="1">
      <c r="A16" s="72" t="s">
        <v>86</v>
      </c>
      <c r="B16" s="14"/>
      <c r="C16" s="39" t="s">
        <v>9</v>
      </c>
      <c r="D16" s="246" t="s">
        <v>43</v>
      </c>
      <c r="E16" s="29"/>
      <c r="F16" s="17">
        <f t="shared" si="3"/>
        <v>120010.05932617188</v>
      </c>
      <c r="G16" s="17">
        <f t="shared" si="4"/>
        <v>78832.6201171875</v>
      </c>
      <c r="H16" s="17">
        <f t="shared" si="2"/>
        <v>41177.439208984375</v>
      </c>
      <c r="I16" s="18">
        <v>30684.66015625</v>
      </c>
      <c r="J16" s="31">
        <v>14031.01953125</v>
      </c>
      <c r="K16" s="31">
        <v>18985.400390625</v>
      </c>
      <c r="L16" s="31">
        <v>2307.6201171875</v>
      </c>
      <c r="M16" s="31">
        <v>8517</v>
      </c>
      <c r="N16" s="31">
        <v>0</v>
      </c>
      <c r="O16" s="31">
        <v>4306.919921875</v>
      </c>
      <c r="P16" s="87">
        <v>0</v>
      </c>
      <c r="Q16" s="31">
        <v>9837.099609375</v>
      </c>
      <c r="R16" s="31">
        <v>8399.599609375</v>
      </c>
      <c r="S16" s="31">
        <v>2869.110107421875</v>
      </c>
      <c r="T16" s="31">
        <v>15193.509765625</v>
      </c>
      <c r="U16" s="31">
        <v>1404</v>
      </c>
      <c r="V16" s="31">
        <v>3474.1201171875</v>
      </c>
      <c r="W16" s="31">
        <v>0</v>
      </c>
      <c r="X16" s="87">
        <v>0</v>
      </c>
    </row>
    <row r="17" spans="1:24" s="11" customFormat="1">
      <c r="A17" s="72" t="s">
        <v>87</v>
      </c>
      <c r="B17" s="14"/>
      <c r="C17" s="39" t="s">
        <v>10</v>
      </c>
      <c r="D17" s="246" t="s">
        <v>14</v>
      </c>
      <c r="E17" s="29"/>
      <c r="F17" s="17">
        <f t="shared" si="3"/>
        <v>316130.19555664063</v>
      </c>
      <c r="G17" s="17">
        <f t="shared" si="4"/>
        <v>173123.80786132812</v>
      </c>
      <c r="H17" s="17">
        <f t="shared" si="2"/>
        <v>143006.3876953125</v>
      </c>
      <c r="I17" s="18">
        <v>43699.109375</v>
      </c>
      <c r="J17" s="31">
        <v>17681.490234375</v>
      </c>
      <c r="K17" s="31">
        <v>4020.72998046875</v>
      </c>
      <c r="L17" s="31">
        <v>51456.078125</v>
      </c>
      <c r="M17" s="31">
        <v>27016.66015625</v>
      </c>
      <c r="N17" s="31">
        <v>17183.33984375</v>
      </c>
      <c r="O17" s="31">
        <v>9056.16015625</v>
      </c>
      <c r="P17" s="87">
        <v>3010.239990234375</v>
      </c>
      <c r="Q17" s="31">
        <v>35824.87890625</v>
      </c>
      <c r="R17" s="31">
        <v>11979.240234375</v>
      </c>
      <c r="S17" s="31">
        <v>15876.3095703125</v>
      </c>
      <c r="T17" s="31">
        <v>16032.6396484375</v>
      </c>
      <c r="U17" s="31">
        <v>13080.599609375</v>
      </c>
      <c r="V17" s="31">
        <v>25454.779296875</v>
      </c>
      <c r="W17" s="31">
        <v>21070.48046875</v>
      </c>
      <c r="X17" s="87">
        <v>3687.4599609375</v>
      </c>
    </row>
    <row r="18" spans="1:24" s="11" customFormat="1">
      <c r="A18" s="72" t="s">
        <v>88</v>
      </c>
      <c r="B18" s="14"/>
      <c r="C18" s="37" t="s">
        <v>11</v>
      </c>
      <c r="D18" s="246" t="s">
        <v>54</v>
      </c>
      <c r="E18" s="29"/>
      <c r="F18" s="17">
        <f>SUM(G18:H18)</f>
        <v>472580.12902832031</v>
      </c>
      <c r="G18" s="17">
        <f>SUM(I18:P18)</f>
        <v>249361.20825195313</v>
      </c>
      <c r="H18" s="17">
        <f t="shared" si="2"/>
        <v>223218.92077636719</v>
      </c>
      <c r="I18" s="18">
        <v>207463.4375</v>
      </c>
      <c r="J18" s="31">
        <v>0</v>
      </c>
      <c r="K18" s="31">
        <v>7093.89013671875</v>
      </c>
      <c r="L18" s="31">
        <v>0</v>
      </c>
      <c r="M18" s="31">
        <v>3952.340087890625</v>
      </c>
      <c r="N18" s="31">
        <v>11411.400390625</v>
      </c>
      <c r="O18" s="31">
        <v>15426.5400390625</v>
      </c>
      <c r="P18" s="87">
        <v>4013.60009765625</v>
      </c>
      <c r="Q18" s="31">
        <v>198892.765625</v>
      </c>
      <c r="R18" s="31">
        <v>2612.39990234375</v>
      </c>
      <c r="S18" s="31">
        <v>5058.90478515625</v>
      </c>
      <c r="T18" s="31">
        <v>0</v>
      </c>
      <c r="U18" s="31">
        <v>0</v>
      </c>
      <c r="V18" s="31">
        <v>757.6400146484375</v>
      </c>
      <c r="W18" s="31">
        <v>11925.900390625</v>
      </c>
      <c r="X18" s="87">
        <v>3971.31005859375</v>
      </c>
    </row>
    <row r="19" spans="1:24" s="11" customFormat="1">
      <c r="A19" s="72" t="s">
        <v>89</v>
      </c>
      <c r="B19" s="14"/>
      <c r="C19" s="38" t="s">
        <v>12</v>
      </c>
      <c r="D19" s="88" t="s">
        <v>208</v>
      </c>
      <c r="E19" s="29"/>
      <c r="F19" s="17">
        <f t="shared" si="3"/>
        <v>135541.04510498047</v>
      </c>
      <c r="G19" s="17">
        <f t="shared" si="4"/>
        <v>51707.812744140625</v>
      </c>
      <c r="H19" s="17">
        <f t="shared" si="2"/>
        <v>83833.232360839844</v>
      </c>
      <c r="I19" s="18">
        <v>25033.23828125</v>
      </c>
      <c r="J19" s="31">
        <v>1548.780029296875</v>
      </c>
      <c r="K19" s="31">
        <v>2478.074951171875</v>
      </c>
      <c r="L19" s="31">
        <v>3525.080078125</v>
      </c>
      <c r="M19" s="31">
        <v>5604.759765625</v>
      </c>
      <c r="N19" s="31">
        <v>5343.2998046875</v>
      </c>
      <c r="O19" s="31">
        <v>5291.419921875</v>
      </c>
      <c r="P19" s="87">
        <v>2883.159912109375</v>
      </c>
      <c r="Q19" s="31">
        <v>58874.5625</v>
      </c>
      <c r="R19" s="31">
        <v>4085.260009765625</v>
      </c>
      <c r="S19" s="31">
        <v>9730.5498046875</v>
      </c>
      <c r="T19" s="31">
        <v>0</v>
      </c>
      <c r="U19" s="31">
        <v>3586.320068359375</v>
      </c>
      <c r="V19" s="31">
        <v>3607.739990234375</v>
      </c>
      <c r="W19" s="31">
        <v>3599.239990234375</v>
      </c>
      <c r="X19" s="87">
        <v>349.55999755859375</v>
      </c>
    </row>
    <row r="20" spans="1:24" s="11" customFormat="1">
      <c r="A20" s="72" t="s">
        <v>90</v>
      </c>
      <c r="B20" s="14"/>
      <c r="C20" s="38" t="s">
        <v>13</v>
      </c>
      <c r="D20" s="88" t="s">
        <v>211</v>
      </c>
      <c r="E20" s="29"/>
      <c r="F20" s="17">
        <f t="shared" si="3"/>
        <v>62339.970703125</v>
      </c>
      <c r="G20" s="17">
        <f t="shared" si="4"/>
        <v>0</v>
      </c>
      <c r="H20" s="17">
        <f t="shared" si="2"/>
        <v>62339.970703125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7">
        <v>0</v>
      </c>
      <c r="Q20" s="31">
        <v>0</v>
      </c>
      <c r="R20" s="31">
        <v>0</v>
      </c>
      <c r="S20" s="31">
        <v>52352.37109375</v>
      </c>
      <c r="T20" s="31">
        <v>9987.599609375</v>
      </c>
      <c r="U20" s="31">
        <v>0</v>
      </c>
      <c r="V20" s="31">
        <v>0</v>
      </c>
      <c r="W20" s="31">
        <v>0</v>
      </c>
      <c r="X20" s="87">
        <v>0</v>
      </c>
    </row>
    <row r="21" spans="1:24" s="11" customFormat="1">
      <c r="A21" s="72" t="s">
        <v>91</v>
      </c>
      <c r="B21" s="14"/>
      <c r="C21" s="38" t="s">
        <v>15</v>
      </c>
      <c r="D21" s="88" t="s">
        <v>212</v>
      </c>
      <c r="E21" s="29"/>
      <c r="F21" s="17">
        <f t="shared" si="3"/>
        <v>1107830.875</v>
      </c>
      <c r="G21" s="17">
        <f t="shared" si="4"/>
        <v>552731.375</v>
      </c>
      <c r="H21" s="17">
        <f t="shared" si="2"/>
        <v>555099.5</v>
      </c>
      <c r="I21" s="18">
        <v>552731.375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7">
        <v>0</v>
      </c>
      <c r="Q21" s="31">
        <v>555099.5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7">
        <v>0</v>
      </c>
    </row>
    <row r="22" spans="1:24" s="11" customFormat="1">
      <c r="A22" s="72" t="s">
        <v>92</v>
      </c>
      <c r="B22" s="14"/>
      <c r="C22" s="37" t="s">
        <v>16</v>
      </c>
      <c r="D22" s="246" t="s">
        <v>224</v>
      </c>
      <c r="E22" s="29"/>
      <c r="F22" s="17">
        <f t="shared" si="3"/>
        <v>218008.54797363281</v>
      </c>
      <c r="G22" s="17">
        <f t="shared" si="4"/>
        <v>87702.6171875</v>
      </c>
      <c r="H22" s="17">
        <f t="shared" si="2"/>
        <v>130305.93078613281</v>
      </c>
      <c r="I22" s="18">
        <v>31304.38671875</v>
      </c>
      <c r="J22" s="31">
        <v>0</v>
      </c>
      <c r="K22" s="31">
        <v>7092</v>
      </c>
      <c r="L22" s="31">
        <v>7628.69482421875</v>
      </c>
      <c r="M22" s="31">
        <v>12211.2001953125</v>
      </c>
      <c r="N22" s="31">
        <v>22661.91015625</v>
      </c>
      <c r="O22" s="31">
        <v>5524.490234375</v>
      </c>
      <c r="P22" s="87">
        <v>1279.93505859375</v>
      </c>
      <c r="Q22" s="31">
        <v>41370.3515625</v>
      </c>
      <c r="R22" s="31">
        <v>8602</v>
      </c>
      <c r="S22" s="31">
        <v>12982.349609375</v>
      </c>
      <c r="T22" s="31">
        <v>10154.7998046875</v>
      </c>
      <c r="U22" s="31">
        <v>11551.3203125</v>
      </c>
      <c r="V22" s="31">
        <v>30661.029296875</v>
      </c>
      <c r="W22" s="31">
        <v>13737.240234375</v>
      </c>
      <c r="X22" s="87">
        <v>1246.8399658203125</v>
      </c>
    </row>
    <row r="23" spans="1:24" s="11" customFormat="1">
      <c r="A23" s="72" t="s">
        <v>93</v>
      </c>
      <c r="B23" s="14"/>
      <c r="C23" s="37" t="s">
        <v>20</v>
      </c>
      <c r="D23" s="246" t="s">
        <v>55</v>
      </c>
      <c r="E23" s="29"/>
      <c r="F23" s="17">
        <f t="shared" si="3"/>
        <v>368412.73193359375</v>
      </c>
      <c r="G23" s="17">
        <f>SUM(I23:P23)</f>
        <v>147626.8857421875</v>
      </c>
      <c r="H23" s="17">
        <f t="shared" si="2"/>
        <v>220785.84619140625</v>
      </c>
      <c r="I23" s="18">
        <v>12164.3447265625</v>
      </c>
      <c r="J23" s="31">
        <v>8753.6396484375</v>
      </c>
      <c r="K23" s="31">
        <v>12373.2001953125</v>
      </c>
      <c r="L23" s="31">
        <v>9171</v>
      </c>
      <c r="M23" s="31">
        <v>14896.5703125</v>
      </c>
      <c r="N23" s="31">
        <v>43804.26171875</v>
      </c>
      <c r="O23" s="31">
        <v>31386.779296875</v>
      </c>
      <c r="P23" s="87">
        <v>15077.08984375</v>
      </c>
      <c r="Q23" s="31">
        <v>26036.328125</v>
      </c>
      <c r="R23" s="31">
        <v>6978.72021484375</v>
      </c>
      <c r="S23" s="31">
        <v>32630.1796875</v>
      </c>
      <c r="T23" s="31">
        <v>27035.099609375</v>
      </c>
      <c r="U23" s="31">
        <v>18475.19921875</v>
      </c>
      <c r="V23" s="31">
        <v>53289.078125</v>
      </c>
      <c r="W23" s="31">
        <v>41367.12109375</v>
      </c>
      <c r="X23" s="87">
        <v>14974.1201171875</v>
      </c>
    </row>
    <row r="24" spans="1:24" s="16" customFormat="1" ht="15" customHeight="1">
      <c r="A24" s="248"/>
      <c r="B24" s="63" t="s">
        <v>222</v>
      </c>
      <c r="C24" s="63"/>
      <c r="D24" s="63"/>
      <c r="E24" s="64"/>
      <c r="F24" s="53">
        <f>SUM(G24:H24)</f>
        <v>3098449.1189880371</v>
      </c>
      <c r="G24" s="54">
        <f>SUM(I24:P24)</f>
        <v>1964661.5170288086</v>
      </c>
      <c r="H24" s="54">
        <f>SUM(Q24:X24)</f>
        <v>1133787.6019592285</v>
      </c>
      <c r="I24" s="55">
        <f>SUM(I25:I53)</f>
        <v>117002.23120117188</v>
      </c>
      <c r="J24" s="56">
        <f t="shared" ref="J24:X24" si="5">SUM(J25:J53)</f>
        <v>41206.022827148438</v>
      </c>
      <c r="K24" s="56">
        <f t="shared" si="5"/>
        <v>144046.4892578125</v>
      </c>
      <c r="L24" s="56">
        <f t="shared" si="5"/>
        <v>586447.68530273437</v>
      </c>
      <c r="M24" s="56">
        <f t="shared" si="5"/>
        <v>371093.99475097656</v>
      </c>
      <c r="N24" s="56">
        <f t="shared" si="5"/>
        <v>424687.25573730469</v>
      </c>
      <c r="O24" s="56">
        <f t="shared" si="5"/>
        <v>241912.90859985352</v>
      </c>
      <c r="P24" s="252">
        <f t="shared" si="5"/>
        <v>38264.929351806641</v>
      </c>
      <c r="Q24" s="56">
        <f t="shared" si="5"/>
        <v>91120.539184570313</v>
      </c>
      <c r="R24" s="56">
        <f t="shared" si="5"/>
        <v>53801.025512695313</v>
      </c>
      <c r="S24" s="56">
        <f>SUM(S25:S53)</f>
        <v>101990.25012207031</v>
      </c>
      <c r="T24" s="56">
        <f t="shared" si="5"/>
        <v>234562.32244873047</v>
      </c>
      <c r="U24" s="56">
        <f t="shared" si="5"/>
        <v>194063.37097167969</v>
      </c>
      <c r="V24" s="56">
        <f t="shared" si="5"/>
        <v>247456.72290039063</v>
      </c>
      <c r="W24" s="56">
        <f t="shared" si="5"/>
        <v>173735.85089111328</v>
      </c>
      <c r="X24" s="252">
        <f t="shared" si="5"/>
        <v>37057.519927978516</v>
      </c>
    </row>
    <row r="25" spans="1:24" s="79" customFormat="1">
      <c r="A25" s="102"/>
      <c r="B25" s="262"/>
      <c r="C25" s="262"/>
      <c r="D25" s="104" t="s">
        <v>188</v>
      </c>
      <c r="E25" s="263"/>
      <c r="F25" s="80"/>
      <c r="G25" s="80"/>
      <c r="H25" s="80"/>
      <c r="I25" s="261"/>
      <c r="J25" s="262"/>
      <c r="K25" s="262"/>
      <c r="L25" s="262"/>
      <c r="M25" s="262"/>
      <c r="N25" s="262"/>
      <c r="O25" s="262"/>
      <c r="P25" s="263"/>
      <c r="Q25" s="105"/>
      <c r="R25" s="105"/>
      <c r="S25" s="105"/>
      <c r="T25" s="105"/>
      <c r="U25" s="105"/>
      <c r="V25" s="105"/>
      <c r="W25" s="105"/>
      <c r="X25" s="253"/>
    </row>
    <row r="26" spans="1:24" s="11" customFormat="1">
      <c r="A26" s="72" t="s">
        <v>94</v>
      </c>
      <c r="B26" s="14"/>
      <c r="C26" s="38" t="s">
        <v>21</v>
      </c>
      <c r="D26" s="38"/>
      <c r="E26" s="29" t="s">
        <v>189</v>
      </c>
      <c r="F26" s="17">
        <f>SUM(G26:H26)</f>
        <v>78385.80029296875</v>
      </c>
      <c r="G26" s="17">
        <f>SUM(I26:P26)</f>
        <v>64822.980712890625</v>
      </c>
      <c r="H26" s="17">
        <f t="shared" si="2"/>
        <v>13562.819580078125</v>
      </c>
      <c r="I26" s="32">
        <v>0</v>
      </c>
      <c r="J26" s="31">
        <v>0</v>
      </c>
      <c r="K26" s="31">
        <v>8222.5595703125</v>
      </c>
      <c r="L26" s="31">
        <v>20732.880859375</v>
      </c>
      <c r="M26" s="31">
        <v>11943.23046875</v>
      </c>
      <c r="N26" s="31">
        <v>18364.919921875</v>
      </c>
      <c r="O26" s="31">
        <v>3499.989990234375</v>
      </c>
      <c r="P26" s="87">
        <v>2059.39990234375</v>
      </c>
      <c r="Q26" s="31">
        <v>0</v>
      </c>
      <c r="R26" s="31">
        <v>0</v>
      </c>
      <c r="S26" s="31">
        <v>0</v>
      </c>
      <c r="T26" s="31">
        <v>6400.7998046875</v>
      </c>
      <c r="U26" s="31">
        <v>1590.8399658203125</v>
      </c>
      <c r="V26" s="31">
        <v>1220.4000244140625</v>
      </c>
      <c r="W26" s="31">
        <v>4350.77978515625</v>
      </c>
      <c r="X26" s="87">
        <v>0</v>
      </c>
    </row>
    <row r="27" spans="1:24" s="11" customFormat="1">
      <c r="A27" s="72" t="s">
        <v>95</v>
      </c>
      <c r="B27" s="14"/>
      <c r="C27" s="38" t="s">
        <v>22</v>
      </c>
      <c r="D27" s="38"/>
      <c r="E27" s="29" t="s">
        <v>191</v>
      </c>
      <c r="F27" s="17">
        <f t="shared" si="3"/>
        <v>25929.190246582031</v>
      </c>
      <c r="G27" s="17">
        <f t="shared" ref="G27:G43" si="6">SUM(I27:P27)</f>
        <v>18051.470275878906</v>
      </c>
      <c r="H27" s="17">
        <f t="shared" si="2"/>
        <v>7877.719970703125</v>
      </c>
      <c r="I27" s="32">
        <v>0</v>
      </c>
      <c r="J27" s="31">
        <v>0</v>
      </c>
      <c r="K27" s="31">
        <v>0</v>
      </c>
      <c r="L27" s="31">
        <v>1164</v>
      </c>
      <c r="M27" s="31">
        <v>8439.330078125</v>
      </c>
      <c r="N27" s="31">
        <v>7508.97021484375</v>
      </c>
      <c r="O27" s="31">
        <v>939.16998291015625</v>
      </c>
      <c r="P27" s="87">
        <v>0</v>
      </c>
      <c r="Q27" s="31">
        <v>0</v>
      </c>
      <c r="R27" s="31">
        <v>0</v>
      </c>
      <c r="S27" s="31">
        <v>1226.719970703125</v>
      </c>
      <c r="T27" s="31">
        <v>5208</v>
      </c>
      <c r="U27" s="31">
        <v>1443</v>
      </c>
      <c r="V27" s="31">
        <v>0</v>
      </c>
      <c r="W27" s="31">
        <v>0</v>
      </c>
      <c r="X27" s="87">
        <v>0</v>
      </c>
    </row>
    <row r="28" spans="1:24" s="11" customFormat="1">
      <c r="A28" s="72" t="s">
        <v>96</v>
      </c>
      <c r="B28" s="14"/>
      <c r="C28" s="37" t="s">
        <v>23</v>
      </c>
      <c r="D28" s="37"/>
      <c r="E28" s="29" t="s">
        <v>17</v>
      </c>
      <c r="F28" s="17">
        <f t="shared" si="3"/>
        <v>16849.879760742188</v>
      </c>
      <c r="G28" s="17">
        <f t="shared" si="6"/>
        <v>8453.9698486328125</v>
      </c>
      <c r="H28" s="17">
        <f t="shared" si="2"/>
        <v>8395.909912109375</v>
      </c>
      <c r="I28" s="32">
        <v>0</v>
      </c>
      <c r="J28" s="31">
        <v>0</v>
      </c>
      <c r="K28" s="31">
        <v>0</v>
      </c>
      <c r="L28" s="31">
        <v>2649.429931640625</v>
      </c>
      <c r="M28" s="31">
        <v>848.53997802734375</v>
      </c>
      <c r="N28" s="31">
        <v>649.08001708984375</v>
      </c>
      <c r="O28" s="31">
        <v>4306.919921875</v>
      </c>
      <c r="P28" s="87">
        <v>0</v>
      </c>
      <c r="Q28" s="31">
        <v>0</v>
      </c>
      <c r="R28" s="31">
        <v>0</v>
      </c>
      <c r="S28" s="31">
        <v>0</v>
      </c>
      <c r="T28" s="31">
        <v>0</v>
      </c>
      <c r="U28" s="31">
        <v>5581.43994140625</v>
      </c>
      <c r="V28" s="31">
        <v>0</v>
      </c>
      <c r="W28" s="31">
        <v>2814.469970703125</v>
      </c>
      <c r="X28" s="87">
        <v>0</v>
      </c>
    </row>
    <row r="29" spans="1:24" s="11" customFormat="1">
      <c r="A29" s="72" t="s">
        <v>97</v>
      </c>
      <c r="B29" s="14"/>
      <c r="C29" s="37" t="s">
        <v>44</v>
      </c>
      <c r="D29" s="37"/>
      <c r="E29" s="29" t="s">
        <v>18</v>
      </c>
      <c r="F29" s="17">
        <f t="shared" si="3"/>
        <v>2279.1699829101562</v>
      </c>
      <c r="G29" s="17">
        <f t="shared" si="6"/>
        <v>2279.1699829101562</v>
      </c>
      <c r="H29" s="17">
        <f t="shared" si="2"/>
        <v>0</v>
      </c>
      <c r="I29" s="32">
        <v>0</v>
      </c>
      <c r="J29" s="31">
        <v>0</v>
      </c>
      <c r="K29" s="31">
        <v>0</v>
      </c>
      <c r="L29" s="31">
        <v>0</v>
      </c>
      <c r="M29" s="31">
        <v>1630.0899658203125</v>
      </c>
      <c r="N29" s="31">
        <v>649.08001708984375</v>
      </c>
      <c r="O29" s="31">
        <v>0</v>
      </c>
      <c r="P29" s="87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87">
        <v>0</v>
      </c>
    </row>
    <row r="30" spans="1:24" s="11" customFormat="1">
      <c r="A30" s="72" t="s">
        <v>98</v>
      </c>
      <c r="B30" s="14"/>
      <c r="C30" s="37" t="s">
        <v>45</v>
      </c>
      <c r="D30" s="37"/>
      <c r="E30" s="29" t="s">
        <v>57</v>
      </c>
      <c r="F30" s="17">
        <f t="shared" si="3"/>
        <v>23792.960144042969</v>
      </c>
      <c r="G30" s="17">
        <f t="shared" si="6"/>
        <v>20252.720153808594</v>
      </c>
      <c r="H30" s="17">
        <f t="shared" si="2"/>
        <v>3540.239990234375</v>
      </c>
      <c r="I30" s="32">
        <v>0</v>
      </c>
      <c r="J30" s="31">
        <v>0</v>
      </c>
      <c r="K30" s="31">
        <v>6698</v>
      </c>
      <c r="L30" s="31">
        <v>10676.16015625</v>
      </c>
      <c r="M30" s="31">
        <v>838.44000244140625</v>
      </c>
      <c r="N30" s="31">
        <v>0</v>
      </c>
      <c r="O30" s="31">
        <v>2040.1199951171875</v>
      </c>
      <c r="P30" s="87">
        <v>0</v>
      </c>
      <c r="Q30" s="31">
        <v>0</v>
      </c>
      <c r="R30" s="31">
        <v>0</v>
      </c>
      <c r="S30" s="31">
        <v>0</v>
      </c>
      <c r="T30" s="31">
        <v>0</v>
      </c>
      <c r="U30" s="31">
        <v>2386.43994140625</v>
      </c>
      <c r="V30" s="31">
        <v>0</v>
      </c>
      <c r="W30" s="31">
        <v>1153.800048828125</v>
      </c>
      <c r="X30" s="87">
        <v>0</v>
      </c>
    </row>
    <row r="31" spans="1:24" s="11" customFormat="1">
      <c r="A31" s="72" t="s">
        <v>99</v>
      </c>
      <c r="B31" s="14"/>
      <c r="C31" s="39" t="s">
        <v>46</v>
      </c>
      <c r="D31" s="39"/>
      <c r="E31" s="29" t="s">
        <v>19</v>
      </c>
      <c r="F31" s="17">
        <f t="shared" si="3"/>
        <v>15828</v>
      </c>
      <c r="G31" s="17">
        <f t="shared" si="6"/>
        <v>0</v>
      </c>
      <c r="H31" s="17">
        <f t="shared" si="2"/>
        <v>15828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7">
        <v>0</v>
      </c>
      <c r="Q31" s="31">
        <v>0</v>
      </c>
      <c r="R31" s="31">
        <v>0</v>
      </c>
      <c r="S31" s="31">
        <v>0</v>
      </c>
      <c r="T31" s="31">
        <v>0</v>
      </c>
      <c r="U31" s="31">
        <v>12926.080078125</v>
      </c>
      <c r="V31" s="31">
        <v>2901.919921875</v>
      </c>
      <c r="W31" s="31">
        <v>0</v>
      </c>
      <c r="X31" s="87">
        <v>0</v>
      </c>
    </row>
    <row r="32" spans="1:24" s="11" customFormat="1">
      <c r="A32" s="72" t="s">
        <v>100</v>
      </c>
      <c r="B32" s="14"/>
      <c r="C32" s="39" t="s">
        <v>47</v>
      </c>
      <c r="D32" s="39"/>
      <c r="E32" s="29" t="s">
        <v>193</v>
      </c>
      <c r="F32" s="17">
        <f t="shared" si="3"/>
        <v>19284.209930419922</v>
      </c>
      <c r="G32" s="17">
        <f t="shared" si="6"/>
        <v>0</v>
      </c>
      <c r="H32" s="17">
        <f t="shared" si="2"/>
        <v>19284.209930419922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7">
        <v>0</v>
      </c>
      <c r="Q32" s="31">
        <v>0</v>
      </c>
      <c r="R32" s="31">
        <v>0</v>
      </c>
      <c r="S32" s="31">
        <v>0</v>
      </c>
      <c r="T32" s="31">
        <v>7365.68017578125</v>
      </c>
      <c r="U32" s="31">
        <v>1217.1600341796875</v>
      </c>
      <c r="V32" s="31">
        <v>4167.7998046875</v>
      </c>
      <c r="W32" s="31">
        <v>6145.169921875</v>
      </c>
      <c r="X32" s="87">
        <v>388.39999389648437</v>
      </c>
    </row>
    <row r="33" spans="1:24" s="11" customFormat="1">
      <c r="A33" s="72" t="s">
        <v>101</v>
      </c>
      <c r="B33" s="14"/>
      <c r="C33" s="37" t="s">
        <v>48</v>
      </c>
      <c r="D33" s="37"/>
      <c r="E33" s="29" t="s">
        <v>216</v>
      </c>
      <c r="F33" s="17">
        <f t="shared" si="3"/>
        <v>36947.820556640625</v>
      </c>
      <c r="G33" s="17">
        <f t="shared" si="6"/>
        <v>23875.870483398438</v>
      </c>
      <c r="H33" s="17">
        <f>SUM(Q33:X33)</f>
        <v>13071.950073242188</v>
      </c>
      <c r="I33" s="32">
        <v>0</v>
      </c>
      <c r="J33" s="31">
        <v>7186.2001953125</v>
      </c>
      <c r="K33" s="31">
        <v>7417.43994140625</v>
      </c>
      <c r="L33" s="31">
        <v>8599.1103515625</v>
      </c>
      <c r="M33" s="31">
        <v>0</v>
      </c>
      <c r="N33" s="31">
        <v>673.1199951171875</v>
      </c>
      <c r="O33" s="31">
        <v>0</v>
      </c>
      <c r="P33" s="87">
        <v>0</v>
      </c>
      <c r="Q33" s="31">
        <v>0</v>
      </c>
      <c r="R33" s="31">
        <v>1485.8399658203125</v>
      </c>
      <c r="S33" s="31">
        <v>1262.800048828125</v>
      </c>
      <c r="T33" s="31">
        <v>4684.68017578125</v>
      </c>
      <c r="U33" s="31">
        <v>2868.239990234375</v>
      </c>
      <c r="V33" s="31">
        <v>0</v>
      </c>
      <c r="W33" s="31">
        <v>2770.389892578125</v>
      </c>
      <c r="X33" s="87">
        <v>0</v>
      </c>
    </row>
    <row r="34" spans="1:24" s="11" customFormat="1">
      <c r="A34" s="72" t="s">
        <v>102</v>
      </c>
      <c r="B34" s="14"/>
      <c r="C34" s="38" t="s">
        <v>49</v>
      </c>
      <c r="D34" s="88" t="s">
        <v>58</v>
      </c>
      <c r="E34" s="264"/>
      <c r="F34" s="17">
        <f t="shared" si="3"/>
        <v>53139.13037109375</v>
      </c>
      <c r="G34" s="17">
        <f t="shared" si="6"/>
        <v>22516.570129394531</v>
      </c>
      <c r="H34" s="17">
        <f t="shared" si="2"/>
        <v>30622.560241699219</v>
      </c>
      <c r="I34" s="32">
        <v>0</v>
      </c>
      <c r="J34" s="31">
        <v>0</v>
      </c>
      <c r="K34" s="31">
        <v>1524.56005859375</v>
      </c>
      <c r="L34" s="31">
        <v>16463</v>
      </c>
      <c r="M34" s="31">
        <v>861.72998046875</v>
      </c>
      <c r="N34" s="31">
        <v>3197.60009765625</v>
      </c>
      <c r="O34" s="31">
        <v>469.67999267578125</v>
      </c>
      <c r="P34" s="87">
        <v>0</v>
      </c>
      <c r="Q34" s="31">
        <v>1760.8499755859375</v>
      </c>
      <c r="R34" s="31">
        <v>8450.2001953125</v>
      </c>
      <c r="S34" s="31">
        <v>0</v>
      </c>
      <c r="T34" s="31">
        <v>14951.3701171875</v>
      </c>
      <c r="U34" s="31">
        <v>795.5999755859375</v>
      </c>
      <c r="V34" s="31">
        <v>2447.760009765625</v>
      </c>
      <c r="W34" s="31">
        <v>613.70001220703125</v>
      </c>
      <c r="X34" s="87">
        <v>1603.0799560546875</v>
      </c>
    </row>
    <row r="35" spans="1:24" s="11" customFormat="1">
      <c r="A35" s="72" t="s">
        <v>103</v>
      </c>
      <c r="B35" s="14"/>
      <c r="C35" s="38" t="s">
        <v>50</v>
      </c>
      <c r="D35" s="88" t="s">
        <v>217</v>
      </c>
      <c r="E35" s="264"/>
      <c r="F35" s="17">
        <f t="shared" si="3"/>
        <v>130442.4626159668</v>
      </c>
      <c r="G35" s="17">
        <f t="shared" si="6"/>
        <v>93927.053192138672</v>
      </c>
      <c r="H35" s="17">
        <f t="shared" si="2"/>
        <v>36515.409423828125</v>
      </c>
      <c r="I35" s="32">
        <v>1326.504150390625</v>
      </c>
      <c r="J35" s="31">
        <v>9086.4697265625</v>
      </c>
      <c r="K35" s="31">
        <v>7211.39990234375</v>
      </c>
      <c r="L35" s="31">
        <v>14906.8798828125</v>
      </c>
      <c r="M35" s="31">
        <v>31643.509765625</v>
      </c>
      <c r="N35" s="31">
        <v>16204.58984375</v>
      </c>
      <c r="O35" s="31">
        <v>13188.419921875</v>
      </c>
      <c r="P35" s="87">
        <v>359.27999877929687</v>
      </c>
      <c r="Q35" s="31">
        <v>0</v>
      </c>
      <c r="R35" s="31">
        <v>0</v>
      </c>
      <c r="S35" s="31">
        <v>1262.800048828125</v>
      </c>
      <c r="T35" s="31">
        <v>5099.5</v>
      </c>
      <c r="U35" s="31">
        <v>4194.72021484375</v>
      </c>
      <c r="V35" s="31">
        <v>18315.44921875</v>
      </c>
      <c r="W35" s="31">
        <v>5255.3798828125</v>
      </c>
      <c r="X35" s="87">
        <v>2387.56005859375</v>
      </c>
    </row>
    <row r="36" spans="1:24" s="79" customFormat="1">
      <c r="A36" s="102"/>
      <c r="B36" s="262"/>
      <c r="C36" s="104"/>
      <c r="D36" s="104" t="s">
        <v>192</v>
      </c>
      <c r="E36" s="263"/>
      <c r="F36" s="80"/>
      <c r="G36" s="17"/>
      <c r="H36" s="80"/>
      <c r="I36" s="261"/>
      <c r="J36" s="262"/>
      <c r="K36" s="262"/>
      <c r="L36" s="262"/>
      <c r="M36" s="262"/>
      <c r="N36" s="262"/>
      <c r="O36" s="262"/>
      <c r="P36" s="263"/>
      <c r="Q36" s="105"/>
      <c r="R36" s="105"/>
      <c r="S36" s="105"/>
      <c r="T36" s="105"/>
      <c r="U36" s="105"/>
      <c r="V36" s="105"/>
      <c r="W36" s="105"/>
      <c r="X36" s="253"/>
    </row>
    <row r="37" spans="1:24" s="11" customFormat="1">
      <c r="A37" s="72" t="s">
        <v>104</v>
      </c>
      <c r="B37" s="14"/>
      <c r="C37" s="38" t="s">
        <v>51</v>
      </c>
      <c r="D37" s="38"/>
      <c r="E37" s="29" t="s">
        <v>24</v>
      </c>
      <c r="F37" s="17">
        <f t="shared" si="3"/>
        <v>48749.5205078125</v>
      </c>
      <c r="G37" s="17">
        <f t="shared" si="6"/>
        <v>32920.0400390625</v>
      </c>
      <c r="H37" s="17">
        <f t="shared" si="2"/>
        <v>15829.48046875</v>
      </c>
      <c r="I37" s="32">
        <v>13428.8701171875</v>
      </c>
      <c r="J37" s="31">
        <v>8923.240234375</v>
      </c>
      <c r="K37" s="31">
        <v>3116.89990234375</v>
      </c>
      <c r="L37" s="31">
        <v>6699.77978515625</v>
      </c>
      <c r="M37" s="31">
        <v>0</v>
      </c>
      <c r="N37" s="31">
        <v>751.25</v>
      </c>
      <c r="O37" s="31">
        <v>0</v>
      </c>
      <c r="P37" s="87">
        <v>0</v>
      </c>
      <c r="Q37" s="31">
        <v>0</v>
      </c>
      <c r="R37" s="31">
        <v>14592.48046875</v>
      </c>
      <c r="S37" s="31">
        <v>0</v>
      </c>
      <c r="T37" s="31">
        <v>0</v>
      </c>
      <c r="U37" s="31">
        <v>0</v>
      </c>
      <c r="V37" s="31">
        <v>632.79998779296875</v>
      </c>
      <c r="W37" s="31">
        <v>604.20001220703125</v>
      </c>
      <c r="X37" s="87">
        <v>0</v>
      </c>
    </row>
    <row r="38" spans="1:24" s="11" customFormat="1">
      <c r="A38" s="72" t="s">
        <v>107</v>
      </c>
      <c r="B38" s="14"/>
      <c r="C38" s="37" t="s">
        <v>59</v>
      </c>
      <c r="D38" s="37"/>
      <c r="E38" s="29" t="s">
        <v>213</v>
      </c>
      <c r="F38" s="17">
        <f t="shared" si="3"/>
        <v>109459.17401123047</v>
      </c>
      <c r="G38" s="17">
        <f t="shared" si="6"/>
        <v>77649.323913574219</v>
      </c>
      <c r="H38" s="17">
        <f t="shared" si="2"/>
        <v>31809.85009765625</v>
      </c>
      <c r="I38" s="32">
        <v>6059.552734375</v>
      </c>
      <c r="J38" s="31">
        <v>11001.650390625</v>
      </c>
      <c r="K38" s="31">
        <v>1230.5999755859375</v>
      </c>
      <c r="L38" s="31">
        <v>17208.720703125</v>
      </c>
      <c r="M38" s="31">
        <v>15645.4501953125</v>
      </c>
      <c r="N38" s="31">
        <v>22018.919921875</v>
      </c>
      <c r="O38" s="31">
        <v>4080.239990234375</v>
      </c>
      <c r="P38" s="87">
        <v>404.19000244140625</v>
      </c>
      <c r="Q38" s="31">
        <v>0</v>
      </c>
      <c r="R38" s="31">
        <v>0</v>
      </c>
      <c r="S38" s="31">
        <v>23857.400390625</v>
      </c>
      <c r="T38" s="31">
        <v>5050.52978515625</v>
      </c>
      <c r="U38" s="31">
        <v>0</v>
      </c>
      <c r="V38" s="31">
        <v>2901.919921875</v>
      </c>
      <c r="W38" s="31">
        <v>0</v>
      </c>
      <c r="X38" s="87">
        <v>0</v>
      </c>
    </row>
    <row r="39" spans="1:24" s="11" customFormat="1">
      <c r="A39" s="72" t="s">
        <v>105</v>
      </c>
      <c r="B39" s="14"/>
      <c r="C39" s="37" t="s">
        <v>60</v>
      </c>
      <c r="D39" s="88" t="s">
        <v>190</v>
      </c>
      <c r="E39" s="265"/>
      <c r="F39" s="17">
        <f t="shared" si="3"/>
        <v>7627.919921875</v>
      </c>
      <c r="G39" s="17">
        <f t="shared" si="6"/>
        <v>5393.169921875</v>
      </c>
      <c r="H39" s="17">
        <f t="shared" si="2"/>
        <v>2234.75</v>
      </c>
      <c r="I39" s="32">
        <v>0</v>
      </c>
      <c r="J39" s="31">
        <v>0</v>
      </c>
      <c r="K39" s="31">
        <v>0</v>
      </c>
      <c r="L39" s="31">
        <v>0</v>
      </c>
      <c r="M39" s="31">
        <v>0</v>
      </c>
      <c r="N39" s="31">
        <v>2921.889892578125</v>
      </c>
      <c r="O39" s="31">
        <v>0</v>
      </c>
      <c r="P39" s="87">
        <v>2471.280029296875</v>
      </c>
      <c r="Q39" s="31">
        <v>0</v>
      </c>
      <c r="R39" s="31">
        <v>0</v>
      </c>
      <c r="S39" s="31">
        <v>1110.9000244140625</v>
      </c>
      <c r="T39" s="31">
        <v>1123.8499755859375</v>
      </c>
      <c r="U39" s="31">
        <v>0</v>
      </c>
      <c r="V39" s="31">
        <v>0</v>
      </c>
      <c r="W39" s="31">
        <v>0</v>
      </c>
      <c r="X39" s="87">
        <v>0</v>
      </c>
    </row>
    <row r="40" spans="1:24" s="11" customFormat="1">
      <c r="A40" s="72" t="s">
        <v>108</v>
      </c>
      <c r="B40" s="14"/>
      <c r="C40" s="38" t="s">
        <v>61</v>
      </c>
      <c r="D40" s="88" t="s">
        <v>225</v>
      </c>
      <c r="E40" s="265"/>
      <c r="F40" s="17">
        <f t="shared" si="3"/>
        <v>4502.5699768066406</v>
      </c>
      <c r="G40" s="17">
        <f t="shared" si="6"/>
        <v>2007.5599670410156</v>
      </c>
      <c r="H40" s="17">
        <f t="shared" si="2"/>
        <v>2495.010009765625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1562.5999755859375</v>
      </c>
      <c r="O40" s="31">
        <v>444.95999145507812</v>
      </c>
      <c r="P40" s="87">
        <v>0</v>
      </c>
      <c r="Q40" s="31">
        <v>0</v>
      </c>
      <c r="R40" s="31">
        <v>0</v>
      </c>
      <c r="S40" s="31">
        <v>0</v>
      </c>
      <c r="T40" s="31">
        <v>962.8499755859375</v>
      </c>
      <c r="U40" s="31">
        <v>0</v>
      </c>
      <c r="V40" s="31">
        <v>610.20001220703125</v>
      </c>
      <c r="W40" s="31">
        <v>572.4000244140625</v>
      </c>
      <c r="X40" s="87">
        <v>349.55999755859375</v>
      </c>
    </row>
    <row r="41" spans="1:24" s="79" customFormat="1">
      <c r="A41" s="102"/>
      <c r="B41" s="262"/>
      <c r="C41" s="262"/>
      <c r="D41" s="111" t="s">
        <v>218</v>
      </c>
      <c r="E41" s="263"/>
      <c r="F41" s="80"/>
      <c r="G41" s="17"/>
      <c r="H41" s="80"/>
      <c r="I41" s="261"/>
      <c r="J41" s="262"/>
      <c r="K41" s="262"/>
      <c r="L41" s="262"/>
      <c r="M41" s="262"/>
      <c r="N41" s="262"/>
      <c r="O41" s="262"/>
      <c r="P41" s="263"/>
      <c r="Q41" s="105"/>
      <c r="R41" s="105"/>
      <c r="S41" s="105"/>
      <c r="T41" s="105"/>
      <c r="U41" s="105"/>
      <c r="V41" s="105"/>
      <c r="W41" s="105"/>
      <c r="X41" s="253"/>
    </row>
    <row r="42" spans="1:24" s="11" customFormat="1">
      <c r="A42" s="72" t="s">
        <v>106</v>
      </c>
      <c r="B42" s="14"/>
      <c r="C42" s="38" t="s">
        <v>62</v>
      </c>
      <c r="D42" s="14"/>
      <c r="E42" s="29" t="s">
        <v>210</v>
      </c>
      <c r="F42" s="17">
        <f t="shared" si="3"/>
        <v>0</v>
      </c>
      <c r="G42" s="17">
        <f t="shared" si="6"/>
        <v>0</v>
      </c>
      <c r="H42" s="17">
        <f t="shared" si="2"/>
        <v>0</v>
      </c>
      <c r="I42" s="32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87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87">
        <v>0</v>
      </c>
    </row>
    <row r="43" spans="1:24" s="11" customFormat="1">
      <c r="A43" s="72" t="s">
        <v>109</v>
      </c>
      <c r="B43" s="14"/>
      <c r="C43" s="38" t="s">
        <v>63</v>
      </c>
      <c r="D43" s="14"/>
      <c r="E43" s="29" t="s">
        <v>219</v>
      </c>
      <c r="F43" s="17">
        <f t="shared" si="3"/>
        <v>648703.72106933594</v>
      </c>
      <c r="G43" s="17">
        <f t="shared" si="6"/>
        <v>374907.15905761719</v>
      </c>
      <c r="H43" s="17">
        <f t="shared" si="2"/>
        <v>273796.56201171875</v>
      </c>
      <c r="I43" s="32">
        <v>0</v>
      </c>
      <c r="J43" s="31">
        <v>0</v>
      </c>
      <c r="K43" s="31">
        <v>1482.1199951171875</v>
      </c>
      <c r="L43" s="31">
        <v>43614.71875</v>
      </c>
      <c r="M43" s="31">
        <v>93727.2890625</v>
      </c>
      <c r="N43" s="31">
        <v>140614.375</v>
      </c>
      <c r="O43" s="31">
        <v>84718.9765625</v>
      </c>
      <c r="P43" s="87">
        <v>10749.6796875</v>
      </c>
      <c r="Q43" s="31">
        <v>0</v>
      </c>
      <c r="R43" s="31">
        <v>6812.56005859375</v>
      </c>
      <c r="S43" s="31">
        <v>10045.01953125</v>
      </c>
      <c r="T43" s="31">
        <v>25129.919921875</v>
      </c>
      <c r="U43" s="31">
        <v>54559.44140625</v>
      </c>
      <c r="V43" s="31">
        <v>97659.5390625</v>
      </c>
      <c r="W43" s="31">
        <v>64643.76171875</v>
      </c>
      <c r="X43" s="87">
        <v>14946.3203125</v>
      </c>
    </row>
    <row r="44" spans="1:24" s="11" customFormat="1">
      <c r="A44" s="72" t="s">
        <v>110</v>
      </c>
      <c r="B44" s="14"/>
      <c r="C44" s="38" t="s">
        <v>64</v>
      </c>
      <c r="D44" s="14"/>
      <c r="E44" s="29" t="s">
        <v>202</v>
      </c>
      <c r="F44" s="17">
        <f t="shared" si="3"/>
        <v>733134.59484863281</v>
      </c>
      <c r="G44" s="17">
        <f t="shared" si="4"/>
        <v>477496.69348144531</v>
      </c>
      <c r="H44" s="17">
        <f t="shared" si="2"/>
        <v>255637.9013671875</v>
      </c>
      <c r="I44" s="32">
        <v>6095.47900390625</v>
      </c>
      <c r="J44" s="31">
        <v>1898.4000244140625</v>
      </c>
      <c r="K44" s="31">
        <v>23293.220703125</v>
      </c>
      <c r="L44" s="31">
        <v>157620.75</v>
      </c>
      <c r="M44" s="31">
        <v>135049.265625</v>
      </c>
      <c r="N44" s="31">
        <v>87296.9375</v>
      </c>
      <c r="O44" s="31">
        <v>55185.12109375</v>
      </c>
      <c r="P44" s="87">
        <v>11057.51953125</v>
      </c>
      <c r="Q44" s="31">
        <v>0</v>
      </c>
      <c r="R44" s="31">
        <v>0</v>
      </c>
      <c r="S44" s="31">
        <v>41200.58984375</v>
      </c>
      <c r="T44" s="31">
        <v>69160.5625</v>
      </c>
      <c r="U44" s="31">
        <v>48273.48046875</v>
      </c>
      <c r="V44" s="31">
        <v>45879.75</v>
      </c>
      <c r="W44" s="31">
        <v>42984.71875</v>
      </c>
      <c r="X44" s="87">
        <v>8138.7998046875</v>
      </c>
    </row>
    <row r="45" spans="1:24" s="11" customFormat="1">
      <c r="A45" s="72" t="s">
        <v>111</v>
      </c>
      <c r="B45" s="14"/>
      <c r="C45" s="38" t="s">
        <v>65</v>
      </c>
      <c r="D45" s="88" t="s">
        <v>203</v>
      </c>
      <c r="E45" s="264"/>
      <c r="F45" s="17">
        <f t="shared" si="3"/>
        <v>238889.87231445313</v>
      </c>
      <c r="G45" s="17">
        <f t="shared" si="4"/>
        <v>154332.1201171875</v>
      </c>
      <c r="H45" s="17">
        <f t="shared" si="2"/>
        <v>84557.752197265625</v>
      </c>
      <c r="I45" s="32">
        <v>0</v>
      </c>
      <c r="J45" s="31">
        <v>0</v>
      </c>
      <c r="K45" s="31">
        <v>0</v>
      </c>
      <c r="L45" s="31">
        <v>41860.3203125</v>
      </c>
      <c r="M45" s="31">
        <v>22021.19921875</v>
      </c>
      <c r="N45" s="31">
        <v>50677.37890625</v>
      </c>
      <c r="O45" s="31">
        <v>34424.1015625</v>
      </c>
      <c r="P45" s="87">
        <v>5349.1201171875</v>
      </c>
      <c r="Q45" s="31">
        <v>1772.072998046875</v>
      </c>
      <c r="R45" s="31">
        <v>7061.7998046875</v>
      </c>
      <c r="S45" s="31">
        <v>0</v>
      </c>
      <c r="T45" s="31">
        <v>6138.72021484375</v>
      </c>
      <c r="U45" s="31">
        <v>18685.099609375</v>
      </c>
      <c r="V45" s="31">
        <v>27827.5390625</v>
      </c>
      <c r="W45" s="31">
        <v>19528.560546875</v>
      </c>
      <c r="X45" s="87">
        <v>3543.9599609375</v>
      </c>
    </row>
    <row r="46" spans="1:24" s="79" customFormat="1">
      <c r="A46" s="102"/>
      <c r="B46" s="262"/>
      <c r="C46" s="111"/>
      <c r="D46" s="111" t="s">
        <v>25</v>
      </c>
      <c r="E46" s="263"/>
      <c r="F46" s="80"/>
      <c r="G46" s="80"/>
      <c r="H46" s="80"/>
      <c r="I46" s="261"/>
      <c r="J46" s="262"/>
      <c r="K46" s="262"/>
      <c r="L46" s="262"/>
      <c r="M46" s="262"/>
      <c r="N46" s="262"/>
      <c r="O46" s="262"/>
      <c r="P46" s="263"/>
      <c r="Q46" s="105"/>
      <c r="R46" s="105"/>
      <c r="S46" s="105"/>
      <c r="T46" s="105"/>
      <c r="U46" s="105"/>
      <c r="V46" s="105"/>
      <c r="W46" s="105"/>
      <c r="X46" s="253"/>
    </row>
    <row r="47" spans="1:24" s="11" customFormat="1">
      <c r="A47" s="72" t="s">
        <v>112</v>
      </c>
      <c r="B47" s="14"/>
      <c r="C47" s="38" t="s">
        <v>66</v>
      </c>
      <c r="D47" s="46"/>
      <c r="E47" s="29" t="s">
        <v>204</v>
      </c>
      <c r="F47" s="17">
        <f t="shared" si="3"/>
        <v>48587.869995117188</v>
      </c>
      <c r="G47" s="17">
        <f t="shared" si="4"/>
        <v>42519.309936523438</v>
      </c>
      <c r="H47" s="17">
        <f t="shared" si="2"/>
        <v>6068.56005859375</v>
      </c>
      <c r="I47" s="32">
        <v>0</v>
      </c>
      <c r="J47" s="31">
        <v>0</v>
      </c>
      <c r="K47" s="31">
        <v>1439.1600341796875</v>
      </c>
      <c r="L47" s="31">
        <v>31026</v>
      </c>
      <c r="M47" s="31">
        <v>0</v>
      </c>
      <c r="N47" s="31">
        <v>4924.52978515625</v>
      </c>
      <c r="O47" s="31">
        <v>3122.820068359375</v>
      </c>
      <c r="P47" s="87">
        <v>2006.800048828125</v>
      </c>
      <c r="Q47" s="31">
        <v>0</v>
      </c>
      <c r="R47" s="31">
        <v>0</v>
      </c>
      <c r="S47" s="31">
        <v>0</v>
      </c>
      <c r="T47" s="31">
        <v>0</v>
      </c>
      <c r="U47" s="31">
        <v>773.5</v>
      </c>
      <c r="V47" s="31">
        <v>3870.10009765625</v>
      </c>
      <c r="W47" s="31">
        <v>0</v>
      </c>
      <c r="X47" s="87">
        <v>1424.9599609375</v>
      </c>
    </row>
    <row r="48" spans="1:24" s="11" customFormat="1">
      <c r="A48" s="72" t="s">
        <v>113</v>
      </c>
      <c r="B48" s="14"/>
      <c r="C48" s="38" t="s">
        <v>67</v>
      </c>
      <c r="D48" s="46"/>
      <c r="E48" s="29" t="s">
        <v>205</v>
      </c>
      <c r="F48" s="17">
        <f t="shared" si="3"/>
        <v>272388.79705810547</v>
      </c>
      <c r="G48" s="17">
        <f t="shared" si="4"/>
        <v>190461.24157714844</v>
      </c>
      <c r="H48" s="17">
        <f t="shared" si="2"/>
        <v>81927.555480957031</v>
      </c>
      <c r="I48" s="32">
        <v>11122.740234375</v>
      </c>
      <c r="J48" s="31">
        <v>1561.2822265625</v>
      </c>
      <c r="K48" s="31">
        <v>42173.1484375</v>
      </c>
      <c r="L48" s="31">
        <v>100016.1015625</v>
      </c>
      <c r="M48" s="31">
        <v>19672.599609375</v>
      </c>
      <c r="N48" s="31">
        <v>14506.51953125</v>
      </c>
      <c r="O48" s="31">
        <v>1408.8499755859375</v>
      </c>
      <c r="P48" s="87">
        <v>0</v>
      </c>
      <c r="Q48" s="31">
        <v>16240.3349609375</v>
      </c>
      <c r="R48" s="31">
        <v>4060.64990234375</v>
      </c>
      <c r="S48" s="31">
        <v>8013.60009765625</v>
      </c>
      <c r="T48" s="31">
        <v>29739.630859375</v>
      </c>
      <c r="U48" s="31">
        <v>14656.6796875</v>
      </c>
      <c r="V48" s="31">
        <v>8612.4599609375</v>
      </c>
      <c r="W48" s="31">
        <v>604.20001220703125</v>
      </c>
      <c r="X48" s="87">
        <v>0</v>
      </c>
    </row>
    <row r="49" spans="1:24" s="11" customFormat="1">
      <c r="A49" s="72" t="s">
        <v>114</v>
      </c>
      <c r="B49" s="14"/>
      <c r="C49" s="38" t="s">
        <v>68</v>
      </c>
      <c r="D49" s="46"/>
      <c r="E49" s="29" t="s">
        <v>206</v>
      </c>
      <c r="F49" s="17">
        <f t="shared" si="3"/>
        <v>285831.85461425781</v>
      </c>
      <c r="G49" s="17">
        <f t="shared" si="4"/>
        <v>194607.23498535156</v>
      </c>
      <c r="H49" s="17">
        <f t="shared" si="2"/>
        <v>91224.61962890625</v>
      </c>
      <c r="I49" s="32">
        <v>28177.240234375</v>
      </c>
      <c r="J49" s="31">
        <v>1548.780029296875</v>
      </c>
      <c r="K49" s="31">
        <v>34218.80078125</v>
      </c>
      <c r="L49" s="31">
        <v>73373.703125</v>
      </c>
      <c r="M49" s="31">
        <v>13742.7001953125</v>
      </c>
      <c r="N49" s="31">
        <v>26572.05078125</v>
      </c>
      <c r="O49" s="31">
        <v>15532.3798828125</v>
      </c>
      <c r="P49" s="87">
        <v>1441.5799560546875</v>
      </c>
      <c r="Q49" s="31">
        <v>0</v>
      </c>
      <c r="R49" s="31">
        <v>0</v>
      </c>
      <c r="S49" s="31">
        <v>6358.10009765625</v>
      </c>
      <c r="T49" s="31">
        <v>33585.5390625</v>
      </c>
      <c r="U49" s="31">
        <v>15262.919921875</v>
      </c>
      <c r="V49" s="31">
        <v>12673.4404296875</v>
      </c>
      <c r="W49" s="31">
        <v>19069.740234375</v>
      </c>
      <c r="X49" s="87">
        <v>4274.8798828125</v>
      </c>
    </row>
    <row r="50" spans="1:24" s="79" customFormat="1">
      <c r="A50" s="102"/>
      <c r="B50" s="262"/>
      <c r="C50" s="111"/>
      <c r="D50" s="111" t="s">
        <v>26</v>
      </c>
      <c r="E50" s="263"/>
      <c r="F50" s="80"/>
      <c r="G50" s="80"/>
      <c r="H50" s="80"/>
      <c r="I50" s="261"/>
      <c r="J50" s="262"/>
      <c r="K50" s="262"/>
      <c r="L50" s="262"/>
      <c r="M50" s="262"/>
      <c r="N50" s="262"/>
      <c r="O50" s="262"/>
      <c r="P50" s="263"/>
      <c r="Q50" s="105"/>
      <c r="R50" s="105"/>
      <c r="S50" s="105"/>
      <c r="T50" s="105"/>
      <c r="U50" s="105"/>
      <c r="V50" s="105"/>
      <c r="W50" s="105"/>
      <c r="X50" s="253"/>
    </row>
    <row r="51" spans="1:24" s="11" customFormat="1">
      <c r="A51" s="72" t="s">
        <v>115</v>
      </c>
      <c r="B51" s="14"/>
      <c r="C51" s="38" t="s">
        <v>69</v>
      </c>
      <c r="D51" s="46"/>
      <c r="E51" s="29" t="s">
        <v>220</v>
      </c>
      <c r="F51" s="17">
        <f t="shared" si="3"/>
        <v>128802.02465820313</v>
      </c>
      <c r="G51" s="17">
        <f t="shared" si="4"/>
        <v>76407.2294921875</v>
      </c>
      <c r="H51" s="17">
        <f t="shared" si="2"/>
        <v>52394.795166015625</v>
      </c>
      <c r="I51" s="32">
        <v>0</v>
      </c>
      <c r="J51" s="31">
        <v>0</v>
      </c>
      <c r="K51" s="31">
        <v>4381.919921875</v>
      </c>
      <c r="L51" s="31">
        <v>32281.5</v>
      </c>
      <c r="M51" s="31">
        <v>9220.400390625</v>
      </c>
      <c r="N51" s="31">
        <v>16497.26953125</v>
      </c>
      <c r="O51" s="31">
        <v>14026.1396484375</v>
      </c>
      <c r="P51" s="87">
        <v>0</v>
      </c>
      <c r="Q51" s="31">
        <v>0</v>
      </c>
      <c r="R51" s="31">
        <v>11337.4951171875</v>
      </c>
      <c r="S51" s="31">
        <v>3336.760009765625</v>
      </c>
      <c r="T51" s="31">
        <v>18011.419921875</v>
      </c>
      <c r="U51" s="31">
        <v>6058.009765625</v>
      </c>
      <c r="V51" s="31">
        <v>11026.5302734375</v>
      </c>
      <c r="W51" s="31">
        <v>2624.580078125</v>
      </c>
      <c r="X51" s="87">
        <v>0</v>
      </c>
    </row>
    <row r="52" spans="1:24" s="11" customFormat="1">
      <c r="A52" s="72" t="s">
        <v>116</v>
      </c>
      <c r="B52" s="14"/>
      <c r="C52" s="37" t="s">
        <v>70</v>
      </c>
      <c r="D52" s="46"/>
      <c r="E52" s="28" t="s">
        <v>207</v>
      </c>
      <c r="F52" s="17">
        <f t="shared" si="3"/>
        <v>48040.516906738281</v>
      </c>
      <c r="G52" s="17">
        <f t="shared" si="4"/>
        <v>36760.8017578125</v>
      </c>
      <c r="H52" s="17">
        <f>SUM(Q52:X52)</f>
        <v>11279.715148925781</v>
      </c>
      <c r="I52" s="32">
        <v>7408.6767578125</v>
      </c>
      <c r="J52" s="31">
        <v>0</v>
      </c>
      <c r="K52" s="31">
        <v>0</v>
      </c>
      <c r="L52" s="31">
        <v>7554.6298828125</v>
      </c>
      <c r="M52" s="31">
        <v>5810.22021484375</v>
      </c>
      <c r="N52" s="31">
        <v>9096.1748046875</v>
      </c>
      <c r="O52" s="31">
        <v>4525.02001953125</v>
      </c>
      <c r="P52" s="87">
        <v>2366.080078125</v>
      </c>
      <c r="Q52" s="31">
        <v>0</v>
      </c>
      <c r="R52" s="31">
        <v>0</v>
      </c>
      <c r="S52" s="31">
        <v>1717.800048828125</v>
      </c>
      <c r="T52" s="31">
        <v>863.42999267578125</v>
      </c>
      <c r="U52" s="31">
        <v>2790.719970703125</v>
      </c>
      <c r="V52" s="31">
        <v>5907.76513671875</v>
      </c>
      <c r="W52" s="31">
        <v>0</v>
      </c>
      <c r="X52" s="87">
        <v>0</v>
      </c>
    </row>
    <row r="53" spans="1:24" s="11" customFormat="1">
      <c r="A53" s="72" t="s">
        <v>184</v>
      </c>
      <c r="B53" s="14"/>
      <c r="C53" s="37" t="s">
        <v>71</v>
      </c>
      <c r="D53" s="88" t="s">
        <v>182</v>
      </c>
      <c r="E53" s="265"/>
      <c r="F53" s="17">
        <f>SUM(G53:H53)</f>
        <v>120852.05920410156</v>
      </c>
      <c r="G53" s="17">
        <f>SUM(I53:P53)</f>
        <v>45019.828002929688</v>
      </c>
      <c r="H53" s="17">
        <f>SUM(Q53:X53)</f>
        <v>75832.231201171875</v>
      </c>
      <c r="I53" s="32">
        <v>43383.16796875</v>
      </c>
      <c r="J53" s="31">
        <v>0</v>
      </c>
      <c r="K53" s="31">
        <v>1636.6600341796875</v>
      </c>
      <c r="L53" s="31">
        <v>0</v>
      </c>
      <c r="M53" s="31">
        <v>0</v>
      </c>
      <c r="N53" s="31">
        <v>0</v>
      </c>
      <c r="O53" s="31">
        <v>0</v>
      </c>
      <c r="P53" s="87">
        <v>0</v>
      </c>
      <c r="Q53" s="31">
        <v>71347.28125</v>
      </c>
      <c r="R53" s="31">
        <v>0</v>
      </c>
      <c r="S53" s="31">
        <v>2597.760009765625</v>
      </c>
      <c r="T53" s="31">
        <v>1085.8399658203125</v>
      </c>
      <c r="U53" s="31">
        <v>0</v>
      </c>
      <c r="V53" s="31">
        <v>801.3499755859375</v>
      </c>
      <c r="W53" s="31">
        <v>0</v>
      </c>
      <c r="X53" s="87">
        <v>0</v>
      </c>
    </row>
    <row r="54" spans="1:24" s="16" customFormat="1" ht="15" customHeight="1">
      <c r="A54" s="248"/>
      <c r="B54" s="63" t="s">
        <v>56</v>
      </c>
      <c r="C54" s="63"/>
      <c r="D54" s="63"/>
      <c r="E54" s="64"/>
      <c r="F54" s="53">
        <f t="shared" si="3"/>
        <v>1124827.2348022461</v>
      </c>
      <c r="G54" s="54">
        <f>SUM(G55:G61)</f>
        <v>789730.97100830078</v>
      </c>
      <c r="H54" s="54">
        <f>SUM(H55:H61)</f>
        <v>335096.26379394531</v>
      </c>
      <c r="I54" s="55">
        <f>SUM(I55:I61)</f>
        <v>47588.787109375</v>
      </c>
      <c r="J54" s="56">
        <f t="shared" ref="J54:X54" si="7">SUM(J55:J61)</f>
        <v>81677.6201171875</v>
      </c>
      <c r="K54" s="56">
        <f t="shared" si="7"/>
        <v>298746.06018066406</v>
      </c>
      <c r="L54" s="56">
        <f t="shared" si="7"/>
        <v>231634.646484375</v>
      </c>
      <c r="M54" s="56">
        <f>SUM(M55:M61)</f>
        <v>64514.37109375</v>
      </c>
      <c r="N54" s="56">
        <f t="shared" si="7"/>
        <v>36253.32568359375</v>
      </c>
      <c r="O54" s="56">
        <f t="shared" si="7"/>
        <v>25714.4404296875</v>
      </c>
      <c r="P54" s="252">
        <f>SUM(P55:P61)</f>
        <v>3601.7199096679687</v>
      </c>
      <c r="Q54" s="56">
        <f t="shared" si="7"/>
        <v>14993.110107421875</v>
      </c>
      <c r="R54" s="56">
        <f t="shared" si="7"/>
        <v>48076.310302734375</v>
      </c>
      <c r="S54" s="56">
        <f t="shared" si="7"/>
        <v>151264.01904296875</v>
      </c>
      <c r="T54" s="56">
        <f t="shared" si="7"/>
        <v>69438.8046875</v>
      </c>
      <c r="U54" s="56">
        <f t="shared" si="7"/>
        <v>12821.020080566406</v>
      </c>
      <c r="V54" s="56">
        <f t="shared" si="7"/>
        <v>23481.03955078125</v>
      </c>
      <c r="W54" s="56">
        <f t="shared" si="7"/>
        <v>13040.97998046875</v>
      </c>
      <c r="X54" s="252">
        <f t="shared" si="7"/>
        <v>1980.9800415039062</v>
      </c>
    </row>
    <row r="55" spans="1:24">
      <c r="A55" s="72" t="s">
        <v>119</v>
      </c>
      <c r="B55" s="81"/>
      <c r="C55" s="38" t="s">
        <v>72</v>
      </c>
      <c r="D55" s="88" t="s">
        <v>223</v>
      </c>
      <c r="E55" s="266"/>
      <c r="F55" s="17">
        <f>SUM(G55:H55)</f>
        <v>270715.50112915039</v>
      </c>
      <c r="G55" s="17">
        <f t="shared" si="4"/>
        <v>221649.1061706543</v>
      </c>
      <c r="H55" s="17">
        <f t="shared" si="2"/>
        <v>49066.394958496094</v>
      </c>
      <c r="I55" s="254">
        <v>5987.7001953125</v>
      </c>
      <c r="J55" s="33">
        <v>10774.6201171875</v>
      </c>
      <c r="K55" s="33">
        <v>80711.3671875</v>
      </c>
      <c r="L55" s="33">
        <v>91202.7578125</v>
      </c>
      <c r="M55" s="33">
        <v>19875.140625</v>
      </c>
      <c r="N55" s="33">
        <v>5554.080078125</v>
      </c>
      <c r="O55" s="33">
        <v>7184.16015625</v>
      </c>
      <c r="P55" s="87">
        <v>359.27999877929687</v>
      </c>
      <c r="Q55" s="33">
        <v>0</v>
      </c>
      <c r="R55" s="33">
        <v>0</v>
      </c>
      <c r="S55" s="33">
        <v>14410.900390625</v>
      </c>
      <c r="T55" s="33">
        <v>18424.875</v>
      </c>
      <c r="U55" s="33">
        <v>4230.5400390625</v>
      </c>
      <c r="V55" s="33">
        <v>11650.51953125</v>
      </c>
      <c r="W55" s="33">
        <v>0</v>
      </c>
      <c r="X55" s="255">
        <v>349.55999755859375</v>
      </c>
    </row>
    <row r="56" spans="1:24">
      <c r="A56" s="72" t="s">
        <v>120</v>
      </c>
      <c r="B56" s="81"/>
      <c r="C56" s="38" t="s">
        <v>73</v>
      </c>
      <c r="D56" s="88" t="s">
        <v>27</v>
      </c>
      <c r="E56" s="266"/>
      <c r="F56" s="17">
        <f t="shared" si="3"/>
        <v>94210.142456054688</v>
      </c>
      <c r="G56" s="17">
        <f t="shared" si="4"/>
        <v>60572.582275390625</v>
      </c>
      <c r="H56" s="17">
        <f t="shared" si="2"/>
        <v>33637.560180664063</v>
      </c>
      <c r="I56" s="254">
        <v>3974.681640625</v>
      </c>
      <c r="J56" s="33">
        <v>8923.240234375</v>
      </c>
      <c r="K56" s="33">
        <v>8464.400390625</v>
      </c>
      <c r="L56" s="33">
        <v>9509.9697265625</v>
      </c>
      <c r="M56" s="33">
        <v>6338.47021484375</v>
      </c>
      <c r="N56" s="33">
        <v>10722.66015625</v>
      </c>
      <c r="O56" s="33">
        <v>9756</v>
      </c>
      <c r="P56" s="87">
        <v>2883.159912109375</v>
      </c>
      <c r="Q56" s="33">
        <v>0</v>
      </c>
      <c r="R56" s="33">
        <v>0</v>
      </c>
      <c r="S56" s="33">
        <v>10886.400390625</v>
      </c>
      <c r="T56" s="33">
        <v>5742.08984375</v>
      </c>
      <c r="U56" s="33">
        <v>5051.52001953125</v>
      </c>
      <c r="V56" s="33">
        <v>2617.64990234375</v>
      </c>
      <c r="W56" s="33">
        <v>7708.47998046875</v>
      </c>
      <c r="X56" s="255">
        <v>1631.4200439453125</v>
      </c>
    </row>
    <row r="57" spans="1:24">
      <c r="A57" s="72" t="s">
        <v>121</v>
      </c>
      <c r="B57" s="81"/>
      <c r="C57" s="38" t="s">
        <v>74</v>
      </c>
      <c r="D57" s="88" t="s">
        <v>28</v>
      </c>
      <c r="E57" s="266"/>
      <c r="F57" s="17">
        <f t="shared" si="3"/>
        <v>139119.451171875</v>
      </c>
      <c r="G57" s="17">
        <f t="shared" si="4"/>
        <v>107674.71142578125</v>
      </c>
      <c r="H57" s="17">
        <f t="shared" si="2"/>
        <v>31444.73974609375</v>
      </c>
      <c r="I57" s="254">
        <v>23949.900390625</v>
      </c>
      <c r="J57" s="33">
        <v>37821.83984375</v>
      </c>
      <c r="K57" s="33">
        <v>29232.720703125</v>
      </c>
      <c r="L57" s="33">
        <v>4151.490234375</v>
      </c>
      <c r="M57" s="33">
        <v>7986.81005859375</v>
      </c>
      <c r="N57" s="33">
        <v>4531.9501953125</v>
      </c>
      <c r="O57" s="33">
        <v>0</v>
      </c>
      <c r="P57" s="87">
        <v>0</v>
      </c>
      <c r="Q57" s="33">
        <v>3483.89990234375</v>
      </c>
      <c r="R57" s="33">
        <v>11979.240234375</v>
      </c>
      <c r="S57" s="33">
        <v>11633.759765625</v>
      </c>
      <c r="T57" s="33">
        <v>4347.83984375</v>
      </c>
      <c r="U57" s="33">
        <v>0</v>
      </c>
      <c r="V57" s="33">
        <v>0</v>
      </c>
      <c r="W57" s="33">
        <v>0</v>
      </c>
      <c r="X57" s="255">
        <v>0</v>
      </c>
    </row>
    <row r="58" spans="1:24">
      <c r="A58" s="72" t="s">
        <v>122</v>
      </c>
      <c r="B58" s="81"/>
      <c r="C58" s="38" t="s">
        <v>75</v>
      </c>
      <c r="D58" s="88" t="s">
        <v>117</v>
      </c>
      <c r="E58" s="266"/>
      <c r="F58" s="17">
        <f t="shared" si="3"/>
        <v>44666.450317382813</v>
      </c>
      <c r="G58" s="17">
        <f t="shared" si="4"/>
        <v>13005.760375976563</v>
      </c>
      <c r="H58" s="17">
        <f t="shared" si="2"/>
        <v>31660.68994140625</v>
      </c>
      <c r="I58" s="254">
        <v>0</v>
      </c>
      <c r="J58" s="33">
        <v>0</v>
      </c>
      <c r="K58" s="33">
        <v>1569.4000244140625</v>
      </c>
      <c r="L58" s="33">
        <v>11436.3603515625</v>
      </c>
      <c r="M58" s="33">
        <v>0</v>
      </c>
      <c r="N58" s="33">
        <v>0</v>
      </c>
      <c r="O58" s="33">
        <v>0</v>
      </c>
      <c r="P58" s="87">
        <v>0</v>
      </c>
      <c r="Q58" s="33">
        <v>7986.60009765625</v>
      </c>
      <c r="R58" s="33">
        <v>23674.08984375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255">
        <v>0</v>
      </c>
    </row>
    <row r="59" spans="1:24">
      <c r="A59" s="72" t="s">
        <v>123</v>
      </c>
      <c r="B59" s="81"/>
      <c r="C59" s="38" t="s">
        <v>76</v>
      </c>
      <c r="D59" s="88" t="s">
        <v>221</v>
      </c>
      <c r="E59" s="266"/>
      <c r="F59" s="17">
        <f t="shared" si="3"/>
        <v>273922.10888671875</v>
      </c>
      <c r="G59" s="17">
        <f t="shared" si="4"/>
        <v>176731.47119140625</v>
      </c>
      <c r="H59" s="17">
        <f t="shared" si="2"/>
        <v>97190.6376953125</v>
      </c>
      <c r="I59" s="254">
        <v>0</v>
      </c>
      <c r="J59" s="33">
        <v>8596.7802734375</v>
      </c>
      <c r="K59" s="33">
        <v>94831.53125</v>
      </c>
      <c r="L59" s="33">
        <v>48942.359375</v>
      </c>
      <c r="M59" s="33">
        <v>18314.48046875</v>
      </c>
      <c r="N59" s="33">
        <v>6046.31982421875</v>
      </c>
      <c r="O59" s="33">
        <v>0</v>
      </c>
      <c r="P59" s="87">
        <v>0</v>
      </c>
      <c r="Q59" s="33">
        <v>0</v>
      </c>
      <c r="R59" s="33">
        <v>2862.9599609375</v>
      </c>
      <c r="S59" s="33">
        <v>75086.7578125</v>
      </c>
      <c r="T59" s="33">
        <v>11954.7998046875</v>
      </c>
      <c r="U59" s="33">
        <v>1482</v>
      </c>
      <c r="V59" s="33">
        <v>5804.1201171875</v>
      </c>
      <c r="W59" s="33">
        <v>0</v>
      </c>
      <c r="X59" s="255">
        <v>0</v>
      </c>
    </row>
    <row r="60" spans="1:24">
      <c r="A60" s="72" t="s">
        <v>124</v>
      </c>
      <c r="B60" s="81"/>
      <c r="C60" s="38" t="s">
        <v>77</v>
      </c>
      <c r="D60" s="88" t="s">
        <v>29</v>
      </c>
      <c r="E60" s="266"/>
      <c r="F60" s="17">
        <f t="shared" si="3"/>
        <v>87901.733581542969</v>
      </c>
      <c r="G60" s="17">
        <f t="shared" si="4"/>
        <v>67863.013671875</v>
      </c>
      <c r="H60" s="17">
        <f t="shared" si="2"/>
        <v>20038.719909667969</v>
      </c>
      <c r="I60" s="254">
        <v>0</v>
      </c>
      <c r="J60" s="33">
        <v>0</v>
      </c>
      <c r="K60" s="33">
        <v>35141.0390625</v>
      </c>
      <c r="L60" s="33">
        <v>31895.599609375</v>
      </c>
      <c r="M60" s="33">
        <v>0</v>
      </c>
      <c r="N60" s="33">
        <v>826.375</v>
      </c>
      <c r="O60" s="33">
        <v>0</v>
      </c>
      <c r="P60" s="87">
        <v>0</v>
      </c>
      <c r="Q60" s="33">
        <v>0</v>
      </c>
      <c r="R60" s="33">
        <v>6978.72021484375</v>
      </c>
      <c r="S60" s="33">
        <v>7053.89990234375</v>
      </c>
      <c r="T60" s="33">
        <v>5166.2998046875</v>
      </c>
      <c r="U60" s="33">
        <v>839.79998779296875</v>
      </c>
      <c r="V60" s="33">
        <v>0</v>
      </c>
      <c r="W60" s="33">
        <v>0</v>
      </c>
      <c r="X60" s="255">
        <v>0</v>
      </c>
    </row>
    <row r="61" spans="1:24">
      <c r="A61" s="72" t="s">
        <v>125</v>
      </c>
      <c r="B61" s="81"/>
      <c r="C61" s="38" t="s">
        <v>78</v>
      </c>
      <c r="D61" s="88" t="s">
        <v>118</v>
      </c>
      <c r="E61" s="266"/>
      <c r="F61" s="17">
        <f t="shared" si="3"/>
        <v>214291.84725952148</v>
      </c>
      <c r="G61" s="17">
        <f t="shared" si="4"/>
        <v>142234.3258972168</v>
      </c>
      <c r="H61" s="17">
        <f t="shared" si="2"/>
        <v>72057.521362304688</v>
      </c>
      <c r="I61" s="254">
        <v>13676.5048828125</v>
      </c>
      <c r="J61" s="33">
        <v>15561.1396484375</v>
      </c>
      <c r="K61" s="33">
        <v>48795.6015625</v>
      </c>
      <c r="L61" s="33">
        <v>34496.109375</v>
      </c>
      <c r="M61" s="33">
        <v>11999.4697265625</v>
      </c>
      <c r="N61" s="33">
        <v>8571.9404296875</v>
      </c>
      <c r="O61" s="33">
        <v>8774.2802734375</v>
      </c>
      <c r="P61" s="87">
        <v>359.27999877929687</v>
      </c>
      <c r="Q61" s="33">
        <v>3522.610107421875</v>
      </c>
      <c r="R61" s="33">
        <v>2581.300048828125</v>
      </c>
      <c r="S61" s="33">
        <v>32192.30078125</v>
      </c>
      <c r="T61" s="33">
        <v>23802.900390625</v>
      </c>
      <c r="U61" s="33">
        <v>1217.1600341796875</v>
      </c>
      <c r="V61" s="33">
        <v>3408.75</v>
      </c>
      <c r="W61" s="33">
        <v>5332.5</v>
      </c>
      <c r="X61" s="255">
        <v>0</v>
      </c>
    </row>
    <row r="62" spans="1:24" s="101" customFormat="1" ht="15" customHeight="1" thickBot="1">
      <c r="A62" s="249" t="s">
        <v>80</v>
      </c>
      <c r="B62" s="95" t="s">
        <v>183</v>
      </c>
      <c r="C62" s="97" t="s">
        <v>79</v>
      </c>
      <c r="D62" s="100"/>
      <c r="E62" s="97"/>
      <c r="F62" s="98">
        <f t="shared" si="3"/>
        <v>797381.6611328125</v>
      </c>
      <c r="G62" s="99">
        <f t="shared" si="4"/>
        <v>364408.6298828125</v>
      </c>
      <c r="H62" s="99">
        <f>SUM(Q62:X62)</f>
        <v>432973.03125</v>
      </c>
      <c r="I62" s="100">
        <v>14816.439453125</v>
      </c>
      <c r="J62" s="96">
        <v>13844.4052734375</v>
      </c>
      <c r="K62" s="96">
        <v>23888.5390625</v>
      </c>
      <c r="L62" s="96">
        <v>23068</v>
      </c>
      <c r="M62" s="96">
        <v>46975.6796875</v>
      </c>
      <c r="N62" s="96">
        <v>78431.34375</v>
      </c>
      <c r="O62" s="96">
        <v>121826.421875</v>
      </c>
      <c r="P62" s="97">
        <v>41557.80078125</v>
      </c>
      <c r="Q62" s="96">
        <v>18060.0703125</v>
      </c>
      <c r="R62" s="96">
        <v>25319.9609375</v>
      </c>
      <c r="S62" s="96">
        <v>27202.23046875</v>
      </c>
      <c r="T62" s="96">
        <v>26678</v>
      </c>
      <c r="U62" s="96">
        <v>51741.19921875</v>
      </c>
      <c r="V62" s="96">
        <v>100290.578125</v>
      </c>
      <c r="W62" s="96">
        <v>124838.9921875</v>
      </c>
      <c r="X62" s="97">
        <v>58842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90" zoomScaleNormal="90" workbookViewId="0">
      <pane xSplit="5" ySplit="8" topLeftCell="F9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9.109375" defaultRowHeight="13.2"/>
  <cols>
    <col min="1" max="1" width="7.6640625" style="73" customWidth="1"/>
    <col min="2" max="3" width="3" style="40" customWidth="1"/>
    <col min="4" max="4" width="3.88671875" style="40" customWidth="1"/>
    <col min="5" max="5" width="34.6640625" style="6" customWidth="1"/>
    <col min="6" max="24" width="10.88671875" style="6" customWidth="1"/>
    <col min="25" max="16384" width="9.109375" style="6"/>
  </cols>
  <sheetData>
    <row r="1" spans="1:24" ht="15.6">
      <c r="A1" s="65" t="s">
        <v>200</v>
      </c>
    </row>
    <row r="2" spans="1:24" ht="15.6">
      <c r="A2" s="112" t="s">
        <v>169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34" t="s">
        <v>32</v>
      </c>
      <c r="I4" s="289" t="s">
        <v>31</v>
      </c>
      <c r="J4" s="290"/>
      <c r="K4" s="290"/>
      <c r="L4" s="290"/>
      <c r="M4" s="290"/>
      <c r="N4" s="290"/>
      <c r="O4" s="290"/>
      <c r="P4" s="291"/>
      <c r="Q4" s="290" t="s">
        <v>32</v>
      </c>
      <c r="R4" s="290"/>
      <c r="S4" s="290"/>
      <c r="T4" s="290"/>
      <c r="U4" s="290"/>
      <c r="V4" s="290"/>
      <c r="W4" s="290"/>
      <c r="X4" s="290"/>
    </row>
    <row r="5" spans="1:24" s="8" customFormat="1" ht="13.8" thickBot="1">
      <c r="A5" s="68"/>
      <c r="B5" s="43"/>
      <c r="C5" s="43"/>
      <c r="D5" s="43"/>
      <c r="E5" s="21" t="s">
        <v>34</v>
      </c>
      <c r="F5" s="286" t="s">
        <v>52</v>
      </c>
      <c r="G5" s="287" t="s">
        <v>1</v>
      </c>
      <c r="H5" s="288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56" t="s">
        <v>128</v>
      </c>
      <c r="Q5" s="10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10" t="s">
        <v>128</v>
      </c>
    </row>
    <row r="6" spans="1:24" s="11" customFormat="1" ht="14.4" thickTop="1" thickBot="1">
      <c r="A6" s="74" t="s">
        <v>0</v>
      </c>
      <c r="B6" s="57"/>
      <c r="C6" s="57"/>
      <c r="D6" s="57"/>
      <c r="E6" s="58"/>
      <c r="F6" s="59">
        <f>SUM(G6:H6)</f>
        <v>81423.65400000001</v>
      </c>
      <c r="G6" s="60">
        <f>SUM(I6:P6)</f>
        <v>42440.42500000001</v>
      </c>
      <c r="H6" s="60">
        <f>SUM(Q6:X6)</f>
        <v>38983.228999999999</v>
      </c>
      <c r="I6" s="61">
        <v>4134.982</v>
      </c>
      <c r="J6" s="62">
        <v>8679.1669999999995</v>
      </c>
      <c r="K6" s="62">
        <v>11766.058000000001</v>
      </c>
      <c r="L6" s="62">
        <v>11192.308000000001</v>
      </c>
      <c r="M6" s="62">
        <v>3404.66</v>
      </c>
      <c r="N6" s="62">
        <v>1964.8</v>
      </c>
      <c r="O6" s="62">
        <v>942.95299999999997</v>
      </c>
      <c r="P6" s="257">
        <v>355.49700000000001</v>
      </c>
      <c r="Q6" s="62">
        <v>3743.43</v>
      </c>
      <c r="R6" s="62">
        <v>7936.0240000000003</v>
      </c>
      <c r="S6" s="62">
        <v>10331.692999999999</v>
      </c>
      <c r="T6" s="62">
        <v>10283.049000000001</v>
      </c>
      <c r="U6" s="62">
        <v>3111.3589999999999</v>
      </c>
      <c r="V6" s="62">
        <v>2025.3150000000001</v>
      </c>
      <c r="W6" s="62">
        <v>1118.1310000000001</v>
      </c>
      <c r="X6" s="62">
        <v>434.22800000000001</v>
      </c>
    </row>
    <row r="7" spans="1:24" s="11" customFormat="1" ht="14.4" thickTop="1" thickBot="1">
      <c r="A7" s="69"/>
      <c r="B7" s="44"/>
      <c r="C7" s="44"/>
      <c r="D7" s="44"/>
      <c r="E7" s="26"/>
      <c r="F7" s="36"/>
      <c r="G7" s="35"/>
      <c r="H7" s="258"/>
      <c r="I7" s="36"/>
      <c r="J7" s="35"/>
      <c r="K7" s="35"/>
      <c r="L7" s="35"/>
      <c r="M7" s="35"/>
      <c r="N7" s="35"/>
      <c r="O7" s="35"/>
      <c r="P7" s="258"/>
      <c r="Q7" s="35"/>
      <c r="R7" s="35"/>
      <c r="S7" s="35"/>
      <c r="T7" s="35"/>
      <c r="U7" s="35"/>
      <c r="V7" s="35"/>
      <c r="W7" s="35"/>
      <c r="X7" s="35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6"/>
      <c r="G8" s="35"/>
      <c r="H8" s="258"/>
      <c r="I8" s="12"/>
      <c r="J8" s="13"/>
      <c r="K8" s="13"/>
      <c r="L8" s="13"/>
      <c r="M8" s="13"/>
      <c r="N8" s="13"/>
      <c r="O8" s="13"/>
      <c r="P8" s="259"/>
      <c r="Q8" s="13"/>
      <c r="R8" s="13"/>
      <c r="S8" s="13"/>
      <c r="T8" s="13"/>
      <c r="U8" s="13"/>
      <c r="V8" s="13"/>
      <c r="W8" s="13"/>
      <c r="X8" s="13"/>
    </row>
    <row r="9" spans="1:24" s="15" customFormat="1" ht="14.4" thickTop="1">
      <c r="A9" s="71"/>
      <c r="B9" s="47" t="s">
        <v>2</v>
      </c>
      <c r="C9" s="47"/>
      <c r="D9" s="47"/>
      <c r="E9" s="48"/>
      <c r="F9" s="49">
        <f>SUM(G9:H9)</f>
        <v>26531210.946960449</v>
      </c>
      <c r="G9" s="50">
        <f>SUM(I9:P9)</f>
        <v>15345731.434875488</v>
      </c>
      <c r="H9" s="50">
        <f>SUM(Q9:X9)</f>
        <v>11185479.512084961</v>
      </c>
      <c r="I9" s="51">
        <f t="shared" ref="I9:X9" si="0">I10+I24+I54+I62</f>
        <v>4841135.716796875</v>
      </c>
      <c r="J9" s="52">
        <f t="shared" si="0"/>
        <v>810017.59594726563</v>
      </c>
      <c r="K9" s="52">
        <f t="shared" si="0"/>
        <v>1842426.3540039063</v>
      </c>
      <c r="L9" s="52">
        <f t="shared" si="0"/>
        <v>2745696.8903808594</v>
      </c>
      <c r="M9" s="52">
        <f t="shared" si="0"/>
        <v>1685780.9694824219</v>
      </c>
      <c r="N9" s="52">
        <f t="shared" si="0"/>
        <v>1728888.3043212891</v>
      </c>
      <c r="O9" s="52">
        <f t="shared" si="0"/>
        <v>1303514.787109375</v>
      </c>
      <c r="P9" s="260">
        <f t="shared" si="0"/>
        <v>388270.81683349609</v>
      </c>
      <c r="Q9" s="250">
        <f t="shared" si="0"/>
        <v>4280497.001953125</v>
      </c>
      <c r="R9" s="250">
        <f t="shared" si="0"/>
        <v>735596.49487304687</v>
      </c>
      <c r="S9" s="250">
        <f t="shared" si="0"/>
        <v>1343239.3449707031</v>
      </c>
      <c r="T9" s="250">
        <f t="shared" si="0"/>
        <v>1207822.8159179688</v>
      </c>
      <c r="U9" s="250">
        <f t="shared" si="0"/>
        <v>774092.1669921875</v>
      </c>
      <c r="V9" s="250">
        <f t="shared" si="0"/>
        <v>1197823.5529785156</v>
      </c>
      <c r="W9" s="250">
        <f t="shared" si="0"/>
        <v>1221990.3045654297</v>
      </c>
      <c r="X9" s="251">
        <f t="shared" si="0"/>
        <v>424417.82983398438</v>
      </c>
    </row>
    <row r="10" spans="1:24" s="16" customFormat="1" ht="15" customHeight="1">
      <c r="A10" s="248"/>
      <c r="B10" s="63" t="s">
        <v>214</v>
      </c>
      <c r="C10" s="63"/>
      <c r="D10" s="63"/>
      <c r="E10" s="64"/>
      <c r="F10" s="53">
        <f>SUM(G10:H10)</f>
        <v>12292962.678955078</v>
      </c>
      <c r="G10" s="54">
        <f>SUM(I10:P10)</f>
        <v>6537509.3310546875</v>
      </c>
      <c r="H10" s="54">
        <f>SUM(Q10:X10)</f>
        <v>5755453.3479003906</v>
      </c>
      <c r="I10" s="55">
        <f>SUM(I11:I23)</f>
        <v>4328835.62109375</v>
      </c>
      <c r="J10" s="56">
        <f>SUM(J11:J23)</f>
        <v>338743.40478515625</v>
      </c>
      <c r="K10" s="56">
        <f>SUM(K11:K23)</f>
        <v>348924.18774414063</v>
      </c>
      <c r="L10" s="56">
        <f t="shared" ref="L10:X10" si="1">SUM(L11:L23)</f>
        <v>529592.73950195312</v>
      </c>
      <c r="M10" s="56">
        <f t="shared" si="1"/>
        <v>362546.73657226563</v>
      </c>
      <c r="N10" s="56">
        <f t="shared" si="1"/>
        <v>335146.04736328125</v>
      </c>
      <c r="O10" s="56">
        <f t="shared" si="1"/>
        <v>235530.34423828125</v>
      </c>
      <c r="P10" s="252">
        <f t="shared" si="1"/>
        <v>58190.249755859375</v>
      </c>
      <c r="Q10" s="56">
        <f t="shared" si="1"/>
        <v>3801801.3383789062</v>
      </c>
      <c r="R10" s="56">
        <f t="shared" si="1"/>
        <v>366277.197265625</v>
      </c>
      <c r="S10" s="56">
        <f t="shared" si="1"/>
        <v>527322.2783203125</v>
      </c>
      <c r="T10" s="56">
        <f t="shared" si="1"/>
        <v>370587.55737304687</v>
      </c>
      <c r="U10" s="56">
        <f t="shared" si="1"/>
        <v>151319.82763671875</v>
      </c>
      <c r="V10" s="56">
        <f t="shared" si="1"/>
        <v>272377.91235351563</v>
      </c>
      <c r="W10" s="56">
        <f t="shared" si="1"/>
        <v>206795.33630371094</v>
      </c>
      <c r="X10" s="252">
        <f t="shared" si="1"/>
        <v>58971.900268554688</v>
      </c>
    </row>
    <row r="11" spans="1:24" s="11" customFormat="1">
      <c r="A11" s="72" t="s">
        <v>81</v>
      </c>
      <c r="B11" s="14"/>
      <c r="C11" s="38" t="s">
        <v>3</v>
      </c>
      <c r="D11" s="88" t="s">
        <v>4</v>
      </c>
      <c r="E11" s="29"/>
      <c r="F11" s="17">
        <f>SUM(G11:H11)</f>
        <v>1038781.6044921875</v>
      </c>
      <c r="G11" s="19">
        <f>SUM(I11:P11)</f>
        <v>755786.11962890625</v>
      </c>
      <c r="H11" s="19">
        <f t="shared" ref="H11:H61" si="2">SUM(Q11:X11)</f>
        <v>282995.48486328125</v>
      </c>
      <c r="I11" s="18">
        <v>3981.25</v>
      </c>
      <c r="J11" s="31">
        <v>8235.259765625</v>
      </c>
      <c r="K11" s="31">
        <v>119304.890625</v>
      </c>
      <c r="L11" s="31">
        <v>290417</v>
      </c>
      <c r="M11" s="31">
        <v>192268.21875</v>
      </c>
      <c r="N11" s="31">
        <v>98188.15625</v>
      </c>
      <c r="O11" s="31">
        <v>36336.359375</v>
      </c>
      <c r="P11" s="87">
        <v>7054.98486328125</v>
      </c>
      <c r="Q11" s="31">
        <v>8004.60009765625</v>
      </c>
      <c r="R11" s="31">
        <v>19571.220703125</v>
      </c>
      <c r="S11" s="31">
        <v>73160.703125</v>
      </c>
      <c r="T11" s="31">
        <v>99140.6015625</v>
      </c>
      <c r="U11" s="31">
        <v>38675.51953125</v>
      </c>
      <c r="V11" s="31">
        <v>29389.5</v>
      </c>
      <c r="W11" s="31">
        <v>12804.2998046875</v>
      </c>
      <c r="X11" s="87">
        <v>2249.0400390625</v>
      </c>
    </row>
    <row r="12" spans="1:24" s="11" customFormat="1">
      <c r="A12" s="72" t="s">
        <v>82</v>
      </c>
      <c r="B12" s="14"/>
      <c r="C12" s="38" t="s">
        <v>5</v>
      </c>
      <c r="D12" s="88" t="s">
        <v>209</v>
      </c>
      <c r="E12" s="29"/>
      <c r="F12" s="17">
        <f t="shared" ref="F12:F62" si="3">SUM(G12:H12)</f>
        <v>30267.0703125</v>
      </c>
      <c r="G12" s="19">
        <f t="shared" ref="G12:G62" si="4">SUM(I12:P12)</f>
        <v>18882.010009765625</v>
      </c>
      <c r="H12" s="19">
        <f t="shared" si="2"/>
        <v>11385.060302734375</v>
      </c>
      <c r="I12" s="18">
        <v>0</v>
      </c>
      <c r="J12" s="31">
        <v>0</v>
      </c>
      <c r="K12" s="31">
        <v>3134.949951171875</v>
      </c>
      <c r="L12" s="31">
        <v>14602.5</v>
      </c>
      <c r="M12" s="31">
        <v>0</v>
      </c>
      <c r="N12" s="31">
        <v>0</v>
      </c>
      <c r="O12" s="31">
        <v>1144.56005859375</v>
      </c>
      <c r="P12" s="87">
        <v>0</v>
      </c>
      <c r="Q12" s="31">
        <v>0</v>
      </c>
      <c r="R12" s="31">
        <v>0</v>
      </c>
      <c r="S12" s="31">
        <v>5621.97021484375</v>
      </c>
      <c r="T12" s="31">
        <v>0</v>
      </c>
      <c r="U12" s="31">
        <v>1990.22998046875</v>
      </c>
      <c r="V12" s="31">
        <v>3772.860107421875</v>
      </c>
      <c r="W12" s="31">
        <v>0</v>
      </c>
      <c r="X12" s="87">
        <v>0</v>
      </c>
    </row>
    <row r="13" spans="1:24" s="11" customFormat="1">
      <c r="A13" s="72" t="s">
        <v>83</v>
      </c>
      <c r="B13" s="14"/>
      <c r="C13" s="37" t="s">
        <v>6</v>
      </c>
      <c r="D13" s="246" t="s">
        <v>215</v>
      </c>
      <c r="E13" s="29"/>
      <c r="F13" s="17">
        <f t="shared" si="3"/>
        <v>1343667.306640625</v>
      </c>
      <c r="G13" s="19">
        <f t="shared" si="4"/>
        <v>711301.6474609375</v>
      </c>
      <c r="H13" s="19">
        <f t="shared" si="2"/>
        <v>632365.6591796875</v>
      </c>
      <c r="I13" s="18">
        <v>346737.46875</v>
      </c>
      <c r="J13" s="31">
        <v>80291.7109375</v>
      </c>
      <c r="K13" s="31">
        <v>34659.1015625</v>
      </c>
      <c r="L13" s="31">
        <v>60513.5</v>
      </c>
      <c r="M13" s="31">
        <v>51025.17578125</v>
      </c>
      <c r="N13" s="31">
        <v>63739.26171875</v>
      </c>
      <c r="O13" s="31">
        <v>58656.96875</v>
      </c>
      <c r="P13" s="87">
        <v>15678.4599609375</v>
      </c>
      <c r="Q13" s="31">
        <v>302877.1875</v>
      </c>
      <c r="R13" s="31">
        <v>72723</v>
      </c>
      <c r="S13" s="31">
        <v>65790.0234375</v>
      </c>
      <c r="T13" s="31">
        <v>27925.69921875</v>
      </c>
      <c r="U13" s="31">
        <v>29212.19921875</v>
      </c>
      <c r="V13" s="31">
        <v>54620.5390625</v>
      </c>
      <c r="W13" s="31">
        <v>65303.4609375</v>
      </c>
      <c r="X13" s="87">
        <v>13913.5498046875</v>
      </c>
    </row>
    <row r="14" spans="1:24" s="11" customFormat="1">
      <c r="A14" s="72" t="s">
        <v>84</v>
      </c>
      <c r="B14" s="14"/>
      <c r="C14" s="37" t="s">
        <v>7</v>
      </c>
      <c r="D14" s="246" t="s">
        <v>201</v>
      </c>
      <c r="E14" s="29"/>
      <c r="F14" s="17">
        <f t="shared" si="3"/>
        <v>157131.95690917969</v>
      </c>
      <c r="G14" s="19">
        <f t="shared" si="4"/>
        <v>57233.970458984375</v>
      </c>
      <c r="H14" s="19">
        <f t="shared" si="2"/>
        <v>99897.986450195313</v>
      </c>
      <c r="I14" s="18">
        <v>36191.66015625</v>
      </c>
      <c r="J14" s="31">
        <v>4267.85009765625</v>
      </c>
      <c r="K14" s="31">
        <v>8066.16015625</v>
      </c>
      <c r="L14" s="31">
        <v>6048</v>
      </c>
      <c r="M14" s="31">
        <v>2660.300048828125</v>
      </c>
      <c r="N14" s="31">
        <v>0</v>
      </c>
      <c r="O14" s="31">
        <v>0</v>
      </c>
      <c r="P14" s="87">
        <v>0</v>
      </c>
      <c r="Q14" s="31">
        <v>76054.15625</v>
      </c>
      <c r="R14" s="31">
        <v>12711.4501953125</v>
      </c>
      <c r="S14" s="31">
        <v>6041.52001953125</v>
      </c>
      <c r="T14" s="31">
        <v>3594.989990234375</v>
      </c>
      <c r="U14" s="31">
        <v>0</v>
      </c>
      <c r="V14" s="31">
        <v>0</v>
      </c>
      <c r="W14" s="31">
        <v>1495.8699951171875</v>
      </c>
      <c r="X14" s="87">
        <v>0</v>
      </c>
    </row>
    <row r="15" spans="1:24" s="11" customFormat="1">
      <c r="A15" s="72" t="s">
        <v>85</v>
      </c>
      <c r="B15" s="14"/>
      <c r="C15" s="37" t="s">
        <v>8</v>
      </c>
      <c r="D15" s="246" t="s">
        <v>53</v>
      </c>
      <c r="E15" s="29"/>
      <c r="F15" s="17">
        <f t="shared" si="3"/>
        <v>353877.88330078125</v>
      </c>
      <c r="G15" s="17">
        <f t="shared" si="4"/>
        <v>153007.34521484375</v>
      </c>
      <c r="H15" s="17">
        <f t="shared" si="2"/>
        <v>200870.5380859375</v>
      </c>
      <c r="I15" s="18">
        <v>65222.390625</v>
      </c>
      <c r="J15" s="31">
        <v>36357.71875</v>
      </c>
      <c r="K15" s="31">
        <v>36606.9609375</v>
      </c>
      <c r="L15" s="31">
        <v>6874.73486328125</v>
      </c>
      <c r="M15" s="31">
        <v>2200.580078125</v>
      </c>
      <c r="N15" s="31">
        <v>5744.9599609375</v>
      </c>
      <c r="O15" s="31">
        <v>0</v>
      </c>
      <c r="P15" s="87">
        <v>0</v>
      </c>
      <c r="Q15" s="31">
        <v>74308.78125</v>
      </c>
      <c r="R15" s="31">
        <v>59712.23828125</v>
      </c>
      <c r="S15" s="31">
        <v>27563.0390625</v>
      </c>
      <c r="T15" s="31">
        <v>27515.419921875</v>
      </c>
      <c r="U15" s="31">
        <v>3128.919921875</v>
      </c>
      <c r="V15" s="31">
        <v>8642.1396484375</v>
      </c>
      <c r="W15" s="31">
        <v>0</v>
      </c>
      <c r="X15" s="87">
        <v>0</v>
      </c>
    </row>
    <row r="16" spans="1:24" s="11" customFormat="1">
      <c r="A16" s="72" t="s">
        <v>86</v>
      </c>
      <c r="B16" s="14"/>
      <c r="C16" s="39" t="s">
        <v>9</v>
      </c>
      <c r="D16" s="246" t="s">
        <v>43</v>
      </c>
      <c r="E16" s="29"/>
      <c r="F16" s="17">
        <f t="shared" si="3"/>
        <v>271351.7158203125</v>
      </c>
      <c r="G16" s="17">
        <f t="shared" si="4"/>
        <v>116065.61767578125</v>
      </c>
      <c r="H16" s="17">
        <f t="shared" si="2"/>
        <v>155286.09814453125</v>
      </c>
      <c r="I16" s="18">
        <v>37530.5078125</v>
      </c>
      <c r="J16" s="31">
        <v>23584.01953125</v>
      </c>
      <c r="K16" s="31">
        <v>10609.2001953125</v>
      </c>
      <c r="L16" s="31">
        <v>32474.16015625</v>
      </c>
      <c r="M16" s="31">
        <v>7039.5</v>
      </c>
      <c r="N16" s="31">
        <v>2092.22998046875</v>
      </c>
      <c r="O16" s="31">
        <v>2736</v>
      </c>
      <c r="P16" s="87">
        <v>0</v>
      </c>
      <c r="Q16" s="31">
        <v>56652.9609375</v>
      </c>
      <c r="R16" s="31">
        <v>34056.55859375</v>
      </c>
      <c r="S16" s="31">
        <v>33511.2890625</v>
      </c>
      <c r="T16" s="31">
        <v>20901.609375</v>
      </c>
      <c r="U16" s="31">
        <v>4177.43994140625</v>
      </c>
      <c r="V16" s="31">
        <v>5986.240234375</v>
      </c>
      <c r="W16" s="31">
        <v>0</v>
      </c>
      <c r="X16" s="87">
        <v>0</v>
      </c>
    </row>
    <row r="17" spans="1:24" s="11" customFormat="1">
      <c r="A17" s="72" t="s">
        <v>87</v>
      </c>
      <c r="B17" s="14"/>
      <c r="C17" s="39" t="s">
        <v>10</v>
      </c>
      <c r="D17" s="246" t="s">
        <v>14</v>
      </c>
      <c r="E17" s="29"/>
      <c r="F17" s="17">
        <f t="shared" si="3"/>
        <v>486253.94580078125</v>
      </c>
      <c r="G17" s="17">
        <f t="shared" si="4"/>
        <v>278852.20654296875</v>
      </c>
      <c r="H17" s="17">
        <f t="shared" si="2"/>
        <v>207401.7392578125</v>
      </c>
      <c r="I17" s="18">
        <v>76284.390625</v>
      </c>
      <c r="J17" s="31">
        <v>40093.1484375</v>
      </c>
      <c r="K17" s="31">
        <v>44856.37890625</v>
      </c>
      <c r="L17" s="31">
        <v>34434.3984375</v>
      </c>
      <c r="M17" s="31">
        <v>38394.16015625</v>
      </c>
      <c r="N17" s="31">
        <v>31217.669921875</v>
      </c>
      <c r="O17" s="31">
        <v>10931.580078125</v>
      </c>
      <c r="P17" s="87">
        <v>2640.47998046875</v>
      </c>
      <c r="Q17" s="31">
        <v>47705.83984375</v>
      </c>
      <c r="R17" s="31">
        <v>38109.9609375</v>
      </c>
      <c r="S17" s="31">
        <v>32513.029296875</v>
      </c>
      <c r="T17" s="31">
        <v>23950.6796875</v>
      </c>
      <c r="U17" s="31">
        <v>24838.19921875</v>
      </c>
      <c r="V17" s="31">
        <v>18327.140625</v>
      </c>
      <c r="W17" s="31">
        <v>19121.259765625</v>
      </c>
      <c r="X17" s="87">
        <v>2835.6298828125</v>
      </c>
    </row>
    <row r="18" spans="1:24" s="11" customFormat="1">
      <c r="A18" s="72" t="s">
        <v>88</v>
      </c>
      <c r="B18" s="14"/>
      <c r="C18" s="37" t="s">
        <v>11</v>
      </c>
      <c r="D18" s="246" t="s">
        <v>54</v>
      </c>
      <c r="E18" s="29"/>
      <c r="F18" s="17">
        <f>SUM(G18:H18)</f>
        <v>1965589.2661132812</v>
      </c>
      <c r="G18" s="17">
        <f>SUM(I18:P18)</f>
        <v>1031189.615234375</v>
      </c>
      <c r="H18" s="17">
        <f t="shared" si="2"/>
        <v>934399.65087890625</v>
      </c>
      <c r="I18" s="18">
        <v>876769.6875</v>
      </c>
      <c r="J18" s="31">
        <v>41870.1484375</v>
      </c>
      <c r="K18" s="31">
        <v>7381.6201171875</v>
      </c>
      <c r="L18" s="31">
        <v>18168.7109375</v>
      </c>
      <c r="M18" s="31">
        <v>12015.009765625</v>
      </c>
      <c r="N18" s="31">
        <v>27582.619140625</v>
      </c>
      <c r="O18" s="31">
        <v>34369.01953125</v>
      </c>
      <c r="P18" s="87">
        <v>13032.7998046875</v>
      </c>
      <c r="Q18" s="31">
        <v>819812.3125</v>
      </c>
      <c r="R18" s="31">
        <v>42720.71875</v>
      </c>
      <c r="S18" s="31">
        <v>12878.349609375</v>
      </c>
      <c r="T18" s="31">
        <v>13538.2001953125</v>
      </c>
      <c r="U18" s="31">
        <v>6434.27978515625</v>
      </c>
      <c r="V18" s="31">
        <v>20769.83984375</v>
      </c>
      <c r="W18" s="31">
        <v>12433.5</v>
      </c>
      <c r="X18" s="87">
        <v>5812.4501953125</v>
      </c>
    </row>
    <row r="19" spans="1:24" s="11" customFormat="1">
      <c r="A19" s="72" t="s">
        <v>89</v>
      </c>
      <c r="B19" s="14"/>
      <c r="C19" s="38" t="s">
        <v>12</v>
      </c>
      <c r="D19" s="88" t="s">
        <v>208</v>
      </c>
      <c r="E19" s="29"/>
      <c r="F19" s="17">
        <f t="shared" si="3"/>
        <v>473173.04736328125</v>
      </c>
      <c r="G19" s="17">
        <f t="shared" si="4"/>
        <v>262110.4658203125</v>
      </c>
      <c r="H19" s="17">
        <f t="shared" si="2"/>
        <v>211062.58154296875</v>
      </c>
      <c r="I19" s="18">
        <v>190492.890625</v>
      </c>
      <c r="J19" s="31">
        <v>14190.509765625</v>
      </c>
      <c r="K19" s="31">
        <v>7284.76513671875</v>
      </c>
      <c r="L19" s="31">
        <v>14784.1201171875</v>
      </c>
      <c r="M19" s="31">
        <v>10123.9404296875</v>
      </c>
      <c r="N19" s="31">
        <v>13541.580078125</v>
      </c>
      <c r="O19" s="31">
        <v>9773.4697265625</v>
      </c>
      <c r="P19" s="87">
        <v>1919.18994140625</v>
      </c>
      <c r="Q19" s="31">
        <v>148742.703125</v>
      </c>
      <c r="R19" s="31">
        <v>4077.7900390625</v>
      </c>
      <c r="S19" s="31">
        <v>17650.599609375</v>
      </c>
      <c r="T19" s="31">
        <v>11832.599609375</v>
      </c>
      <c r="U19" s="31">
        <v>15942.599609375</v>
      </c>
      <c r="V19" s="31">
        <v>4858.10986328125</v>
      </c>
      <c r="W19" s="31">
        <v>5155.759765625</v>
      </c>
      <c r="X19" s="87">
        <v>2802.419921875</v>
      </c>
    </row>
    <row r="20" spans="1:24" s="11" customFormat="1">
      <c r="A20" s="72" t="s">
        <v>90</v>
      </c>
      <c r="B20" s="14"/>
      <c r="C20" s="38" t="s">
        <v>13</v>
      </c>
      <c r="D20" s="88" t="s">
        <v>211</v>
      </c>
      <c r="E20" s="29"/>
      <c r="F20" s="17">
        <f t="shared" si="3"/>
        <v>221941.296875</v>
      </c>
      <c r="G20" s="17">
        <f t="shared" si="4"/>
        <v>0</v>
      </c>
      <c r="H20" s="17">
        <f t="shared" si="2"/>
        <v>221941.296875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7">
        <v>0</v>
      </c>
      <c r="Q20" s="31">
        <v>0</v>
      </c>
      <c r="R20" s="31">
        <v>0</v>
      </c>
      <c r="S20" s="31">
        <v>159146.4375</v>
      </c>
      <c r="T20" s="31">
        <v>62794.859375</v>
      </c>
      <c r="U20" s="31">
        <v>0</v>
      </c>
      <c r="V20" s="31">
        <v>0</v>
      </c>
      <c r="W20" s="31">
        <v>0</v>
      </c>
      <c r="X20" s="87">
        <v>0</v>
      </c>
    </row>
    <row r="21" spans="1:24" s="11" customFormat="1">
      <c r="A21" s="72" t="s">
        <v>91</v>
      </c>
      <c r="B21" s="14"/>
      <c r="C21" s="38" t="s">
        <v>15</v>
      </c>
      <c r="D21" s="88" t="s">
        <v>212</v>
      </c>
      <c r="E21" s="29"/>
      <c r="F21" s="17">
        <f t="shared" si="3"/>
        <v>4200692.5</v>
      </c>
      <c r="G21" s="17">
        <f t="shared" si="4"/>
        <v>2310210.25</v>
      </c>
      <c r="H21" s="17">
        <f t="shared" si="2"/>
        <v>1890482.25</v>
      </c>
      <c r="I21" s="18">
        <v>2310210.25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7">
        <v>0</v>
      </c>
      <c r="Q21" s="31">
        <v>1890482.25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7">
        <v>0</v>
      </c>
    </row>
    <row r="22" spans="1:24" s="11" customFormat="1">
      <c r="A22" s="72" t="s">
        <v>92</v>
      </c>
      <c r="B22" s="14"/>
      <c r="C22" s="37" t="s">
        <v>16</v>
      </c>
      <c r="D22" s="246" t="s">
        <v>224</v>
      </c>
      <c r="E22" s="29"/>
      <c r="F22" s="17">
        <f t="shared" si="3"/>
        <v>539358.09899902344</v>
      </c>
      <c r="G22" s="17">
        <f t="shared" si="4"/>
        <v>248684.6708984375</v>
      </c>
      <c r="H22" s="17">
        <f t="shared" si="2"/>
        <v>290673.42810058594</v>
      </c>
      <c r="I22" s="18">
        <v>182134.53125</v>
      </c>
      <c r="J22" s="31">
        <v>21556</v>
      </c>
      <c r="K22" s="31">
        <v>10352.16015625</v>
      </c>
      <c r="L22" s="31">
        <v>3471.614990234375</v>
      </c>
      <c r="M22" s="31">
        <v>8842.6796875</v>
      </c>
      <c r="N22" s="31">
        <v>10761.9296875</v>
      </c>
      <c r="O22" s="31">
        <v>10781.91015625</v>
      </c>
      <c r="P22" s="87">
        <v>783.844970703125</v>
      </c>
      <c r="Q22" s="31">
        <v>208186.984375</v>
      </c>
      <c r="R22" s="31">
        <v>26525.099609375</v>
      </c>
      <c r="S22" s="31">
        <v>8643.6298828125</v>
      </c>
      <c r="T22" s="31">
        <v>23061.359375</v>
      </c>
      <c r="U22" s="31">
        <v>3872.8798828125</v>
      </c>
      <c r="V22" s="31">
        <v>13983.78515625</v>
      </c>
      <c r="W22" s="31">
        <v>4431.77978515625</v>
      </c>
      <c r="X22" s="87">
        <v>1967.9100341796875</v>
      </c>
    </row>
    <row r="23" spans="1:24" s="11" customFormat="1">
      <c r="A23" s="72" t="s">
        <v>93</v>
      </c>
      <c r="B23" s="14"/>
      <c r="C23" s="37" t="s">
        <v>20</v>
      </c>
      <c r="D23" s="246" t="s">
        <v>55</v>
      </c>
      <c r="E23" s="29"/>
      <c r="F23" s="17">
        <f t="shared" si="3"/>
        <v>1210876.986328125</v>
      </c>
      <c r="G23" s="17">
        <f>SUM(I23:P23)</f>
        <v>594185.412109375</v>
      </c>
      <c r="H23" s="17">
        <f t="shared" si="2"/>
        <v>616691.57421875</v>
      </c>
      <c r="I23" s="18">
        <v>203280.59375</v>
      </c>
      <c r="J23" s="31">
        <v>68297.0390625</v>
      </c>
      <c r="K23" s="31">
        <v>66668</v>
      </c>
      <c r="L23" s="31">
        <v>47804</v>
      </c>
      <c r="M23" s="31">
        <v>37977.171875</v>
      </c>
      <c r="N23" s="31">
        <v>82277.640625</v>
      </c>
      <c r="O23" s="31">
        <v>70800.4765625</v>
      </c>
      <c r="P23" s="87">
        <v>17080.490234375</v>
      </c>
      <c r="Q23" s="31">
        <v>168973.5625</v>
      </c>
      <c r="R23" s="31">
        <v>56069.16015625</v>
      </c>
      <c r="S23" s="31">
        <v>84801.6875</v>
      </c>
      <c r="T23" s="31">
        <v>56331.5390625</v>
      </c>
      <c r="U23" s="31">
        <v>23047.560546875</v>
      </c>
      <c r="V23" s="31">
        <v>112027.7578125</v>
      </c>
      <c r="W23" s="31">
        <v>86049.40625</v>
      </c>
      <c r="X23" s="87">
        <v>29390.900390625</v>
      </c>
    </row>
    <row r="24" spans="1:24" s="16" customFormat="1" ht="15" customHeight="1">
      <c r="A24" s="248"/>
      <c r="B24" s="63" t="s">
        <v>222</v>
      </c>
      <c r="C24" s="63"/>
      <c r="D24" s="63"/>
      <c r="E24" s="64"/>
      <c r="F24" s="53">
        <f>SUM(G24:H24)</f>
        <v>8166575.4763183594</v>
      </c>
      <c r="G24" s="54">
        <f>SUM(I24:P24)</f>
        <v>5173872.5119628906</v>
      </c>
      <c r="H24" s="54">
        <f>SUM(Q24:X24)</f>
        <v>2992702.9643554688</v>
      </c>
      <c r="I24" s="55">
        <f>SUM(I25:I53)</f>
        <v>305960.556640625</v>
      </c>
      <c r="J24" s="56">
        <f t="shared" ref="J24:X24" si="5">SUM(J25:J53)</f>
        <v>143318.86694335937</v>
      </c>
      <c r="K24" s="56">
        <f t="shared" si="5"/>
        <v>441330.58618164062</v>
      </c>
      <c r="L24" s="56">
        <f t="shared" si="5"/>
        <v>1397063.7524414063</v>
      </c>
      <c r="M24" s="56">
        <f t="shared" si="5"/>
        <v>1086701.9907226563</v>
      </c>
      <c r="N24" s="56">
        <f t="shared" si="5"/>
        <v>1059142.25</v>
      </c>
      <c r="O24" s="56">
        <f t="shared" si="5"/>
        <v>586002.46154785156</v>
      </c>
      <c r="P24" s="252">
        <f t="shared" si="5"/>
        <v>154352.04748535156</v>
      </c>
      <c r="Q24" s="56">
        <f t="shared" si="5"/>
        <v>252861.1298828125</v>
      </c>
      <c r="R24" s="56">
        <f t="shared" si="5"/>
        <v>145966.6259765625</v>
      </c>
      <c r="S24" s="56">
        <f>SUM(S25:S53)</f>
        <v>316437.12915039062</v>
      </c>
      <c r="T24" s="56">
        <f t="shared" si="5"/>
        <v>578185.30444335937</v>
      </c>
      <c r="U24" s="56">
        <f t="shared" si="5"/>
        <v>508784.58984375</v>
      </c>
      <c r="V24" s="56">
        <f t="shared" si="5"/>
        <v>622687.97668457031</v>
      </c>
      <c r="W24" s="56">
        <f t="shared" si="5"/>
        <v>448206.12951660156</v>
      </c>
      <c r="X24" s="252">
        <f t="shared" si="5"/>
        <v>119574.07885742188</v>
      </c>
    </row>
    <row r="25" spans="1:24" s="79" customFormat="1">
      <c r="A25" s="102"/>
      <c r="B25" s="262"/>
      <c r="C25" s="262"/>
      <c r="D25" s="104" t="s">
        <v>188</v>
      </c>
      <c r="E25" s="263"/>
      <c r="F25" s="80"/>
      <c r="G25" s="80"/>
      <c r="H25" s="80"/>
      <c r="I25" s="261"/>
      <c r="J25" s="262"/>
      <c r="K25" s="262"/>
      <c r="L25" s="262"/>
      <c r="M25" s="262"/>
      <c r="N25" s="262"/>
      <c r="O25" s="262"/>
      <c r="P25" s="263"/>
      <c r="Q25" s="105"/>
      <c r="R25" s="105"/>
      <c r="S25" s="105"/>
      <c r="T25" s="105"/>
      <c r="U25" s="105"/>
      <c r="V25" s="105"/>
      <c r="W25" s="105"/>
      <c r="X25" s="253"/>
    </row>
    <row r="26" spans="1:24" s="11" customFormat="1">
      <c r="A26" s="72" t="s">
        <v>94</v>
      </c>
      <c r="B26" s="14"/>
      <c r="C26" s="38" t="s">
        <v>21</v>
      </c>
      <c r="D26" s="38"/>
      <c r="E26" s="29" t="s">
        <v>189</v>
      </c>
      <c r="F26" s="17">
        <f>SUM(G26:H26)</f>
        <v>307301.80017089844</v>
      </c>
      <c r="G26" s="17">
        <f>SUM(I26:P26)</f>
        <v>217664.021484375</v>
      </c>
      <c r="H26" s="17">
        <f t="shared" si="2"/>
        <v>89637.778686523438</v>
      </c>
      <c r="I26" s="32">
        <v>0</v>
      </c>
      <c r="J26" s="31">
        <v>0</v>
      </c>
      <c r="K26" s="31">
        <v>32118.439453125</v>
      </c>
      <c r="L26" s="31">
        <v>52382.9609375</v>
      </c>
      <c r="M26" s="31">
        <v>45561.4296875</v>
      </c>
      <c r="N26" s="31">
        <v>54871.6015625</v>
      </c>
      <c r="O26" s="31">
        <v>28160.08984375</v>
      </c>
      <c r="P26" s="87">
        <v>4569.5</v>
      </c>
      <c r="Q26" s="31">
        <v>0</v>
      </c>
      <c r="R26" s="31">
        <v>19939.19921875</v>
      </c>
      <c r="S26" s="31">
        <v>3720.280029296875</v>
      </c>
      <c r="T26" s="31">
        <v>27293.279296875</v>
      </c>
      <c r="U26" s="31">
        <v>10426.3203125</v>
      </c>
      <c r="V26" s="31">
        <v>14107.5</v>
      </c>
      <c r="W26" s="31">
        <v>12651.83984375</v>
      </c>
      <c r="X26" s="87">
        <v>1499.3599853515625</v>
      </c>
    </row>
    <row r="27" spans="1:24" s="11" customFormat="1">
      <c r="A27" s="72" t="s">
        <v>95</v>
      </c>
      <c r="B27" s="14"/>
      <c r="C27" s="38" t="s">
        <v>22</v>
      </c>
      <c r="D27" s="38"/>
      <c r="E27" s="29" t="s">
        <v>191</v>
      </c>
      <c r="F27" s="17">
        <f t="shared" si="3"/>
        <v>26566.560302734375</v>
      </c>
      <c r="G27" s="17">
        <f t="shared" ref="G27:G43" si="6">SUM(I27:P27)</f>
        <v>23521.76025390625</v>
      </c>
      <c r="H27" s="17">
        <f t="shared" si="2"/>
        <v>3044.800048828125</v>
      </c>
      <c r="I27" s="32">
        <v>0</v>
      </c>
      <c r="J27" s="31">
        <v>0</v>
      </c>
      <c r="K27" s="31">
        <v>0</v>
      </c>
      <c r="L27" s="31">
        <v>10268.16015625</v>
      </c>
      <c r="M27" s="31">
        <v>8322.0400390625</v>
      </c>
      <c r="N27" s="31">
        <v>1657.260009765625</v>
      </c>
      <c r="O27" s="31">
        <v>0</v>
      </c>
      <c r="P27" s="87">
        <v>3274.300048828125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1769.9000244140625</v>
      </c>
      <c r="W27" s="31">
        <v>1274.9000244140625</v>
      </c>
      <c r="X27" s="87">
        <v>0</v>
      </c>
    </row>
    <row r="28" spans="1:24" s="11" customFormat="1">
      <c r="A28" s="72" t="s">
        <v>96</v>
      </c>
      <c r="B28" s="14"/>
      <c r="C28" s="37" t="s">
        <v>23</v>
      </c>
      <c r="D28" s="37"/>
      <c r="E28" s="29" t="s">
        <v>17</v>
      </c>
      <c r="F28" s="17">
        <f t="shared" si="3"/>
        <v>77433.000366210938</v>
      </c>
      <c r="G28" s="17">
        <f t="shared" si="6"/>
        <v>39423.1904296875</v>
      </c>
      <c r="H28" s="17">
        <f t="shared" si="2"/>
        <v>38009.809936523438</v>
      </c>
      <c r="I28" s="32">
        <v>0</v>
      </c>
      <c r="J28" s="31">
        <v>0</v>
      </c>
      <c r="K28" s="31">
        <v>6559.27978515625</v>
      </c>
      <c r="L28" s="31">
        <v>13490.1904296875</v>
      </c>
      <c r="M28" s="31">
        <v>5464.39990234375</v>
      </c>
      <c r="N28" s="31">
        <v>13909.3203125</v>
      </c>
      <c r="O28" s="31">
        <v>0</v>
      </c>
      <c r="P28" s="87">
        <v>0</v>
      </c>
      <c r="Q28" s="31">
        <v>0</v>
      </c>
      <c r="R28" s="31">
        <v>0</v>
      </c>
      <c r="S28" s="31">
        <v>2874.52001953125</v>
      </c>
      <c r="T28" s="31">
        <v>5320.91015625</v>
      </c>
      <c r="U28" s="31">
        <v>8995.6796875</v>
      </c>
      <c r="V28" s="31">
        <v>12213.4501953125</v>
      </c>
      <c r="W28" s="31">
        <v>7489.60986328125</v>
      </c>
      <c r="X28" s="87">
        <v>1115.6400146484375</v>
      </c>
    </row>
    <row r="29" spans="1:24" s="11" customFormat="1">
      <c r="A29" s="72" t="s">
        <v>97</v>
      </c>
      <c r="B29" s="14"/>
      <c r="C29" s="37" t="s">
        <v>44</v>
      </c>
      <c r="D29" s="37"/>
      <c r="E29" s="29" t="s">
        <v>18</v>
      </c>
      <c r="F29" s="17">
        <f t="shared" si="3"/>
        <v>25934.569702148437</v>
      </c>
      <c r="G29" s="17">
        <f t="shared" si="6"/>
        <v>12276.81982421875</v>
      </c>
      <c r="H29" s="17">
        <f t="shared" si="2"/>
        <v>13657.749877929688</v>
      </c>
      <c r="I29" s="32">
        <v>0</v>
      </c>
      <c r="J29" s="31">
        <v>0</v>
      </c>
      <c r="K29" s="31">
        <v>0</v>
      </c>
      <c r="L29" s="31">
        <v>3370.5</v>
      </c>
      <c r="M29" s="31">
        <v>5591.7998046875</v>
      </c>
      <c r="N29" s="31">
        <v>3314.52001953125</v>
      </c>
      <c r="O29" s="31">
        <v>0</v>
      </c>
      <c r="P29" s="87">
        <v>0</v>
      </c>
      <c r="Q29" s="31">
        <v>0</v>
      </c>
      <c r="R29" s="31">
        <v>0</v>
      </c>
      <c r="S29" s="31">
        <v>2915.8798828125</v>
      </c>
      <c r="T29" s="31">
        <v>9246</v>
      </c>
      <c r="U29" s="31">
        <v>0</v>
      </c>
      <c r="V29" s="31">
        <v>0</v>
      </c>
      <c r="W29" s="31">
        <v>1495.8699951171875</v>
      </c>
      <c r="X29" s="87">
        <v>0</v>
      </c>
    </row>
    <row r="30" spans="1:24" s="11" customFormat="1">
      <c r="A30" s="72" t="s">
        <v>98</v>
      </c>
      <c r="B30" s="14"/>
      <c r="C30" s="37" t="s">
        <v>45</v>
      </c>
      <c r="D30" s="37"/>
      <c r="E30" s="29" t="s">
        <v>57</v>
      </c>
      <c r="F30" s="17">
        <f t="shared" si="3"/>
        <v>120365.39013671875</v>
      </c>
      <c r="G30" s="17">
        <f t="shared" si="6"/>
        <v>56463.640625</v>
      </c>
      <c r="H30" s="17">
        <f t="shared" si="2"/>
        <v>63901.74951171875</v>
      </c>
      <c r="I30" s="32">
        <v>0</v>
      </c>
      <c r="J30" s="31">
        <v>0</v>
      </c>
      <c r="K30" s="31">
        <v>6264.16015625</v>
      </c>
      <c r="L30" s="31">
        <v>19035.359375</v>
      </c>
      <c r="M30" s="31">
        <v>20035.80078125</v>
      </c>
      <c r="N30" s="31">
        <v>4896.18017578125</v>
      </c>
      <c r="O30" s="31">
        <v>6232.14013671875</v>
      </c>
      <c r="P30" s="87">
        <v>0</v>
      </c>
      <c r="Q30" s="31">
        <v>4046.77001953125</v>
      </c>
      <c r="R30" s="31">
        <v>0</v>
      </c>
      <c r="S30" s="31">
        <v>7378</v>
      </c>
      <c r="T30" s="31">
        <v>27332.689453125</v>
      </c>
      <c r="U30" s="31">
        <v>8370.7197265625</v>
      </c>
      <c r="V30" s="31">
        <v>6714.08984375</v>
      </c>
      <c r="W30" s="31">
        <v>10059.48046875</v>
      </c>
      <c r="X30" s="87">
        <v>0</v>
      </c>
    </row>
    <row r="31" spans="1:24" s="11" customFormat="1">
      <c r="A31" s="72" t="s">
        <v>99</v>
      </c>
      <c r="B31" s="14"/>
      <c r="C31" s="39" t="s">
        <v>46</v>
      </c>
      <c r="D31" s="39"/>
      <c r="E31" s="29" t="s">
        <v>19</v>
      </c>
      <c r="F31" s="17">
        <f t="shared" si="3"/>
        <v>49844.06982421875</v>
      </c>
      <c r="G31" s="17">
        <f t="shared" si="6"/>
        <v>0</v>
      </c>
      <c r="H31" s="17">
        <f t="shared" si="2"/>
        <v>49844.06982421875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7">
        <v>0</v>
      </c>
      <c r="Q31" s="31">
        <v>0</v>
      </c>
      <c r="R31" s="31">
        <v>0</v>
      </c>
      <c r="S31" s="31">
        <v>4459.490234375</v>
      </c>
      <c r="T31" s="31">
        <v>19422.5</v>
      </c>
      <c r="U31" s="31">
        <v>17247.439453125</v>
      </c>
      <c r="V31" s="31">
        <v>6840.1201171875</v>
      </c>
      <c r="W31" s="31">
        <v>1874.52001953125</v>
      </c>
      <c r="X31" s="87">
        <v>0</v>
      </c>
    </row>
    <row r="32" spans="1:24" s="11" customFormat="1">
      <c r="A32" s="72" t="s">
        <v>100</v>
      </c>
      <c r="B32" s="14"/>
      <c r="C32" s="39" t="s">
        <v>47</v>
      </c>
      <c r="D32" s="39"/>
      <c r="E32" s="29" t="s">
        <v>193</v>
      </c>
      <c r="F32" s="17">
        <f t="shared" si="3"/>
        <v>57533.9912109375</v>
      </c>
      <c r="G32" s="17">
        <f t="shared" si="6"/>
        <v>0</v>
      </c>
      <c r="H32" s="17">
        <f t="shared" si="2"/>
        <v>57533.9912109375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7">
        <v>0</v>
      </c>
      <c r="Q32" s="31">
        <v>0</v>
      </c>
      <c r="R32" s="31">
        <v>0</v>
      </c>
      <c r="S32" s="31">
        <v>0</v>
      </c>
      <c r="T32" s="31">
        <v>19711.720703125</v>
      </c>
      <c r="U32" s="31">
        <v>12836.8798828125</v>
      </c>
      <c r="V32" s="31">
        <v>16309.4404296875</v>
      </c>
      <c r="W32" s="31">
        <v>6196.85009765625</v>
      </c>
      <c r="X32" s="87">
        <v>2479.10009765625</v>
      </c>
    </row>
    <row r="33" spans="1:24" s="11" customFormat="1">
      <c r="A33" s="72" t="s">
        <v>101</v>
      </c>
      <c r="B33" s="14"/>
      <c r="C33" s="37" t="s">
        <v>48</v>
      </c>
      <c r="D33" s="37"/>
      <c r="E33" s="29" t="s">
        <v>216</v>
      </c>
      <c r="F33" s="17">
        <f t="shared" si="3"/>
        <v>99126.429931640625</v>
      </c>
      <c r="G33" s="17">
        <f t="shared" si="6"/>
        <v>56851.545532226563</v>
      </c>
      <c r="H33" s="17">
        <f>SUM(Q33:X33)</f>
        <v>42274.884399414063</v>
      </c>
      <c r="I33" s="32">
        <v>0</v>
      </c>
      <c r="J33" s="31">
        <v>11852.400390625</v>
      </c>
      <c r="K33" s="31">
        <v>7035.83984375</v>
      </c>
      <c r="L33" s="31">
        <v>11981.4296875</v>
      </c>
      <c r="M33" s="31">
        <v>18706.640625</v>
      </c>
      <c r="N33" s="31">
        <v>3280.47998046875</v>
      </c>
      <c r="O33" s="31">
        <v>2592</v>
      </c>
      <c r="P33" s="87">
        <v>1402.7550048828125</v>
      </c>
      <c r="Q33" s="31">
        <v>0</v>
      </c>
      <c r="R33" s="31">
        <v>10455</v>
      </c>
      <c r="S33" s="31">
        <v>2895.199951171875</v>
      </c>
      <c r="T33" s="31">
        <v>7807.7998046875</v>
      </c>
      <c r="U33" s="31">
        <v>15360.5498046875</v>
      </c>
      <c r="V33" s="31">
        <v>4260.46484375</v>
      </c>
      <c r="W33" s="31">
        <v>1495.8699951171875</v>
      </c>
      <c r="X33" s="87">
        <v>0</v>
      </c>
    </row>
    <row r="34" spans="1:24" s="11" customFormat="1">
      <c r="A34" s="72" t="s">
        <v>102</v>
      </c>
      <c r="B34" s="14"/>
      <c r="C34" s="38" t="s">
        <v>49</v>
      </c>
      <c r="D34" s="88" t="s">
        <v>58</v>
      </c>
      <c r="E34" s="264"/>
      <c r="F34" s="17">
        <f t="shared" si="3"/>
        <v>364227.16259765625</v>
      </c>
      <c r="G34" s="17">
        <f t="shared" si="6"/>
        <v>232848.46997070313</v>
      </c>
      <c r="H34" s="17">
        <f t="shared" si="2"/>
        <v>131378.69262695312</v>
      </c>
      <c r="I34" s="32">
        <v>5266.169921875</v>
      </c>
      <c r="J34" s="31">
        <v>20492.640625</v>
      </c>
      <c r="K34" s="31">
        <v>40906.078125</v>
      </c>
      <c r="L34" s="31">
        <v>84663.5</v>
      </c>
      <c r="M34" s="31">
        <v>36197.1015625</v>
      </c>
      <c r="N34" s="31">
        <v>31352.439453125</v>
      </c>
      <c r="O34" s="31">
        <v>10030.8603515625</v>
      </c>
      <c r="P34" s="87">
        <v>3939.679931640625</v>
      </c>
      <c r="Q34" s="31">
        <v>4046.77001953125</v>
      </c>
      <c r="R34" s="31">
        <v>0</v>
      </c>
      <c r="S34" s="31">
        <v>17620.400390625</v>
      </c>
      <c r="T34" s="31">
        <v>47035.1015625</v>
      </c>
      <c r="U34" s="31">
        <v>33915.9609375</v>
      </c>
      <c r="V34" s="31">
        <v>18006.51953125</v>
      </c>
      <c r="W34" s="31">
        <v>8794.91015625</v>
      </c>
      <c r="X34" s="87">
        <v>1959.030029296875</v>
      </c>
    </row>
    <row r="35" spans="1:24" s="11" customFormat="1">
      <c r="A35" s="72" t="s">
        <v>103</v>
      </c>
      <c r="B35" s="14"/>
      <c r="C35" s="38" t="s">
        <v>50</v>
      </c>
      <c r="D35" s="88" t="s">
        <v>217</v>
      </c>
      <c r="E35" s="264"/>
      <c r="F35" s="17">
        <f t="shared" si="3"/>
        <v>222101.43212890625</v>
      </c>
      <c r="G35" s="17">
        <f t="shared" si="6"/>
        <v>134481.01220703125</v>
      </c>
      <c r="H35" s="17">
        <f t="shared" si="2"/>
        <v>87620.419921875</v>
      </c>
      <c r="I35" s="32">
        <v>7999.25</v>
      </c>
      <c r="J35" s="31">
        <v>0</v>
      </c>
      <c r="K35" s="31">
        <v>13288.7998046875</v>
      </c>
      <c r="L35" s="31">
        <v>32977.921875</v>
      </c>
      <c r="M35" s="31">
        <v>17069.580078125</v>
      </c>
      <c r="N35" s="31">
        <v>36270.1796875</v>
      </c>
      <c r="O35" s="31">
        <v>23950.80078125</v>
      </c>
      <c r="P35" s="87">
        <v>2924.47998046875</v>
      </c>
      <c r="Q35" s="31">
        <v>0</v>
      </c>
      <c r="R35" s="31">
        <v>0</v>
      </c>
      <c r="S35" s="31">
        <v>5873.7001953125</v>
      </c>
      <c r="T35" s="31">
        <v>13203.240234375</v>
      </c>
      <c r="U35" s="31">
        <v>23847.83984375</v>
      </c>
      <c r="V35" s="31">
        <v>24993.359375</v>
      </c>
      <c r="W35" s="31">
        <v>16654.900390625</v>
      </c>
      <c r="X35" s="87">
        <v>3047.3798828125</v>
      </c>
    </row>
    <row r="36" spans="1:24" s="79" customFormat="1">
      <c r="A36" s="102"/>
      <c r="B36" s="262"/>
      <c r="C36" s="104"/>
      <c r="D36" s="104" t="s">
        <v>192</v>
      </c>
      <c r="E36" s="263"/>
      <c r="F36" s="80"/>
      <c r="G36" s="17"/>
      <c r="H36" s="80"/>
      <c r="I36" s="261"/>
      <c r="J36" s="262"/>
      <c r="K36" s="262"/>
      <c r="L36" s="262"/>
      <c r="M36" s="262"/>
      <c r="N36" s="262"/>
      <c r="O36" s="262"/>
      <c r="P36" s="263"/>
      <c r="Q36" s="105"/>
      <c r="R36" s="105"/>
      <c r="S36" s="105"/>
      <c r="T36" s="105"/>
      <c r="U36" s="105"/>
      <c r="V36" s="105"/>
      <c r="W36" s="105"/>
      <c r="X36" s="253"/>
    </row>
    <row r="37" spans="1:24" s="11" customFormat="1">
      <c r="A37" s="72" t="s">
        <v>104</v>
      </c>
      <c r="B37" s="14"/>
      <c r="C37" s="38" t="s">
        <v>51</v>
      </c>
      <c r="D37" s="38"/>
      <c r="E37" s="29" t="s">
        <v>24</v>
      </c>
      <c r="F37" s="17">
        <f t="shared" si="3"/>
        <v>108345.63879394531</v>
      </c>
      <c r="G37" s="17">
        <f t="shared" si="6"/>
        <v>67338.050415039063</v>
      </c>
      <c r="H37" s="17">
        <f t="shared" si="2"/>
        <v>41007.58837890625</v>
      </c>
      <c r="I37" s="32">
        <v>11942.83984375</v>
      </c>
      <c r="J37" s="31">
        <v>12352.48046875</v>
      </c>
      <c r="K37" s="31">
        <v>17698.880859375</v>
      </c>
      <c r="L37" s="31">
        <v>20455.19921875</v>
      </c>
      <c r="M37" s="31">
        <v>0</v>
      </c>
      <c r="N37" s="31">
        <v>3494.25</v>
      </c>
      <c r="O37" s="31">
        <v>1394.4000244140625</v>
      </c>
      <c r="P37" s="87">
        <v>0</v>
      </c>
      <c r="Q37" s="31">
        <v>8126.4482421875</v>
      </c>
      <c r="R37" s="31">
        <v>13833.1201171875</v>
      </c>
      <c r="S37" s="31">
        <v>12252.9599609375</v>
      </c>
      <c r="T37" s="31">
        <v>6795.06005859375</v>
      </c>
      <c r="U37" s="31">
        <v>0</v>
      </c>
      <c r="V37" s="31">
        <v>0</v>
      </c>
      <c r="W37" s="31">
        <v>0</v>
      </c>
      <c r="X37" s="87">
        <v>0</v>
      </c>
    </row>
    <row r="38" spans="1:24" s="11" customFormat="1">
      <c r="A38" s="72" t="s">
        <v>107</v>
      </c>
      <c r="B38" s="14"/>
      <c r="C38" s="37" t="s">
        <v>59</v>
      </c>
      <c r="D38" s="37"/>
      <c r="E38" s="29" t="s">
        <v>213</v>
      </c>
      <c r="F38" s="17">
        <f t="shared" si="3"/>
        <v>160930.02124023437</v>
      </c>
      <c r="G38" s="17">
        <f t="shared" si="6"/>
        <v>91385.0009765625</v>
      </c>
      <c r="H38" s="17">
        <f t="shared" si="2"/>
        <v>69545.020263671875</v>
      </c>
      <c r="I38" s="32">
        <v>15938.08984375</v>
      </c>
      <c r="J38" s="31">
        <v>4167.43017578125</v>
      </c>
      <c r="K38" s="31">
        <v>21458.5</v>
      </c>
      <c r="L38" s="31">
        <v>20407.140625</v>
      </c>
      <c r="M38" s="31">
        <v>12266.6103515625</v>
      </c>
      <c r="N38" s="31">
        <v>7246.9599609375</v>
      </c>
      <c r="O38" s="31">
        <v>5587.919921875</v>
      </c>
      <c r="P38" s="87">
        <v>4312.35009765625</v>
      </c>
      <c r="Q38" s="31">
        <v>4046.77001953125</v>
      </c>
      <c r="R38" s="31">
        <v>4610.759765625</v>
      </c>
      <c r="S38" s="31">
        <v>18927.30078125</v>
      </c>
      <c r="T38" s="31">
        <v>19218.330078125</v>
      </c>
      <c r="U38" s="31">
        <v>13255.5595703125</v>
      </c>
      <c r="V38" s="31">
        <v>4023.320068359375</v>
      </c>
      <c r="W38" s="31">
        <v>2415.60009765625</v>
      </c>
      <c r="X38" s="87">
        <v>3047.3798828125</v>
      </c>
    </row>
    <row r="39" spans="1:24" s="11" customFormat="1">
      <c r="A39" s="72" t="s">
        <v>105</v>
      </c>
      <c r="B39" s="14"/>
      <c r="C39" s="37" t="s">
        <v>60</v>
      </c>
      <c r="D39" s="88" t="s">
        <v>190</v>
      </c>
      <c r="E39" s="265"/>
      <c r="F39" s="17">
        <f t="shared" si="3"/>
        <v>39552.914855957031</v>
      </c>
      <c r="G39" s="17">
        <f t="shared" si="6"/>
        <v>13924.572509765625</v>
      </c>
      <c r="H39" s="17">
        <f t="shared" si="2"/>
        <v>25628.342346191406</v>
      </c>
      <c r="I39" s="32">
        <v>4012.3125</v>
      </c>
      <c r="J39" s="31">
        <v>0</v>
      </c>
      <c r="K39" s="31">
        <v>3564.5400390625</v>
      </c>
      <c r="L39" s="31">
        <v>3237.919921875</v>
      </c>
      <c r="M39" s="31">
        <v>0</v>
      </c>
      <c r="N39" s="31">
        <v>0</v>
      </c>
      <c r="O39" s="31">
        <v>3109.800048828125</v>
      </c>
      <c r="P39" s="87">
        <v>0</v>
      </c>
      <c r="Q39" s="31">
        <v>18310.90234375</v>
      </c>
      <c r="R39" s="31">
        <v>0</v>
      </c>
      <c r="S39" s="31">
        <v>0</v>
      </c>
      <c r="T39" s="31">
        <v>0</v>
      </c>
      <c r="U39" s="31">
        <v>2241</v>
      </c>
      <c r="V39" s="31">
        <v>3118.9599609375</v>
      </c>
      <c r="W39" s="31">
        <v>1207.800048828125</v>
      </c>
      <c r="X39" s="87">
        <v>749.67999267578125</v>
      </c>
    </row>
    <row r="40" spans="1:24" s="11" customFormat="1">
      <c r="A40" s="72" t="s">
        <v>108</v>
      </c>
      <c r="B40" s="14"/>
      <c r="C40" s="38" t="s">
        <v>61</v>
      </c>
      <c r="D40" s="88" t="s">
        <v>225</v>
      </c>
      <c r="E40" s="265"/>
      <c r="F40" s="17">
        <f t="shared" si="3"/>
        <v>60042.890014648438</v>
      </c>
      <c r="G40" s="17">
        <f t="shared" si="6"/>
        <v>24526.640258789063</v>
      </c>
      <c r="H40" s="17">
        <f t="shared" si="2"/>
        <v>35516.249755859375</v>
      </c>
      <c r="I40" s="32">
        <v>0</v>
      </c>
      <c r="J40" s="31">
        <v>4267.85009765625</v>
      </c>
      <c r="K40" s="31">
        <v>0</v>
      </c>
      <c r="L40" s="31">
        <v>3931.590087890625</v>
      </c>
      <c r="M40" s="31">
        <v>7934.39990234375</v>
      </c>
      <c r="N40" s="31">
        <v>1595.8800048828125</v>
      </c>
      <c r="O40" s="31">
        <v>5476.68017578125</v>
      </c>
      <c r="P40" s="87">
        <v>1320.239990234375</v>
      </c>
      <c r="Q40" s="31">
        <v>5392.029296875</v>
      </c>
      <c r="R40" s="31">
        <v>0</v>
      </c>
      <c r="S40" s="31">
        <v>0</v>
      </c>
      <c r="T40" s="31">
        <v>3351.110107421875</v>
      </c>
      <c r="U40" s="31">
        <v>6837.1201171875</v>
      </c>
      <c r="V40" s="31">
        <v>7174.43994140625</v>
      </c>
      <c r="W40" s="31">
        <v>8000.10009765625</v>
      </c>
      <c r="X40" s="87">
        <v>4761.4501953125</v>
      </c>
    </row>
    <row r="41" spans="1:24" s="79" customFormat="1">
      <c r="A41" s="102"/>
      <c r="B41" s="262"/>
      <c r="C41" s="262"/>
      <c r="D41" s="111" t="s">
        <v>218</v>
      </c>
      <c r="E41" s="263"/>
      <c r="F41" s="80"/>
      <c r="G41" s="17"/>
      <c r="H41" s="80"/>
      <c r="I41" s="261"/>
      <c r="J41" s="262"/>
      <c r="K41" s="262"/>
      <c r="L41" s="262"/>
      <c r="M41" s="262"/>
      <c r="N41" s="262"/>
      <c r="O41" s="262"/>
      <c r="P41" s="263"/>
      <c r="Q41" s="105"/>
      <c r="R41" s="105"/>
      <c r="S41" s="105"/>
      <c r="T41" s="105"/>
      <c r="U41" s="105"/>
      <c r="V41" s="105"/>
      <c r="W41" s="105"/>
      <c r="X41" s="253"/>
    </row>
    <row r="42" spans="1:24" s="11" customFormat="1">
      <c r="A42" s="72" t="s">
        <v>106</v>
      </c>
      <c r="B42" s="14"/>
      <c r="C42" s="38" t="s">
        <v>62</v>
      </c>
      <c r="D42" s="14"/>
      <c r="E42" s="29" t="s">
        <v>210</v>
      </c>
      <c r="F42" s="17">
        <f t="shared" si="3"/>
        <v>23175.054565429688</v>
      </c>
      <c r="G42" s="17">
        <f t="shared" si="6"/>
        <v>4241.1600341796875</v>
      </c>
      <c r="H42" s="17">
        <f t="shared" si="2"/>
        <v>18933.89453125</v>
      </c>
      <c r="I42" s="32">
        <v>0</v>
      </c>
      <c r="J42" s="31">
        <v>0</v>
      </c>
      <c r="K42" s="31">
        <v>0</v>
      </c>
      <c r="L42" s="31">
        <v>2522.52001953125</v>
      </c>
      <c r="M42" s="31">
        <v>0</v>
      </c>
      <c r="N42" s="31">
        <v>1718.6400146484375</v>
      </c>
      <c r="O42" s="31">
        <v>0</v>
      </c>
      <c r="P42" s="87">
        <v>0</v>
      </c>
      <c r="Q42" s="31">
        <v>0</v>
      </c>
      <c r="R42" s="31">
        <v>0</v>
      </c>
      <c r="S42" s="31">
        <v>9841.3095703125</v>
      </c>
      <c r="T42" s="31">
        <v>2585</v>
      </c>
      <c r="U42" s="31">
        <v>6507.5849609375</v>
      </c>
      <c r="V42" s="31">
        <v>0</v>
      </c>
      <c r="W42" s="31">
        <v>0</v>
      </c>
      <c r="X42" s="87">
        <v>0</v>
      </c>
    </row>
    <row r="43" spans="1:24" s="11" customFormat="1">
      <c r="A43" s="72" t="s">
        <v>109</v>
      </c>
      <c r="B43" s="14"/>
      <c r="C43" s="38" t="s">
        <v>63</v>
      </c>
      <c r="D43" s="14"/>
      <c r="E43" s="29" t="s">
        <v>219</v>
      </c>
      <c r="F43" s="17">
        <f t="shared" si="3"/>
        <v>1082115.9975585937</v>
      </c>
      <c r="G43" s="17">
        <f t="shared" si="6"/>
        <v>577654.859375</v>
      </c>
      <c r="H43" s="17">
        <f t="shared" si="2"/>
        <v>504461.13818359375</v>
      </c>
      <c r="I43" s="32">
        <v>0</v>
      </c>
      <c r="J43" s="31">
        <v>0</v>
      </c>
      <c r="K43" s="31">
        <v>44979.03125</v>
      </c>
      <c r="L43" s="31">
        <v>81632.15625</v>
      </c>
      <c r="M43" s="31">
        <v>122094.453125</v>
      </c>
      <c r="N43" s="31">
        <v>158624.734375</v>
      </c>
      <c r="O43" s="31">
        <v>131163.125</v>
      </c>
      <c r="P43" s="87">
        <v>39161.359375</v>
      </c>
      <c r="Q43" s="31">
        <v>4063.22412109375</v>
      </c>
      <c r="R43" s="31">
        <v>0</v>
      </c>
      <c r="S43" s="31">
        <v>38958.78125</v>
      </c>
      <c r="T43" s="31">
        <v>68360.640625</v>
      </c>
      <c r="U43" s="31">
        <v>72356.3984375</v>
      </c>
      <c r="V43" s="31">
        <v>147839.046875</v>
      </c>
      <c r="W43" s="31">
        <v>132907.6875</v>
      </c>
      <c r="X43" s="87">
        <v>39975.359375</v>
      </c>
    </row>
    <row r="44" spans="1:24" s="11" customFormat="1">
      <c r="A44" s="72" t="s">
        <v>110</v>
      </c>
      <c r="B44" s="14"/>
      <c r="C44" s="38" t="s">
        <v>64</v>
      </c>
      <c r="D44" s="14"/>
      <c r="E44" s="29" t="s">
        <v>202</v>
      </c>
      <c r="F44" s="17">
        <f t="shared" si="3"/>
        <v>2313182.9904785156</v>
      </c>
      <c r="G44" s="17">
        <f t="shared" si="4"/>
        <v>1654287.1203613281</v>
      </c>
      <c r="H44" s="17">
        <f t="shared" si="2"/>
        <v>658895.8701171875</v>
      </c>
      <c r="I44" s="32">
        <v>0</v>
      </c>
      <c r="J44" s="31">
        <v>4016.800048828125</v>
      </c>
      <c r="K44" s="31">
        <v>76332.4296875</v>
      </c>
      <c r="L44" s="31">
        <v>556588.5625</v>
      </c>
      <c r="M44" s="31">
        <v>455822.625</v>
      </c>
      <c r="N44" s="31">
        <v>357738.65625</v>
      </c>
      <c r="O44" s="31">
        <v>163284.125</v>
      </c>
      <c r="P44" s="87">
        <v>40503.921875</v>
      </c>
      <c r="Q44" s="31">
        <v>0</v>
      </c>
      <c r="R44" s="31">
        <v>8783.2001953125</v>
      </c>
      <c r="S44" s="31">
        <v>31893.869140625</v>
      </c>
      <c r="T44" s="31">
        <v>129727.5</v>
      </c>
      <c r="U44" s="31">
        <v>153055.4375</v>
      </c>
      <c r="V44" s="31">
        <v>203212.265625</v>
      </c>
      <c r="W44" s="31">
        <v>106345.4375</v>
      </c>
      <c r="X44" s="87">
        <v>25878.16015625</v>
      </c>
    </row>
    <row r="45" spans="1:24" s="11" customFormat="1">
      <c r="A45" s="72" t="s">
        <v>111</v>
      </c>
      <c r="B45" s="14"/>
      <c r="C45" s="38" t="s">
        <v>65</v>
      </c>
      <c r="D45" s="88" t="s">
        <v>203</v>
      </c>
      <c r="E45" s="264"/>
      <c r="F45" s="17">
        <f t="shared" si="3"/>
        <v>1028455.5270996094</v>
      </c>
      <c r="G45" s="17">
        <f t="shared" si="4"/>
        <v>695400.25561523437</v>
      </c>
      <c r="H45" s="17">
        <f t="shared" si="2"/>
        <v>333055.271484375</v>
      </c>
      <c r="I45" s="32">
        <v>0</v>
      </c>
      <c r="J45" s="31">
        <v>4267.85009765625</v>
      </c>
      <c r="K45" s="31">
        <v>3279.639892578125</v>
      </c>
      <c r="L45" s="31">
        <v>96137.7578125</v>
      </c>
      <c r="M45" s="31">
        <v>148056.125</v>
      </c>
      <c r="N45" s="31">
        <v>251621.640625</v>
      </c>
      <c r="O45" s="31">
        <v>156626.28125</v>
      </c>
      <c r="P45" s="87">
        <v>35410.9609375</v>
      </c>
      <c r="Q45" s="31">
        <v>0</v>
      </c>
      <c r="R45" s="31">
        <v>0</v>
      </c>
      <c r="S45" s="31">
        <v>29125.759765625</v>
      </c>
      <c r="T45" s="31">
        <v>45924.9609375</v>
      </c>
      <c r="U45" s="31">
        <v>53063.1484375</v>
      </c>
      <c r="V45" s="31">
        <v>91542.359375</v>
      </c>
      <c r="W45" s="31">
        <v>83585.34375</v>
      </c>
      <c r="X45" s="87">
        <v>29813.69921875</v>
      </c>
    </row>
    <row r="46" spans="1:24" s="79" customFormat="1">
      <c r="A46" s="102"/>
      <c r="B46" s="262"/>
      <c r="C46" s="111"/>
      <c r="D46" s="111" t="s">
        <v>25</v>
      </c>
      <c r="E46" s="263"/>
      <c r="F46" s="80"/>
      <c r="G46" s="80"/>
      <c r="H46" s="80"/>
      <c r="I46" s="261"/>
      <c r="J46" s="262"/>
      <c r="K46" s="262"/>
      <c r="L46" s="262"/>
      <c r="M46" s="262"/>
      <c r="N46" s="262"/>
      <c r="O46" s="262"/>
      <c r="P46" s="263"/>
      <c r="Q46" s="105"/>
      <c r="R46" s="105"/>
      <c r="S46" s="105"/>
      <c r="T46" s="105"/>
      <c r="U46" s="105"/>
      <c r="V46" s="105"/>
      <c r="W46" s="105"/>
      <c r="X46" s="253"/>
    </row>
    <row r="47" spans="1:24" s="11" customFormat="1">
      <c r="A47" s="72" t="s">
        <v>112</v>
      </c>
      <c r="B47" s="14"/>
      <c r="C47" s="38" t="s">
        <v>66</v>
      </c>
      <c r="D47" s="46"/>
      <c r="E47" s="29" t="s">
        <v>204</v>
      </c>
      <c r="F47" s="17">
        <f t="shared" si="3"/>
        <v>117522.47784423828</v>
      </c>
      <c r="G47" s="17">
        <f t="shared" si="4"/>
        <v>80655.367919921875</v>
      </c>
      <c r="H47" s="17">
        <f t="shared" si="2"/>
        <v>36867.109924316406</v>
      </c>
      <c r="I47" s="32">
        <v>3997.4375</v>
      </c>
      <c r="J47" s="31">
        <v>0</v>
      </c>
      <c r="K47" s="31">
        <v>16717.169921875</v>
      </c>
      <c r="L47" s="31">
        <v>26479</v>
      </c>
      <c r="M47" s="31">
        <v>12358.740234375</v>
      </c>
      <c r="N47" s="31">
        <v>17850.240234375</v>
      </c>
      <c r="O47" s="31">
        <v>3252.780029296875</v>
      </c>
      <c r="P47" s="87">
        <v>0</v>
      </c>
      <c r="Q47" s="31">
        <v>0</v>
      </c>
      <c r="R47" s="31">
        <v>8529.6396484375</v>
      </c>
      <c r="S47" s="31">
        <v>3599.699951171875</v>
      </c>
      <c r="T47" s="31">
        <v>8015</v>
      </c>
      <c r="U47" s="31">
        <v>4764.5498046875</v>
      </c>
      <c r="V47" s="31">
        <v>8792.9404296875</v>
      </c>
      <c r="W47" s="31">
        <v>2415.60009765625</v>
      </c>
      <c r="X47" s="87">
        <v>749.67999267578125</v>
      </c>
    </row>
    <row r="48" spans="1:24" s="11" customFormat="1">
      <c r="A48" s="72" t="s">
        <v>113</v>
      </c>
      <c r="B48" s="14"/>
      <c r="C48" s="38" t="s">
        <v>67</v>
      </c>
      <c r="D48" s="46"/>
      <c r="E48" s="29" t="s">
        <v>205</v>
      </c>
      <c r="F48" s="17">
        <f t="shared" si="3"/>
        <v>731405.82299804687</v>
      </c>
      <c r="G48" s="17">
        <f t="shared" si="4"/>
        <v>528507.25073242187</v>
      </c>
      <c r="H48" s="17">
        <f t="shared" si="2"/>
        <v>202898.572265625</v>
      </c>
      <c r="I48" s="32">
        <v>73841.4140625</v>
      </c>
      <c r="J48" s="31">
        <v>52073.6953125</v>
      </c>
      <c r="K48" s="31">
        <v>53723.94921875</v>
      </c>
      <c r="L48" s="31">
        <v>223016.375</v>
      </c>
      <c r="M48" s="31">
        <v>67149.796875</v>
      </c>
      <c r="N48" s="31">
        <v>47428.640625</v>
      </c>
      <c r="O48" s="31">
        <v>9045.51953125</v>
      </c>
      <c r="P48" s="87">
        <v>2227.860107421875</v>
      </c>
      <c r="Q48" s="31">
        <v>51978.40625</v>
      </c>
      <c r="R48" s="31">
        <v>44544.2265625</v>
      </c>
      <c r="S48" s="31">
        <v>25652.19921875</v>
      </c>
      <c r="T48" s="31">
        <v>41458.41015625</v>
      </c>
      <c r="U48" s="31">
        <v>12836.8798828125</v>
      </c>
      <c r="V48" s="31">
        <v>12369.7802734375</v>
      </c>
      <c r="W48" s="31">
        <v>14058.669921875</v>
      </c>
      <c r="X48" s="87">
        <v>0</v>
      </c>
    </row>
    <row r="49" spans="1:24" s="11" customFormat="1">
      <c r="A49" s="72" t="s">
        <v>114</v>
      </c>
      <c r="B49" s="14"/>
      <c r="C49" s="38" t="s">
        <v>68</v>
      </c>
      <c r="D49" s="46"/>
      <c r="E49" s="29" t="s">
        <v>206</v>
      </c>
      <c r="F49" s="17">
        <f t="shared" si="3"/>
        <v>499405.27465820313</v>
      </c>
      <c r="G49" s="17">
        <f t="shared" si="4"/>
        <v>263863.005859375</v>
      </c>
      <c r="H49" s="17">
        <f t="shared" si="2"/>
        <v>235542.26879882812</v>
      </c>
      <c r="I49" s="32">
        <v>23886.58984375</v>
      </c>
      <c r="J49" s="31">
        <v>20046.16015625</v>
      </c>
      <c r="K49" s="31">
        <v>58514.3984375</v>
      </c>
      <c r="L49" s="31">
        <v>71739.1484375</v>
      </c>
      <c r="M49" s="31">
        <v>38034.578125</v>
      </c>
      <c r="N49" s="31">
        <v>31536.810546875</v>
      </c>
      <c r="O49" s="31">
        <v>13915.080078125</v>
      </c>
      <c r="P49" s="87">
        <v>6190.240234375</v>
      </c>
      <c r="Q49" s="31">
        <v>32504.87890625</v>
      </c>
      <c r="R49" s="31">
        <v>35271.48046875</v>
      </c>
      <c r="S49" s="31">
        <v>46890.8984375</v>
      </c>
      <c r="T49" s="31">
        <v>49565.37109375</v>
      </c>
      <c r="U49" s="31">
        <v>25803.720703125</v>
      </c>
      <c r="V49" s="31">
        <v>19322.939453125</v>
      </c>
      <c r="W49" s="31">
        <v>23184.1796875</v>
      </c>
      <c r="X49" s="87">
        <v>2998.800048828125</v>
      </c>
    </row>
    <row r="50" spans="1:24" s="79" customFormat="1">
      <c r="A50" s="102"/>
      <c r="B50" s="262"/>
      <c r="C50" s="111"/>
      <c r="D50" s="111" t="s">
        <v>26</v>
      </c>
      <c r="E50" s="263"/>
      <c r="F50" s="80"/>
      <c r="G50" s="80"/>
      <c r="H50" s="80"/>
      <c r="I50" s="261"/>
      <c r="J50" s="262"/>
      <c r="K50" s="262"/>
      <c r="L50" s="262"/>
      <c r="M50" s="262"/>
      <c r="N50" s="262"/>
      <c r="O50" s="262"/>
      <c r="P50" s="263"/>
      <c r="Q50" s="105"/>
      <c r="R50" s="105"/>
      <c r="S50" s="105"/>
      <c r="T50" s="105"/>
      <c r="U50" s="105"/>
      <c r="V50" s="105"/>
      <c r="W50" s="105"/>
      <c r="X50" s="253"/>
    </row>
    <row r="51" spans="1:24" s="11" customFormat="1">
      <c r="A51" s="72" t="s">
        <v>115</v>
      </c>
      <c r="B51" s="14"/>
      <c r="C51" s="38" t="s">
        <v>69</v>
      </c>
      <c r="D51" s="46"/>
      <c r="E51" s="29" t="s">
        <v>220</v>
      </c>
      <c r="F51" s="17">
        <f t="shared" si="3"/>
        <v>308721.45861816406</v>
      </c>
      <c r="G51" s="17">
        <f t="shared" si="4"/>
        <v>196156.9873046875</v>
      </c>
      <c r="H51" s="17">
        <f t="shared" si="2"/>
        <v>112564.47131347656</v>
      </c>
      <c r="I51" s="32">
        <v>3992.1875</v>
      </c>
      <c r="J51" s="31">
        <v>9781.5595703125</v>
      </c>
      <c r="K51" s="31">
        <v>25555.080078125</v>
      </c>
      <c r="L51" s="31">
        <v>59145</v>
      </c>
      <c r="M51" s="31">
        <v>58169.1796875</v>
      </c>
      <c r="N51" s="31">
        <v>20287.80078125</v>
      </c>
      <c r="O51" s="31">
        <v>13412.33984375</v>
      </c>
      <c r="P51" s="87">
        <v>5813.83984375</v>
      </c>
      <c r="Q51" s="31">
        <v>8093.5400390625</v>
      </c>
      <c r="R51" s="31">
        <v>0</v>
      </c>
      <c r="S51" s="31">
        <v>32627.080078125</v>
      </c>
      <c r="T51" s="31">
        <v>18942.91015625</v>
      </c>
      <c r="U51" s="31">
        <v>27061.80078125</v>
      </c>
      <c r="V51" s="31">
        <v>18242.8203125</v>
      </c>
      <c r="W51" s="31">
        <v>6096.9599609375</v>
      </c>
      <c r="X51" s="87">
        <v>1499.3599853515625</v>
      </c>
    </row>
    <row r="52" spans="1:24" s="11" customFormat="1">
      <c r="A52" s="72" t="s">
        <v>116</v>
      </c>
      <c r="B52" s="14"/>
      <c r="C52" s="37" t="s">
        <v>70</v>
      </c>
      <c r="D52" s="46"/>
      <c r="E52" s="28" t="s">
        <v>207</v>
      </c>
      <c r="F52" s="17">
        <f t="shared" si="3"/>
        <v>61556.630126953125</v>
      </c>
      <c r="G52" s="17">
        <f t="shared" si="4"/>
        <v>35988.39990234375</v>
      </c>
      <c r="H52" s="17">
        <f>SUM(Q52:X52)</f>
        <v>25568.230224609375</v>
      </c>
      <c r="I52" s="32">
        <v>3999.625</v>
      </c>
      <c r="J52" s="31">
        <v>0</v>
      </c>
      <c r="K52" s="31">
        <v>3247.22998046875</v>
      </c>
      <c r="L52" s="31">
        <v>0</v>
      </c>
      <c r="M52" s="31">
        <v>7866.68994140625</v>
      </c>
      <c r="N52" s="31">
        <v>8805.775390625</v>
      </c>
      <c r="O52" s="31">
        <v>8768.51953125</v>
      </c>
      <c r="P52" s="87">
        <v>3300.56005859375</v>
      </c>
      <c r="Q52" s="31">
        <v>0</v>
      </c>
      <c r="R52" s="31">
        <v>0</v>
      </c>
      <c r="S52" s="31">
        <v>15866.2001953125</v>
      </c>
      <c r="T52" s="31">
        <v>7867.77001953125</v>
      </c>
      <c r="U52" s="31">
        <v>0</v>
      </c>
      <c r="V52" s="31">
        <v>1834.260009765625</v>
      </c>
      <c r="W52" s="31">
        <v>0</v>
      </c>
      <c r="X52" s="87">
        <v>0</v>
      </c>
    </row>
    <row r="53" spans="1:24" s="11" customFormat="1">
      <c r="A53" s="72" t="s">
        <v>184</v>
      </c>
      <c r="B53" s="14"/>
      <c r="C53" s="37" t="s">
        <v>71</v>
      </c>
      <c r="D53" s="88" t="s">
        <v>182</v>
      </c>
      <c r="E53" s="265"/>
      <c r="F53" s="17">
        <f>SUM(G53:H53)</f>
        <v>281728.37109375</v>
      </c>
      <c r="G53" s="17">
        <f>SUM(I53:P53)</f>
        <v>166413.38037109375</v>
      </c>
      <c r="H53" s="17">
        <f>SUM(Q53:X53)</f>
        <v>115314.99072265625</v>
      </c>
      <c r="I53" s="32">
        <v>151084.640625</v>
      </c>
      <c r="J53" s="31">
        <v>0</v>
      </c>
      <c r="K53" s="31">
        <v>10087.1396484375</v>
      </c>
      <c r="L53" s="31">
        <v>3601.360107421875</v>
      </c>
      <c r="M53" s="31">
        <v>0</v>
      </c>
      <c r="N53" s="31">
        <v>1640.239990234375</v>
      </c>
      <c r="O53" s="31">
        <v>0</v>
      </c>
      <c r="P53" s="87">
        <v>0</v>
      </c>
      <c r="Q53" s="31">
        <v>112251.390625</v>
      </c>
      <c r="R53" s="31">
        <v>0</v>
      </c>
      <c r="S53" s="31">
        <v>3063.60009765625</v>
      </c>
      <c r="T53" s="31">
        <v>0</v>
      </c>
      <c r="U53" s="31">
        <v>0</v>
      </c>
      <c r="V53" s="31">
        <v>0</v>
      </c>
      <c r="W53" s="31">
        <v>0</v>
      </c>
      <c r="X53" s="87">
        <v>0</v>
      </c>
    </row>
    <row r="54" spans="1:24" s="16" customFormat="1" ht="15" customHeight="1">
      <c r="A54" s="248"/>
      <c r="B54" s="63" t="s">
        <v>56</v>
      </c>
      <c r="C54" s="63"/>
      <c r="D54" s="63"/>
      <c r="E54" s="64"/>
      <c r="F54" s="53">
        <f t="shared" si="3"/>
        <v>3766307.7743530273</v>
      </c>
      <c r="G54" s="54">
        <f>SUM(G55:G61)</f>
        <v>2523696.6914672852</v>
      </c>
      <c r="H54" s="54">
        <f>SUM(H55:H61)</f>
        <v>1242611.0828857422</v>
      </c>
      <c r="I54" s="55">
        <f>SUM(I55:I61)</f>
        <v>170344.7421875</v>
      </c>
      <c r="J54" s="56">
        <f t="shared" ref="J54:X54" si="7">SUM(J55:J61)</f>
        <v>308271.443359375</v>
      </c>
      <c r="K54" s="56">
        <f t="shared" si="7"/>
        <v>980771.447265625</v>
      </c>
      <c r="L54" s="56">
        <f t="shared" si="7"/>
        <v>758373.3984375</v>
      </c>
      <c r="M54" s="56">
        <f>SUM(M55:M61)</f>
        <v>175928.04296875</v>
      </c>
      <c r="N54" s="56">
        <f t="shared" si="7"/>
        <v>76117.100708007813</v>
      </c>
      <c r="O54" s="56">
        <f t="shared" si="7"/>
        <v>43832.981323242188</v>
      </c>
      <c r="P54" s="252">
        <f>SUM(P55:P61)</f>
        <v>10057.535217285156</v>
      </c>
      <c r="Q54" s="56">
        <f t="shared" si="7"/>
        <v>143737.54931640625</v>
      </c>
      <c r="R54" s="56">
        <f t="shared" si="7"/>
        <v>219324.01171875</v>
      </c>
      <c r="S54" s="56">
        <f t="shared" si="7"/>
        <v>435609.7578125</v>
      </c>
      <c r="T54" s="56">
        <f t="shared" si="7"/>
        <v>238988.4541015625</v>
      </c>
      <c r="U54" s="56">
        <f t="shared" si="7"/>
        <v>65655.55029296875</v>
      </c>
      <c r="V54" s="56">
        <f t="shared" si="7"/>
        <v>67984.679565429688</v>
      </c>
      <c r="W54" s="56">
        <f t="shared" si="7"/>
        <v>60083.869995117188</v>
      </c>
      <c r="X54" s="252">
        <f t="shared" si="7"/>
        <v>11227.210083007813</v>
      </c>
    </row>
    <row r="55" spans="1:24">
      <c r="A55" s="72" t="s">
        <v>119</v>
      </c>
      <c r="B55" s="81"/>
      <c r="C55" s="38" t="s">
        <v>72</v>
      </c>
      <c r="D55" s="88" t="s">
        <v>223</v>
      </c>
      <c r="E55" s="266"/>
      <c r="F55" s="17">
        <f>SUM(G55:H55)</f>
        <v>1022285.7824707031</v>
      </c>
      <c r="G55" s="17">
        <f t="shared" si="4"/>
        <v>837419.36303710937</v>
      </c>
      <c r="H55" s="17">
        <f t="shared" si="2"/>
        <v>184866.41943359375</v>
      </c>
      <c r="I55" s="254">
        <v>19686.599609375</v>
      </c>
      <c r="J55" s="33">
        <v>54623.16015625</v>
      </c>
      <c r="K55" s="33">
        <v>338324.25</v>
      </c>
      <c r="L55" s="33">
        <v>303541.03125</v>
      </c>
      <c r="M55" s="33">
        <v>84545.0625</v>
      </c>
      <c r="N55" s="33">
        <v>25397.119140625</v>
      </c>
      <c r="O55" s="33">
        <v>9981.900390625</v>
      </c>
      <c r="P55" s="87">
        <v>1320.239990234375</v>
      </c>
      <c r="Q55" s="33">
        <v>24012.900390625</v>
      </c>
      <c r="R55" s="33">
        <v>14680.6796875</v>
      </c>
      <c r="S55" s="33">
        <v>51482.19921875</v>
      </c>
      <c r="T55" s="33">
        <v>51198</v>
      </c>
      <c r="U55" s="33">
        <v>23448.66015625</v>
      </c>
      <c r="V55" s="33">
        <v>11858.83984375</v>
      </c>
      <c r="W55" s="33">
        <v>8185.14013671875</v>
      </c>
      <c r="X55" s="255">
        <v>0</v>
      </c>
    </row>
    <row r="56" spans="1:24">
      <c r="A56" s="72" t="s">
        <v>120</v>
      </c>
      <c r="B56" s="81"/>
      <c r="C56" s="38" t="s">
        <v>73</v>
      </c>
      <c r="D56" s="88" t="s">
        <v>27</v>
      </c>
      <c r="E56" s="266"/>
      <c r="F56" s="17">
        <f t="shared" si="3"/>
        <v>309920.31640625</v>
      </c>
      <c r="G56" s="17">
        <f t="shared" si="4"/>
        <v>183990.1875</v>
      </c>
      <c r="H56" s="17">
        <f t="shared" si="2"/>
        <v>125930.12890625</v>
      </c>
      <c r="I56" s="254">
        <v>31963.673828125</v>
      </c>
      <c r="J56" s="33">
        <v>28924.6796875</v>
      </c>
      <c r="K56" s="33">
        <v>22868.30078125</v>
      </c>
      <c r="L56" s="33">
        <v>38069.4609375</v>
      </c>
      <c r="M56" s="33">
        <v>16034.3203125</v>
      </c>
      <c r="N56" s="33">
        <v>21171.80078125</v>
      </c>
      <c r="O56" s="33">
        <v>19479.9609375</v>
      </c>
      <c r="P56" s="87">
        <v>5477.990234375</v>
      </c>
      <c r="Q56" s="33">
        <v>21579.939453125</v>
      </c>
      <c r="R56" s="33">
        <v>15682.5</v>
      </c>
      <c r="S56" s="33">
        <v>5873.7001953125</v>
      </c>
      <c r="T56" s="33">
        <v>9555.8701171875</v>
      </c>
      <c r="U56" s="33">
        <v>3872.8798828125</v>
      </c>
      <c r="V56" s="33">
        <v>29609.279296875</v>
      </c>
      <c r="W56" s="33">
        <v>31246.33984375</v>
      </c>
      <c r="X56" s="255">
        <v>8509.6201171875</v>
      </c>
    </row>
    <row r="57" spans="1:24">
      <c r="A57" s="72" t="s">
        <v>121</v>
      </c>
      <c r="B57" s="81"/>
      <c r="C57" s="38" t="s">
        <v>74</v>
      </c>
      <c r="D57" s="88" t="s">
        <v>28</v>
      </c>
      <c r="E57" s="266"/>
      <c r="F57" s="17">
        <f t="shared" si="3"/>
        <v>570709.66705322266</v>
      </c>
      <c r="G57" s="17">
        <f t="shared" si="4"/>
        <v>384806.21673583984</v>
      </c>
      <c r="H57" s="17">
        <f t="shared" si="2"/>
        <v>185903.45031738281</v>
      </c>
      <c r="I57" s="254">
        <v>74683.796875</v>
      </c>
      <c r="J57" s="33">
        <v>147498.125</v>
      </c>
      <c r="K57" s="33">
        <v>100241.28125</v>
      </c>
      <c r="L57" s="33">
        <v>44400.21875</v>
      </c>
      <c r="M57" s="33">
        <v>14642.5498046875</v>
      </c>
      <c r="N57" s="33">
        <v>1581.6600341796875</v>
      </c>
      <c r="O57" s="33">
        <v>1139.760009765625</v>
      </c>
      <c r="P57" s="87">
        <v>618.82501220703125</v>
      </c>
      <c r="Q57" s="33">
        <v>32017.5</v>
      </c>
      <c r="R57" s="33">
        <v>86604</v>
      </c>
      <c r="S57" s="33">
        <v>40544.640625</v>
      </c>
      <c r="T57" s="33">
        <v>14151.759765625</v>
      </c>
      <c r="U57" s="33">
        <v>7439.25</v>
      </c>
      <c r="V57" s="33">
        <v>1739.4200439453125</v>
      </c>
      <c r="W57" s="33">
        <v>3406.8798828125</v>
      </c>
      <c r="X57" s="255">
        <v>0</v>
      </c>
    </row>
    <row r="58" spans="1:24">
      <c r="A58" s="72" t="s">
        <v>122</v>
      </c>
      <c r="B58" s="81"/>
      <c r="C58" s="38" t="s">
        <v>75</v>
      </c>
      <c r="D58" s="88" t="s">
        <v>117</v>
      </c>
      <c r="E58" s="266"/>
      <c r="F58" s="17">
        <f t="shared" si="3"/>
        <v>154570.24145507812</v>
      </c>
      <c r="G58" s="17">
        <f t="shared" si="4"/>
        <v>69645.510009765625</v>
      </c>
      <c r="H58" s="17">
        <f t="shared" si="2"/>
        <v>84924.7314453125</v>
      </c>
      <c r="I58" s="254">
        <v>3981.25</v>
      </c>
      <c r="J58" s="33">
        <v>11429.099609375</v>
      </c>
      <c r="K58" s="33">
        <v>28593.599609375</v>
      </c>
      <c r="L58" s="33">
        <v>17782.9609375</v>
      </c>
      <c r="M58" s="33">
        <v>0</v>
      </c>
      <c r="N58" s="33">
        <v>3163.320068359375</v>
      </c>
      <c r="O58" s="33">
        <v>4695.27978515625</v>
      </c>
      <c r="P58" s="87">
        <v>0</v>
      </c>
      <c r="Q58" s="33">
        <v>8004.60009765625</v>
      </c>
      <c r="R58" s="33">
        <v>33398.37109375</v>
      </c>
      <c r="S58" s="33">
        <v>13379.7998046875</v>
      </c>
      <c r="T58" s="33">
        <v>17423.640625</v>
      </c>
      <c r="U58" s="33">
        <v>8354.8798828125</v>
      </c>
      <c r="V58" s="33">
        <v>3238.919921875</v>
      </c>
      <c r="W58" s="33">
        <v>0</v>
      </c>
      <c r="X58" s="255">
        <v>1124.52001953125</v>
      </c>
    </row>
    <row r="59" spans="1:24">
      <c r="A59" s="72" t="s">
        <v>123</v>
      </c>
      <c r="B59" s="81"/>
      <c r="C59" s="38" t="s">
        <v>76</v>
      </c>
      <c r="D59" s="88" t="s">
        <v>221</v>
      </c>
      <c r="E59" s="266"/>
      <c r="F59" s="17">
        <f t="shared" si="3"/>
        <v>749285.78942871094</v>
      </c>
      <c r="G59" s="17">
        <f t="shared" si="4"/>
        <v>473198.83251953125</v>
      </c>
      <c r="H59" s="17">
        <f t="shared" si="2"/>
        <v>276086.95690917969</v>
      </c>
      <c r="I59" s="254">
        <v>0</v>
      </c>
      <c r="J59" s="33">
        <v>7372.27978515625</v>
      </c>
      <c r="K59" s="33">
        <v>264169.25</v>
      </c>
      <c r="L59" s="33">
        <v>161940.0625</v>
      </c>
      <c r="M59" s="33">
        <v>31280.83984375</v>
      </c>
      <c r="N59" s="33">
        <v>8436.400390625</v>
      </c>
      <c r="O59" s="33">
        <v>0</v>
      </c>
      <c r="P59" s="87">
        <v>0</v>
      </c>
      <c r="Q59" s="33">
        <v>0</v>
      </c>
      <c r="R59" s="33">
        <v>19212.009765625</v>
      </c>
      <c r="S59" s="33">
        <v>177912.515625</v>
      </c>
      <c r="T59" s="33">
        <v>67554.8515625</v>
      </c>
      <c r="U59" s="33">
        <v>2365.5</v>
      </c>
      <c r="V59" s="33">
        <v>4063.080078125</v>
      </c>
      <c r="W59" s="33">
        <v>4041.89990234375</v>
      </c>
      <c r="X59" s="255">
        <v>937.0999755859375</v>
      </c>
    </row>
    <row r="60" spans="1:24">
      <c r="A60" s="72" t="s">
        <v>124</v>
      </c>
      <c r="B60" s="81"/>
      <c r="C60" s="38" t="s">
        <v>77</v>
      </c>
      <c r="D60" s="88" t="s">
        <v>29</v>
      </c>
      <c r="E60" s="266"/>
      <c r="F60" s="17">
        <f t="shared" si="3"/>
        <v>191192.16040039063</v>
      </c>
      <c r="G60" s="17">
        <f t="shared" si="4"/>
        <v>143931.74035644531</v>
      </c>
      <c r="H60" s="17">
        <f t="shared" si="2"/>
        <v>47260.420043945313</v>
      </c>
      <c r="I60" s="254">
        <v>0</v>
      </c>
      <c r="J60" s="33">
        <v>7698.89990234375</v>
      </c>
      <c r="K60" s="33">
        <v>49879.359375</v>
      </c>
      <c r="L60" s="33">
        <v>69625.6015625</v>
      </c>
      <c r="M60" s="33">
        <v>11838.0595703125</v>
      </c>
      <c r="N60" s="33">
        <v>3375.89990234375</v>
      </c>
      <c r="O60" s="33">
        <v>1513.9200439453125</v>
      </c>
      <c r="P60" s="87">
        <v>0</v>
      </c>
      <c r="Q60" s="33">
        <v>0</v>
      </c>
      <c r="R60" s="33">
        <v>6099.240234375</v>
      </c>
      <c r="S60" s="33">
        <v>17665.19921875</v>
      </c>
      <c r="T60" s="33">
        <v>11282.73046875</v>
      </c>
      <c r="U60" s="33">
        <v>7113.22021484375</v>
      </c>
      <c r="V60" s="33">
        <v>3604.159912109375</v>
      </c>
      <c r="W60" s="33">
        <v>1495.8699951171875</v>
      </c>
      <c r="X60" s="255">
        <v>0</v>
      </c>
    </row>
    <row r="61" spans="1:24">
      <c r="A61" s="72" t="s">
        <v>125</v>
      </c>
      <c r="B61" s="81"/>
      <c r="C61" s="38" t="s">
        <v>78</v>
      </c>
      <c r="D61" s="88" t="s">
        <v>118</v>
      </c>
      <c r="E61" s="266"/>
      <c r="F61" s="17">
        <f t="shared" si="3"/>
        <v>768343.81713867187</v>
      </c>
      <c r="G61" s="17">
        <f t="shared" si="4"/>
        <v>430704.84130859375</v>
      </c>
      <c r="H61" s="17">
        <f t="shared" si="2"/>
        <v>337638.97583007812</v>
      </c>
      <c r="I61" s="254">
        <v>40029.421875</v>
      </c>
      <c r="J61" s="33">
        <v>50725.19921875</v>
      </c>
      <c r="K61" s="33">
        <v>176695.40625</v>
      </c>
      <c r="L61" s="33">
        <v>123014.0625</v>
      </c>
      <c r="M61" s="33">
        <v>17587.2109375</v>
      </c>
      <c r="N61" s="33">
        <v>12990.900390625</v>
      </c>
      <c r="O61" s="33">
        <v>7022.16015625</v>
      </c>
      <c r="P61" s="87">
        <v>2640.47998046875</v>
      </c>
      <c r="Q61" s="33">
        <v>58122.609375</v>
      </c>
      <c r="R61" s="33">
        <v>43647.2109375</v>
      </c>
      <c r="S61" s="33">
        <v>128751.703125</v>
      </c>
      <c r="T61" s="33">
        <v>67821.6015625</v>
      </c>
      <c r="U61" s="33">
        <v>13061.16015625</v>
      </c>
      <c r="V61" s="33">
        <v>13870.98046875</v>
      </c>
      <c r="W61" s="33">
        <v>11707.740234375</v>
      </c>
      <c r="X61" s="255">
        <v>655.969970703125</v>
      </c>
    </row>
    <row r="62" spans="1:24" s="101" customFormat="1" ht="15" customHeight="1" thickBot="1">
      <c r="A62" s="249" t="s">
        <v>80</v>
      </c>
      <c r="B62" s="95" t="s">
        <v>183</v>
      </c>
      <c r="C62" s="97" t="s">
        <v>79</v>
      </c>
      <c r="D62" s="100"/>
      <c r="E62" s="97"/>
      <c r="F62" s="98">
        <f t="shared" si="3"/>
        <v>2305365.0173339844</v>
      </c>
      <c r="G62" s="99">
        <f t="shared" si="4"/>
        <v>1110652.900390625</v>
      </c>
      <c r="H62" s="99">
        <f>SUM(Q62:X62)</f>
        <v>1194712.1169433594</v>
      </c>
      <c r="I62" s="100">
        <v>35994.796875</v>
      </c>
      <c r="J62" s="96">
        <v>19683.880859375</v>
      </c>
      <c r="K62" s="96">
        <v>71400.1328125</v>
      </c>
      <c r="L62" s="96">
        <v>60667</v>
      </c>
      <c r="M62" s="96">
        <v>60604.19921875</v>
      </c>
      <c r="N62" s="96">
        <v>258482.90625</v>
      </c>
      <c r="O62" s="96">
        <v>438149</v>
      </c>
      <c r="P62" s="97">
        <v>165670.984375</v>
      </c>
      <c r="Q62" s="96">
        <v>82096.984375</v>
      </c>
      <c r="R62" s="96">
        <v>4028.659912109375</v>
      </c>
      <c r="S62" s="96">
        <v>63870.1796875</v>
      </c>
      <c r="T62" s="96">
        <v>20061.5</v>
      </c>
      <c r="U62" s="96">
        <v>48332.19921875</v>
      </c>
      <c r="V62" s="96">
        <v>234772.984375</v>
      </c>
      <c r="W62" s="96">
        <v>506904.96875</v>
      </c>
      <c r="X62" s="97">
        <v>234644.640625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90" zoomScaleNormal="90" workbookViewId="0">
      <pane xSplit="5" ySplit="8" topLeftCell="F9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9.109375" defaultRowHeight="13.2"/>
  <cols>
    <col min="1" max="1" width="7.6640625" style="73" customWidth="1"/>
    <col min="2" max="3" width="3" style="40" customWidth="1"/>
    <col min="4" max="4" width="3.88671875" style="40" customWidth="1"/>
    <col min="5" max="5" width="34.6640625" style="6" customWidth="1"/>
    <col min="6" max="24" width="10.88671875" style="6" customWidth="1"/>
    <col min="25" max="16384" width="9.109375" style="6"/>
  </cols>
  <sheetData>
    <row r="1" spans="1:24" ht="15.6">
      <c r="A1" s="65" t="s">
        <v>200</v>
      </c>
    </row>
    <row r="2" spans="1:24" ht="15.6">
      <c r="A2" s="112" t="s">
        <v>168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34" t="s">
        <v>32</v>
      </c>
      <c r="I4" s="289" t="s">
        <v>31</v>
      </c>
      <c r="J4" s="290"/>
      <c r="K4" s="290"/>
      <c r="L4" s="290"/>
      <c r="M4" s="290"/>
      <c r="N4" s="290"/>
      <c r="O4" s="290"/>
      <c r="P4" s="291"/>
      <c r="Q4" s="290" t="s">
        <v>32</v>
      </c>
      <c r="R4" s="290"/>
      <c r="S4" s="290"/>
      <c r="T4" s="290"/>
      <c r="U4" s="290"/>
      <c r="V4" s="290"/>
      <c r="W4" s="290"/>
      <c r="X4" s="290"/>
    </row>
    <row r="5" spans="1:24" s="8" customFormat="1" ht="13.8" thickBot="1">
      <c r="A5" s="68"/>
      <c r="B5" s="43"/>
      <c r="C5" s="43"/>
      <c r="D5" s="43"/>
      <c r="E5" s="21" t="s">
        <v>34</v>
      </c>
      <c r="F5" s="286" t="s">
        <v>52</v>
      </c>
      <c r="G5" s="287" t="s">
        <v>1</v>
      </c>
      <c r="H5" s="288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56" t="s">
        <v>128</v>
      </c>
      <c r="Q5" s="10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10" t="s">
        <v>128</v>
      </c>
    </row>
    <row r="6" spans="1:24" s="11" customFormat="1" ht="14.4" thickTop="1" thickBot="1">
      <c r="A6" s="74" t="s">
        <v>0</v>
      </c>
      <c r="B6" s="57"/>
      <c r="C6" s="57"/>
      <c r="D6" s="57"/>
      <c r="E6" s="58"/>
      <c r="F6" s="59">
        <f>SUM(G6:H6)</f>
        <v>67329.109000000011</v>
      </c>
      <c r="G6" s="60">
        <f>SUM(I6:P6)</f>
        <v>35447.410000000003</v>
      </c>
      <c r="H6" s="60">
        <f>SUM(Q6:X6)</f>
        <v>31881.699000000004</v>
      </c>
      <c r="I6" s="61">
        <v>3083.741</v>
      </c>
      <c r="J6" s="62">
        <v>6403.018</v>
      </c>
      <c r="K6" s="62">
        <v>9668.4760000000006</v>
      </c>
      <c r="L6" s="62">
        <v>10091.255999999999</v>
      </c>
      <c r="M6" s="62">
        <v>3483.4360000000001</v>
      </c>
      <c r="N6" s="62">
        <v>1694.75</v>
      </c>
      <c r="O6" s="62">
        <v>759.42700000000002</v>
      </c>
      <c r="P6" s="257">
        <v>263.30599999999998</v>
      </c>
      <c r="Q6" s="62">
        <v>2750.8029999999999</v>
      </c>
      <c r="R6" s="62">
        <v>5399.25</v>
      </c>
      <c r="S6" s="62">
        <v>8264.3850000000002</v>
      </c>
      <c r="T6" s="62">
        <v>9086.2540000000008</v>
      </c>
      <c r="U6" s="62">
        <v>3277.826</v>
      </c>
      <c r="V6" s="62">
        <v>1764.64</v>
      </c>
      <c r="W6" s="62">
        <v>969.27499999999998</v>
      </c>
      <c r="X6" s="62">
        <v>369.26600000000002</v>
      </c>
    </row>
    <row r="7" spans="1:24" s="11" customFormat="1" ht="14.4" thickTop="1" thickBot="1">
      <c r="A7" s="69"/>
      <c r="B7" s="44"/>
      <c r="C7" s="44"/>
      <c r="D7" s="44"/>
      <c r="E7" s="26"/>
      <c r="F7" s="36"/>
      <c r="G7" s="35"/>
      <c r="H7" s="258"/>
      <c r="I7" s="36"/>
      <c r="J7" s="35"/>
      <c r="K7" s="35"/>
      <c r="L7" s="35"/>
      <c r="M7" s="35"/>
      <c r="N7" s="35"/>
      <c r="O7" s="35"/>
      <c r="P7" s="258"/>
      <c r="Q7" s="35"/>
      <c r="R7" s="35"/>
      <c r="S7" s="35"/>
      <c r="T7" s="35"/>
      <c r="U7" s="35"/>
      <c r="V7" s="35"/>
      <c r="W7" s="35"/>
      <c r="X7" s="35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6"/>
      <c r="G8" s="35"/>
      <c r="H8" s="258"/>
      <c r="I8" s="12"/>
      <c r="J8" s="13"/>
      <c r="K8" s="13"/>
      <c r="L8" s="13"/>
      <c r="M8" s="13"/>
      <c r="N8" s="13"/>
      <c r="O8" s="13"/>
      <c r="P8" s="259"/>
      <c r="Q8" s="13"/>
      <c r="R8" s="13"/>
      <c r="S8" s="13"/>
      <c r="T8" s="13"/>
      <c r="U8" s="13"/>
      <c r="V8" s="13"/>
      <c r="W8" s="13"/>
      <c r="X8" s="13"/>
    </row>
    <row r="9" spans="1:24" s="15" customFormat="1" ht="14.4" thickTop="1">
      <c r="A9" s="71"/>
      <c r="B9" s="47" t="s">
        <v>2</v>
      </c>
      <c r="C9" s="47"/>
      <c r="D9" s="47"/>
      <c r="E9" s="48"/>
      <c r="F9" s="49">
        <f>SUM(G9:H9)</f>
        <v>16296611.471908569</v>
      </c>
      <c r="G9" s="50">
        <f>SUM(I9:P9)</f>
        <v>9734847.8499755859</v>
      </c>
      <c r="H9" s="50">
        <f>SUM(Q9:X9)</f>
        <v>6561763.6219329834</v>
      </c>
      <c r="I9" s="51">
        <f t="shared" ref="I9:X9" si="0">I10+I24+I54+I62</f>
        <v>2392099.6345214844</v>
      </c>
      <c r="J9" s="52">
        <f t="shared" si="0"/>
        <v>348909.35888671875</v>
      </c>
      <c r="K9" s="52">
        <f t="shared" si="0"/>
        <v>1052767.3524169922</v>
      </c>
      <c r="L9" s="52">
        <f t="shared" si="0"/>
        <v>2189514.0416259766</v>
      </c>
      <c r="M9" s="52">
        <f t="shared" si="0"/>
        <v>1557001.6693115234</v>
      </c>
      <c r="N9" s="52">
        <f t="shared" si="0"/>
        <v>1169235.3776855469</v>
      </c>
      <c r="O9" s="52">
        <f t="shared" si="0"/>
        <v>801640.11889648437</v>
      </c>
      <c r="P9" s="260">
        <f t="shared" si="0"/>
        <v>223680.29663085938</v>
      </c>
      <c r="Q9" s="250">
        <f t="shared" si="0"/>
        <v>2056420.6901855469</v>
      </c>
      <c r="R9" s="250">
        <f t="shared" si="0"/>
        <v>310568.75561523438</v>
      </c>
      <c r="S9" s="250">
        <f t="shared" si="0"/>
        <v>716402.20751953125</v>
      </c>
      <c r="T9" s="250">
        <f t="shared" si="0"/>
        <v>929086.36486816406</v>
      </c>
      <c r="U9" s="250">
        <f t="shared" si="0"/>
        <v>774310.59326171875</v>
      </c>
      <c r="V9" s="250">
        <f t="shared" si="0"/>
        <v>813717.431640625</v>
      </c>
      <c r="W9" s="250">
        <f t="shared" si="0"/>
        <v>732722.49713134766</v>
      </c>
      <c r="X9" s="251">
        <f t="shared" si="0"/>
        <v>228535.08171081543</v>
      </c>
    </row>
    <row r="10" spans="1:24" s="16" customFormat="1" ht="15" customHeight="1">
      <c r="A10" s="248"/>
      <c r="B10" s="63" t="s">
        <v>214</v>
      </c>
      <c r="C10" s="63"/>
      <c r="D10" s="63"/>
      <c r="E10" s="64"/>
      <c r="F10" s="53">
        <f>SUM(G10:H10)</f>
        <v>6413784.9575958252</v>
      </c>
      <c r="G10" s="54">
        <f>SUM(I10:P10)</f>
        <v>3480216.3524780273</v>
      </c>
      <c r="H10" s="54">
        <f>SUM(Q10:X10)</f>
        <v>2933568.6051177979</v>
      </c>
      <c r="I10" s="55">
        <f>SUM(I11:I23)</f>
        <v>1945812.5654296875</v>
      </c>
      <c r="J10" s="56">
        <f>SUM(J11:J23)</f>
        <v>192433.3134765625</v>
      </c>
      <c r="K10" s="56">
        <f>SUM(K11:K23)</f>
        <v>229899.14111328125</v>
      </c>
      <c r="L10" s="56">
        <f t="shared" ref="L10:X10" si="1">SUM(L11:L23)</f>
        <v>501375.26232910156</v>
      </c>
      <c r="M10" s="56">
        <f t="shared" si="1"/>
        <v>257726.7138671875</v>
      </c>
      <c r="N10" s="56">
        <f t="shared" si="1"/>
        <v>192792.96740722656</v>
      </c>
      <c r="O10" s="56">
        <f t="shared" si="1"/>
        <v>122335.74969482422</v>
      </c>
      <c r="P10" s="252">
        <f t="shared" si="1"/>
        <v>37840.63916015625</v>
      </c>
      <c r="Q10" s="56">
        <f t="shared" si="1"/>
        <v>1743495.4602050781</v>
      </c>
      <c r="R10" s="56">
        <f t="shared" si="1"/>
        <v>165409.25073242187</v>
      </c>
      <c r="S10" s="56">
        <f t="shared" si="1"/>
        <v>262993.44873046875</v>
      </c>
      <c r="T10" s="56">
        <f t="shared" si="1"/>
        <v>238983.05078125</v>
      </c>
      <c r="U10" s="56">
        <f t="shared" si="1"/>
        <v>173715.75</v>
      </c>
      <c r="V10" s="56">
        <f t="shared" si="1"/>
        <v>176721.78082275391</v>
      </c>
      <c r="W10" s="56">
        <f t="shared" si="1"/>
        <v>143834.55395507813</v>
      </c>
      <c r="X10" s="252">
        <f t="shared" si="1"/>
        <v>28415.30989074707</v>
      </c>
    </row>
    <row r="11" spans="1:24" s="11" customFormat="1">
      <c r="A11" s="72" t="s">
        <v>81</v>
      </c>
      <c r="B11" s="14"/>
      <c r="C11" s="38" t="s">
        <v>3</v>
      </c>
      <c r="D11" s="88" t="s">
        <v>4</v>
      </c>
      <c r="E11" s="29"/>
      <c r="F11" s="17">
        <f>SUM(G11:H11)</f>
        <v>987817.96508789062</v>
      </c>
      <c r="G11" s="19">
        <f>SUM(I11:P11)</f>
        <v>684421.306640625</v>
      </c>
      <c r="H11" s="19">
        <f t="shared" ref="H11:H61" si="2">SUM(Q11:X11)</f>
        <v>303396.65844726562</v>
      </c>
      <c r="I11" s="18">
        <v>10124.66015625</v>
      </c>
      <c r="J11" s="31">
        <v>14227.8203125</v>
      </c>
      <c r="K11" s="31">
        <v>77470.7578125</v>
      </c>
      <c r="L11" s="31">
        <v>297990.5</v>
      </c>
      <c r="M11" s="31">
        <v>153485.796875</v>
      </c>
      <c r="N11" s="31">
        <v>81027.796875</v>
      </c>
      <c r="O11" s="31">
        <v>39919</v>
      </c>
      <c r="P11" s="87">
        <v>10174.974609375</v>
      </c>
      <c r="Q11" s="31">
        <v>2877.300048828125</v>
      </c>
      <c r="R11" s="31">
        <v>2928.9599609375</v>
      </c>
      <c r="S11" s="31">
        <v>60819.359375</v>
      </c>
      <c r="T11" s="31">
        <v>84006</v>
      </c>
      <c r="U11" s="31">
        <v>83979.359375</v>
      </c>
      <c r="V11" s="31">
        <v>41296.5</v>
      </c>
      <c r="W11" s="31">
        <v>24193.259765625</v>
      </c>
      <c r="X11" s="87">
        <v>3295.919921875</v>
      </c>
    </row>
    <row r="12" spans="1:24" s="11" customFormat="1">
      <c r="A12" s="72" t="s">
        <v>82</v>
      </c>
      <c r="B12" s="14"/>
      <c r="C12" s="38" t="s">
        <v>5</v>
      </c>
      <c r="D12" s="88" t="s">
        <v>209</v>
      </c>
      <c r="E12" s="29"/>
      <c r="F12" s="17">
        <f t="shared" ref="F12:F62" si="3">SUM(G12:H12)</f>
        <v>72306.759033203125</v>
      </c>
      <c r="G12" s="19">
        <f t="shared" ref="G12:G62" si="4">SUM(I12:P12)</f>
        <v>44274.599365234375</v>
      </c>
      <c r="H12" s="19">
        <f t="shared" si="2"/>
        <v>28032.15966796875</v>
      </c>
      <c r="I12" s="18">
        <v>0</v>
      </c>
      <c r="J12" s="31">
        <v>0</v>
      </c>
      <c r="K12" s="31">
        <v>2219.10009765625</v>
      </c>
      <c r="L12" s="31">
        <v>39522.44921875</v>
      </c>
      <c r="M12" s="31">
        <v>2533.050048828125</v>
      </c>
      <c r="N12" s="31">
        <v>0</v>
      </c>
      <c r="O12" s="31">
        <v>0</v>
      </c>
      <c r="P12" s="87">
        <v>0</v>
      </c>
      <c r="Q12" s="31">
        <v>0</v>
      </c>
      <c r="R12" s="31">
        <v>0</v>
      </c>
      <c r="S12" s="31">
        <v>3845.800048828125</v>
      </c>
      <c r="T12" s="31">
        <v>20191.599609375</v>
      </c>
      <c r="U12" s="31">
        <v>3423.239990234375</v>
      </c>
      <c r="V12" s="31">
        <v>0</v>
      </c>
      <c r="W12" s="31">
        <v>571.52001953125</v>
      </c>
      <c r="X12" s="87">
        <v>0</v>
      </c>
    </row>
    <row r="13" spans="1:24" s="11" customFormat="1">
      <c r="A13" s="72" t="s">
        <v>83</v>
      </c>
      <c r="B13" s="14"/>
      <c r="C13" s="37" t="s">
        <v>6</v>
      </c>
      <c r="D13" s="246" t="s">
        <v>215</v>
      </c>
      <c r="E13" s="29"/>
      <c r="F13" s="17">
        <f t="shared" si="3"/>
        <v>588487.8056640625</v>
      </c>
      <c r="G13" s="19">
        <f t="shared" si="4"/>
        <v>285683.572265625</v>
      </c>
      <c r="H13" s="19">
        <f t="shared" si="2"/>
        <v>302804.2333984375</v>
      </c>
      <c r="I13" s="18">
        <v>131948.46875</v>
      </c>
      <c r="J13" s="31">
        <v>13366.3203125</v>
      </c>
      <c r="K13" s="31">
        <v>24014.900390625</v>
      </c>
      <c r="L13" s="31">
        <v>32248.5</v>
      </c>
      <c r="M13" s="31">
        <v>13628.0048828125</v>
      </c>
      <c r="N13" s="31">
        <v>31812.0390625</v>
      </c>
      <c r="O13" s="31">
        <v>28931.279296875</v>
      </c>
      <c r="P13" s="87">
        <v>9734.0595703125</v>
      </c>
      <c r="Q13" s="31">
        <v>141102.203125</v>
      </c>
      <c r="R13" s="31">
        <v>27493.19921875</v>
      </c>
      <c r="S13" s="31">
        <v>31204.5</v>
      </c>
      <c r="T13" s="31">
        <v>20503.05078125</v>
      </c>
      <c r="U13" s="31">
        <v>17622</v>
      </c>
      <c r="V13" s="31">
        <v>25648.48046875</v>
      </c>
      <c r="W13" s="31">
        <v>30032.099609375</v>
      </c>
      <c r="X13" s="87">
        <v>9198.7001953125</v>
      </c>
    </row>
    <row r="14" spans="1:24" s="11" customFormat="1">
      <c r="A14" s="72" t="s">
        <v>84</v>
      </c>
      <c r="B14" s="14"/>
      <c r="C14" s="37" t="s">
        <v>7</v>
      </c>
      <c r="D14" s="246" t="s">
        <v>201</v>
      </c>
      <c r="E14" s="29"/>
      <c r="F14" s="17">
        <f t="shared" si="3"/>
        <v>76298.510803222656</v>
      </c>
      <c r="G14" s="19">
        <f t="shared" si="4"/>
        <v>28530.570678710938</v>
      </c>
      <c r="H14" s="19">
        <f t="shared" si="2"/>
        <v>47767.940124511719</v>
      </c>
      <c r="I14" s="18">
        <v>8422.6298828125</v>
      </c>
      <c r="J14" s="31">
        <v>18906.55078125</v>
      </c>
      <c r="K14" s="31">
        <v>0</v>
      </c>
      <c r="L14" s="31">
        <v>0</v>
      </c>
      <c r="M14" s="31">
        <v>1201.3900146484375</v>
      </c>
      <c r="N14" s="31">
        <v>0</v>
      </c>
      <c r="O14" s="31">
        <v>0</v>
      </c>
      <c r="P14" s="87">
        <v>0</v>
      </c>
      <c r="Q14" s="31">
        <v>40518.66015625</v>
      </c>
      <c r="R14" s="31">
        <v>3001.280029296875</v>
      </c>
      <c r="S14" s="31">
        <v>2059.919921875</v>
      </c>
      <c r="T14" s="31">
        <v>0</v>
      </c>
      <c r="U14" s="31">
        <v>1365.3900146484375</v>
      </c>
      <c r="V14" s="31">
        <v>822.69000244140625</v>
      </c>
      <c r="W14" s="31">
        <v>0</v>
      </c>
      <c r="X14" s="87">
        <v>0</v>
      </c>
    </row>
    <row r="15" spans="1:24" s="11" customFormat="1">
      <c r="A15" s="72" t="s">
        <v>85</v>
      </c>
      <c r="B15" s="14"/>
      <c r="C15" s="37" t="s">
        <v>8</v>
      </c>
      <c r="D15" s="246" t="s">
        <v>53</v>
      </c>
      <c r="E15" s="29"/>
      <c r="F15" s="17">
        <f t="shared" si="3"/>
        <v>243489.51054382324</v>
      </c>
      <c r="G15" s="17">
        <f t="shared" si="4"/>
        <v>149981.04614257812</v>
      </c>
      <c r="H15" s="17">
        <f t="shared" si="2"/>
        <v>93508.464401245117</v>
      </c>
      <c r="I15" s="18">
        <v>76695.734375</v>
      </c>
      <c r="J15" s="31">
        <v>35963.76171875</v>
      </c>
      <c r="K15" s="31">
        <v>19738.080078125</v>
      </c>
      <c r="L15" s="31">
        <v>13018.169921875</v>
      </c>
      <c r="M15" s="31">
        <v>1445.1400146484375</v>
      </c>
      <c r="N15" s="31">
        <v>1501.760009765625</v>
      </c>
      <c r="O15" s="31">
        <v>1618.4000244140625</v>
      </c>
      <c r="P15" s="87">
        <v>0</v>
      </c>
      <c r="Q15" s="31">
        <v>59011.6796875</v>
      </c>
      <c r="R15" s="31">
        <v>11178.7197265625</v>
      </c>
      <c r="S15" s="31">
        <v>14312.8798828125</v>
      </c>
      <c r="T15" s="31">
        <v>4433.1201171875</v>
      </c>
      <c r="U15" s="31">
        <v>0</v>
      </c>
      <c r="V15" s="31">
        <v>2270.580078125</v>
      </c>
      <c r="W15" s="31">
        <v>2157.284912109375</v>
      </c>
      <c r="X15" s="87">
        <v>144.19999694824219</v>
      </c>
    </row>
    <row r="16" spans="1:24" s="11" customFormat="1">
      <c r="A16" s="72" t="s">
        <v>86</v>
      </c>
      <c r="B16" s="14"/>
      <c r="C16" s="39" t="s">
        <v>9</v>
      </c>
      <c r="D16" s="246" t="s">
        <v>43</v>
      </c>
      <c r="E16" s="29"/>
      <c r="F16" s="17">
        <f t="shared" si="3"/>
        <v>147157.8974609375</v>
      </c>
      <c r="G16" s="17">
        <f t="shared" si="4"/>
        <v>85874.506317138672</v>
      </c>
      <c r="H16" s="17">
        <f t="shared" si="2"/>
        <v>61283.391143798828</v>
      </c>
      <c r="I16" s="18">
        <v>19629.982421875</v>
      </c>
      <c r="J16" s="31">
        <v>21303.599609375</v>
      </c>
      <c r="K16" s="31">
        <v>13382.599609375</v>
      </c>
      <c r="L16" s="31">
        <v>25834.849609375</v>
      </c>
      <c r="M16" s="31">
        <v>2435.625</v>
      </c>
      <c r="N16" s="31">
        <v>2339.550048828125</v>
      </c>
      <c r="O16" s="31">
        <v>684.3800048828125</v>
      </c>
      <c r="P16" s="87">
        <v>263.92001342773437</v>
      </c>
      <c r="Q16" s="31">
        <v>8726.900390625</v>
      </c>
      <c r="R16" s="31">
        <v>15160.7802734375</v>
      </c>
      <c r="S16" s="31">
        <v>18305.220703125</v>
      </c>
      <c r="T16" s="31">
        <v>11468.1396484375</v>
      </c>
      <c r="U16" s="31">
        <v>2520.360107421875</v>
      </c>
      <c r="V16" s="31">
        <v>2217.5400390625</v>
      </c>
      <c r="W16" s="31">
        <v>2653.72998046875</v>
      </c>
      <c r="X16" s="87">
        <v>230.72000122070312</v>
      </c>
    </row>
    <row r="17" spans="1:24" s="11" customFormat="1">
      <c r="A17" s="72" t="s">
        <v>87</v>
      </c>
      <c r="B17" s="14"/>
      <c r="C17" s="39" t="s">
        <v>10</v>
      </c>
      <c r="D17" s="246" t="s">
        <v>14</v>
      </c>
      <c r="E17" s="29"/>
      <c r="F17" s="17">
        <f t="shared" si="3"/>
        <v>493648.90844726563</v>
      </c>
      <c r="G17" s="17">
        <f t="shared" si="4"/>
        <v>244407.48706054687</v>
      </c>
      <c r="H17" s="17">
        <f t="shared" si="2"/>
        <v>249241.42138671875</v>
      </c>
      <c r="I17" s="18">
        <v>44468.96875</v>
      </c>
      <c r="J17" s="31">
        <v>54641.390625</v>
      </c>
      <c r="K17" s="31">
        <v>46651.96875</v>
      </c>
      <c r="L17" s="31">
        <v>45627.3984375</v>
      </c>
      <c r="M17" s="31">
        <v>13198.26953125</v>
      </c>
      <c r="N17" s="31">
        <v>24517.890625</v>
      </c>
      <c r="O17" s="31">
        <v>12059.2802734375</v>
      </c>
      <c r="P17" s="87">
        <v>3242.320068359375</v>
      </c>
      <c r="Q17" s="31">
        <v>71904.5625</v>
      </c>
      <c r="R17" s="31">
        <v>47795.16015625</v>
      </c>
      <c r="S17" s="31">
        <v>36454.23828125</v>
      </c>
      <c r="T17" s="31">
        <v>17663.880859375</v>
      </c>
      <c r="U17" s="31">
        <v>15467.0400390625</v>
      </c>
      <c r="V17" s="31">
        <v>29407.8203125</v>
      </c>
      <c r="W17" s="31">
        <v>27996.44921875</v>
      </c>
      <c r="X17" s="87">
        <v>2552.27001953125</v>
      </c>
    </row>
    <row r="18" spans="1:24" s="11" customFormat="1">
      <c r="A18" s="72" t="s">
        <v>88</v>
      </c>
      <c r="B18" s="14"/>
      <c r="C18" s="37" t="s">
        <v>11</v>
      </c>
      <c r="D18" s="246" t="s">
        <v>54</v>
      </c>
      <c r="E18" s="29"/>
      <c r="F18" s="17">
        <f>SUM(G18:H18)</f>
        <v>960719.53125</v>
      </c>
      <c r="G18" s="17">
        <f>SUM(I18:P18)</f>
        <v>461301.0107421875</v>
      </c>
      <c r="H18" s="17">
        <f t="shared" si="2"/>
        <v>499418.5205078125</v>
      </c>
      <c r="I18" s="18">
        <v>373771.53125</v>
      </c>
      <c r="J18" s="31">
        <v>16133</v>
      </c>
      <c r="K18" s="31">
        <v>13506.0595703125</v>
      </c>
      <c r="L18" s="31">
        <v>1655.7099609375</v>
      </c>
      <c r="M18" s="31">
        <v>17237.189453125</v>
      </c>
      <c r="N18" s="31">
        <v>15376.400390625</v>
      </c>
      <c r="O18" s="31">
        <v>15934.3203125</v>
      </c>
      <c r="P18" s="87">
        <v>7686.7998046875</v>
      </c>
      <c r="Q18" s="31">
        <v>383668.5</v>
      </c>
      <c r="R18" s="31">
        <v>30561.720703125</v>
      </c>
      <c r="S18" s="31">
        <v>4466.06982421875</v>
      </c>
      <c r="T18" s="31">
        <v>18641.48046875</v>
      </c>
      <c r="U18" s="31">
        <v>13395.9599609375</v>
      </c>
      <c r="V18" s="31">
        <v>23409.359375</v>
      </c>
      <c r="W18" s="31">
        <v>20315.16015625</v>
      </c>
      <c r="X18" s="87">
        <v>4960.27001953125</v>
      </c>
    </row>
    <row r="19" spans="1:24" s="11" customFormat="1">
      <c r="A19" s="72" t="s">
        <v>89</v>
      </c>
      <c r="B19" s="14"/>
      <c r="C19" s="38" t="s">
        <v>12</v>
      </c>
      <c r="D19" s="88" t="s">
        <v>208</v>
      </c>
      <c r="E19" s="29"/>
      <c r="F19" s="17">
        <f t="shared" si="3"/>
        <v>276401.50030517578</v>
      </c>
      <c r="G19" s="17">
        <f t="shared" si="4"/>
        <v>168263.31024169922</v>
      </c>
      <c r="H19" s="17">
        <f t="shared" si="2"/>
        <v>108138.19006347656</v>
      </c>
      <c r="I19" s="18">
        <v>106631.125</v>
      </c>
      <c r="J19" s="31">
        <v>8197.91015625</v>
      </c>
      <c r="K19" s="31">
        <v>16188.9150390625</v>
      </c>
      <c r="L19" s="31">
        <v>13279.240234375</v>
      </c>
      <c r="M19" s="31">
        <v>12974.7900390625</v>
      </c>
      <c r="N19" s="31">
        <v>3620.429931640625</v>
      </c>
      <c r="O19" s="31">
        <v>6678.10986328125</v>
      </c>
      <c r="P19" s="87">
        <v>692.78997802734375</v>
      </c>
      <c r="Q19" s="31">
        <v>38225.05078125</v>
      </c>
      <c r="R19" s="31">
        <v>9034.5498046875</v>
      </c>
      <c r="S19" s="31">
        <v>15350.2001953125</v>
      </c>
      <c r="T19" s="31">
        <v>16978.51953125</v>
      </c>
      <c r="U19" s="31">
        <v>15025.6796875</v>
      </c>
      <c r="V19" s="31">
        <v>7896.14990234375</v>
      </c>
      <c r="W19" s="31">
        <v>4163.47021484375</v>
      </c>
      <c r="X19" s="87">
        <v>1464.5699462890625</v>
      </c>
    </row>
    <row r="20" spans="1:24" s="11" customFormat="1">
      <c r="A20" s="72" t="s">
        <v>90</v>
      </c>
      <c r="B20" s="14"/>
      <c r="C20" s="38" t="s">
        <v>13</v>
      </c>
      <c r="D20" s="88" t="s">
        <v>211</v>
      </c>
      <c r="E20" s="29"/>
      <c r="F20" s="17">
        <f t="shared" si="3"/>
        <v>66396.349609375</v>
      </c>
      <c r="G20" s="17">
        <f t="shared" si="4"/>
        <v>0</v>
      </c>
      <c r="H20" s="17">
        <f t="shared" si="2"/>
        <v>66396.349609375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7">
        <v>0</v>
      </c>
      <c r="Q20" s="31">
        <v>0</v>
      </c>
      <c r="R20" s="31">
        <v>0</v>
      </c>
      <c r="S20" s="31">
        <v>56597.25</v>
      </c>
      <c r="T20" s="31">
        <v>9799.099609375</v>
      </c>
      <c r="U20" s="31">
        <v>0</v>
      </c>
      <c r="V20" s="31">
        <v>0</v>
      </c>
      <c r="W20" s="31">
        <v>0</v>
      </c>
      <c r="X20" s="87">
        <v>0</v>
      </c>
    </row>
    <row r="21" spans="1:24" s="11" customFormat="1">
      <c r="A21" s="72" t="s">
        <v>91</v>
      </c>
      <c r="B21" s="14"/>
      <c r="C21" s="38" t="s">
        <v>15</v>
      </c>
      <c r="D21" s="88" t="s">
        <v>212</v>
      </c>
      <c r="E21" s="29"/>
      <c r="F21" s="17">
        <f t="shared" si="3"/>
        <v>2032557.875</v>
      </c>
      <c r="G21" s="17">
        <f t="shared" si="4"/>
        <v>1105229.125</v>
      </c>
      <c r="H21" s="17">
        <f t="shared" si="2"/>
        <v>927328.75</v>
      </c>
      <c r="I21" s="18">
        <v>1105229.125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7">
        <v>0</v>
      </c>
      <c r="Q21" s="31">
        <v>927328.75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7">
        <v>0</v>
      </c>
    </row>
    <row r="22" spans="1:24" s="11" customFormat="1">
      <c r="A22" s="72" t="s">
        <v>92</v>
      </c>
      <c r="B22" s="14"/>
      <c r="C22" s="37" t="s">
        <v>16</v>
      </c>
      <c r="D22" s="246" t="s">
        <v>224</v>
      </c>
      <c r="E22" s="29"/>
      <c r="F22" s="17">
        <f t="shared" si="3"/>
        <v>105795.03189086914</v>
      </c>
      <c r="G22" s="17">
        <f t="shared" si="4"/>
        <v>48613.923004150391</v>
      </c>
      <c r="H22" s="17">
        <f t="shared" si="2"/>
        <v>57181.10888671875</v>
      </c>
      <c r="I22" s="18">
        <v>30797.453125</v>
      </c>
      <c r="J22" s="31">
        <v>2444.60009765625</v>
      </c>
      <c r="K22" s="31">
        <v>4368.9599609375</v>
      </c>
      <c r="L22" s="31">
        <v>1989.4449462890625</v>
      </c>
      <c r="M22" s="31">
        <v>6644.8798828125</v>
      </c>
      <c r="N22" s="31">
        <v>1567.6199951171875</v>
      </c>
      <c r="O22" s="31">
        <v>487.55999755859375</v>
      </c>
      <c r="P22" s="87">
        <v>313.40499877929687</v>
      </c>
      <c r="Q22" s="31">
        <v>40986.62890625</v>
      </c>
      <c r="R22" s="31">
        <v>0</v>
      </c>
      <c r="S22" s="31">
        <v>3486.570068359375</v>
      </c>
      <c r="T22" s="31">
        <v>5812.509765625</v>
      </c>
      <c r="U22" s="31">
        <v>1257.8399658203125</v>
      </c>
      <c r="V22" s="31">
        <v>5435.68017578125</v>
      </c>
      <c r="W22" s="31">
        <v>0</v>
      </c>
      <c r="X22" s="87">
        <v>201.8800048828125</v>
      </c>
    </row>
    <row r="23" spans="1:24" s="11" customFormat="1">
      <c r="A23" s="72" t="s">
        <v>93</v>
      </c>
      <c r="B23" s="14"/>
      <c r="C23" s="37" t="s">
        <v>20</v>
      </c>
      <c r="D23" s="246" t="s">
        <v>55</v>
      </c>
      <c r="E23" s="29"/>
      <c r="F23" s="17">
        <f t="shared" si="3"/>
        <v>362707.3125</v>
      </c>
      <c r="G23" s="17">
        <f>SUM(I23:P23)</f>
        <v>173635.89501953125</v>
      </c>
      <c r="H23" s="17">
        <f t="shared" si="2"/>
        <v>189071.41748046875</v>
      </c>
      <c r="I23" s="18">
        <v>38092.88671875</v>
      </c>
      <c r="J23" s="31">
        <v>7248.35986328125</v>
      </c>
      <c r="K23" s="31">
        <v>12357.7998046875</v>
      </c>
      <c r="L23" s="31">
        <v>30209</v>
      </c>
      <c r="M23" s="31">
        <v>32942.578125</v>
      </c>
      <c r="N23" s="31">
        <v>31029.48046875</v>
      </c>
      <c r="O23" s="31">
        <v>16023.419921875</v>
      </c>
      <c r="P23" s="87">
        <v>5732.3701171875</v>
      </c>
      <c r="Q23" s="31">
        <v>29145.224609375</v>
      </c>
      <c r="R23" s="31">
        <v>18254.880859375</v>
      </c>
      <c r="S23" s="31">
        <v>16091.4404296875</v>
      </c>
      <c r="T23" s="31">
        <v>29485.650390625</v>
      </c>
      <c r="U23" s="31">
        <v>19658.880859375</v>
      </c>
      <c r="V23" s="31">
        <v>38316.98046875</v>
      </c>
      <c r="W23" s="31">
        <v>31751.580078125</v>
      </c>
      <c r="X23" s="87">
        <v>6366.77978515625</v>
      </c>
    </row>
    <row r="24" spans="1:24" s="16" customFormat="1" ht="15" customHeight="1">
      <c r="A24" s="248"/>
      <c r="B24" s="63" t="s">
        <v>222</v>
      </c>
      <c r="C24" s="63"/>
      <c r="D24" s="63"/>
      <c r="E24" s="64"/>
      <c r="F24" s="53">
        <f>SUM(G24:H24)</f>
        <v>6879330.3461761475</v>
      </c>
      <c r="G24" s="54">
        <f>SUM(I24:P24)</f>
        <v>4438282.146987915</v>
      </c>
      <c r="H24" s="54">
        <f>SUM(Q24:X24)</f>
        <v>2441048.1991882324</v>
      </c>
      <c r="I24" s="55">
        <f>SUM(I25:I53)</f>
        <v>341927.92456054687</v>
      </c>
      <c r="J24" s="56">
        <f t="shared" ref="J24:X24" si="5">SUM(J25:J53)</f>
        <v>61308.0205078125</v>
      </c>
      <c r="K24" s="56">
        <f t="shared" si="5"/>
        <v>292910.24108886719</v>
      </c>
      <c r="L24" s="56">
        <f t="shared" si="5"/>
        <v>1134111.177734375</v>
      </c>
      <c r="M24" s="56">
        <f t="shared" si="5"/>
        <v>1172966.0653076172</v>
      </c>
      <c r="N24" s="56">
        <f t="shared" si="5"/>
        <v>844391.83062744141</v>
      </c>
      <c r="O24" s="56">
        <f t="shared" si="5"/>
        <v>488667.90454101563</v>
      </c>
      <c r="P24" s="252">
        <f t="shared" si="5"/>
        <v>101998.98262023926</v>
      </c>
      <c r="Q24" s="56">
        <f t="shared" si="5"/>
        <v>222264.05224609375</v>
      </c>
      <c r="R24" s="56">
        <f t="shared" si="5"/>
        <v>74278.72509765625</v>
      </c>
      <c r="S24" s="56">
        <f>SUM(S25:S53)</f>
        <v>142943.96533203125</v>
      </c>
      <c r="T24" s="56">
        <f t="shared" si="5"/>
        <v>497353.54602050781</v>
      </c>
      <c r="U24" s="56">
        <f t="shared" si="5"/>
        <v>513716.6884765625</v>
      </c>
      <c r="V24" s="56">
        <f t="shared" si="5"/>
        <v>529734.81408691406</v>
      </c>
      <c r="W24" s="56">
        <f t="shared" si="5"/>
        <v>372718.91564941406</v>
      </c>
      <c r="X24" s="252">
        <f t="shared" si="5"/>
        <v>88037.492279052734</v>
      </c>
    </row>
    <row r="25" spans="1:24" s="79" customFormat="1">
      <c r="A25" s="102"/>
      <c r="B25" s="262"/>
      <c r="C25" s="262"/>
      <c r="D25" s="104" t="s">
        <v>188</v>
      </c>
      <c r="E25" s="263"/>
      <c r="F25" s="80"/>
      <c r="G25" s="80"/>
      <c r="H25" s="80"/>
      <c r="I25" s="261"/>
      <c r="J25" s="262"/>
      <c r="K25" s="262"/>
      <c r="L25" s="262"/>
      <c r="M25" s="262"/>
      <c r="N25" s="262"/>
      <c r="O25" s="262"/>
      <c r="P25" s="263"/>
      <c r="Q25" s="105"/>
      <c r="R25" s="105"/>
      <c r="S25" s="105"/>
      <c r="T25" s="105"/>
      <c r="U25" s="105"/>
      <c r="V25" s="105"/>
      <c r="W25" s="105"/>
      <c r="X25" s="253"/>
    </row>
    <row r="26" spans="1:24" s="11" customFormat="1">
      <c r="A26" s="72" t="s">
        <v>94</v>
      </c>
      <c r="B26" s="14"/>
      <c r="C26" s="38" t="s">
        <v>21</v>
      </c>
      <c r="D26" s="38"/>
      <c r="E26" s="29" t="s">
        <v>189</v>
      </c>
      <c r="F26" s="17">
        <f>SUM(G26:H26)</f>
        <v>370358.47302246094</v>
      </c>
      <c r="G26" s="17">
        <f>SUM(I26:P26)</f>
        <v>278201.1328125</v>
      </c>
      <c r="H26" s="17">
        <f t="shared" si="2"/>
        <v>92157.340209960938</v>
      </c>
      <c r="I26" s="32">
        <v>0</v>
      </c>
      <c r="J26" s="31">
        <v>0</v>
      </c>
      <c r="K26" s="31">
        <v>26384</v>
      </c>
      <c r="L26" s="31">
        <v>86503.1328125</v>
      </c>
      <c r="M26" s="31">
        <v>82014.5703125</v>
      </c>
      <c r="N26" s="31">
        <v>54173.83984375</v>
      </c>
      <c r="O26" s="31">
        <v>25224.58984375</v>
      </c>
      <c r="P26" s="87">
        <v>3901</v>
      </c>
      <c r="Q26" s="31">
        <v>0</v>
      </c>
      <c r="R26" s="31">
        <v>0</v>
      </c>
      <c r="S26" s="31">
        <v>2184.840087890625</v>
      </c>
      <c r="T26" s="31">
        <v>29208.9609375</v>
      </c>
      <c r="U26" s="31">
        <v>30933.359375</v>
      </c>
      <c r="V26" s="31">
        <v>17035.919921875</v>
      </c>
      <c r="W26" s="31">
        <v>11113.3798828125</v>
      </c>
      <c r="X26" s="87">
        <v>1680.8800048828125</v>
      </c>
    </row>
    <row r="27" spans="1:24" s="11" customFormat="1">
      <c r="A27" s="72" t="s">
        <v>95</v>
      </c>
      <c r="B27" s="14"/>
      <c r="C27" s="38" t="s">
        <v>22</v>
      </c>
      <c r="D27" s="38"/>
      <c r="E27" s="29" t="s">
        <v>191</v>
      </c>
      <c r="F27" s="17">
        <f t="shared" si="3"/>
        <v>60860.875</v>
      </c>
      <c r="G27" s="17">
        <f t="shared" ref="G27:G43" si="6">SUM(I27:P27)</f>
        <v>50298.434906005859</v>
      </c>
      <c r="H27" s="17">
        <f t="shared" si="2"/>
        <v>10562.440093994141</v>
      </c>
      <c r="I27" s="32">
        <v>0</v>
      </c>
      <c r="J27" s="31">
        <v>0</v>
      </c>
      <c r="K27" s="31">
        <v>7227.43505859375</v>
      </c>
      <c r="L27" s="31">
        <v>14566.080078125</v>
      </c>
      <c r="M27" s="31">
        <v>17533.189453125</v>
      </c>
      <c r="N27" s="31">
        <v>8867.6103515625</v>
      </c>
      <c r="O27" s="31">
        <v>1774.219970703125</v>
      </c>
      <c r="P27" s="87">
        <v>329.89999389648437</v>
      </c>
      <c r="Q27" s="31">
        <v>0</v>
      </c>
      <c r="R27" s="31">
        <v>0</v>
      </c>
      <c r="S27" s="31">
        <v>0</v>
      </c>
      <c r="T27" s="31">
        <v>4387.68017578125</v>
      </c>
      <c r="U27" s="31">
        <v>1295.3699951171875</v>
      </c>
      <c r="V27" s="31">
        <v>4077.14990234375</v>
      </c>
      <c r="W27" s="31">
        <v>571.52001953125</v>
      </c>
      <c r="X27" s="87">
        <v>230.72000122070312</v>
      </c>
    </row>
    <row r="28" spans="1:24" s="11" customFormat="1">
      <c r="A28" s="72" t="s">
        <v>96</v>
      </c>
      <c r="B28" s="14"/>
      <c r="C28" s="37" t="s">
        <v>23</v>
      </c>
      <c r="D28" s="37"/>
      <c r="E28" s="29" t="s">
        <v>17</v>
      </c>
      <c r="F28" s="17">
        <f t="shared" si="3"/>
        <v>78344.490234375</v>
      </c>
      <c r="G28" s="17">
        <f t="shared" si="6"/>
        <v>36704.299560546875</v>
      </c>
      <c r="H28" s="17">
        <f t="shared" si="2"/>
        <v>41640.190673828125</v>
      </c>
      <c r="I28" s="32">
        <v>0</v>
      </c>
      <c r="J28" s="31">
        <v>0</v>
      </c>
      <c r="K28" s="31">
        <v>1969.9599609375</v>
      </c>
      <c r="L28" s="31">
        <v>9920.0498046875</v>
      </c>
      <c r="M28" s="31">
        <v>5358</v>
      </c>
      <c r="N28" s="31">
        <v>11753.6396484375</v>
      </c>
      <c r="O28" s="31">
        <v>6621.1201171875</v>
      </c>
      <c r="P28" s="87">
        <v>1081.530029296875</v>
      </c>
      <c r="Q28" s="31">
        <v>0</v>
      </c>
      <c r="R28" s="31">
        <v>0</v>
      </c>
      <c r="S28" s="31">
        <v>6628.91015625</v>
      </c>
      <c r="T28" s="31">
        <v>17807.580078125</v>
      </c>
      <c r="U28" s="31">
        <v>3773.52001953125</v>
      </c>
      <c r="V28" s="31">
        <v>11440.4404296875</v>
      </c>
      <c r="W28" s="31">
        <v>571.52001953125</v>
      </c>
      <c r="X28" s="87">
        <v>1418.219970703125</v>
      </c>
    </row>
    <row r="29" spans="1:24" s="11" customFormat="1">
      <c r="A29" s="72" t="s">
        <v>97</v>
      </c>
      <c r="B29" s="14"/>
      <c r="C29" s="37" t="s">
        <v>44</v>
      </c>
      <c r="D29" s="37"/>
      <c r="E29" s="29" t="s">
        <v>18</v>
      </c>
      <c r="F29" s="17">
        <f t="shared" si="3"/>
        <v>16115.240112304688</v>
      </c>
      <c r="G29" s="17">
        <f t="shared" si="6"/>
        <v>5061.1199951171875</v>
      </c>
      <c r="H29" s="17">
        <f t="shared" si="2"/>
        <v>11054.1201171875</v>
      </c>
      <c r="I29" s="32">
        <v>0</v>
      </c>
      <c r="J29" s="31">
        <v>0</v>
      </c>
      <c r="K29" s="31">
        <v>0</v>
      </c>
      <c r="L29" s="31">
        <v>3493.5</v>
      </c>
      <c r="M29" s="31">
        <v>0</v>
      </c>
      <c r="N29" s="31">
        <v>1567.6199951171875</v>
      </c>
      <c r="O29" s="31">
        <v>0</v>
      </c>
      <c r="P29" s="87">
        <v>0</v>
      </c>
      <c r="Q29" s="31">
        <v>0</v>
      </c>
      <c r="R29" s="31">
        <v>0</v>
      </c>
      <c r="S29" s="31">
        <v>0</v>
      </c>
      <c r="T29" s="31">
        <v>1877</v>
      </c>
      <c r="U29" s="31">
        <v>9177.1201171875</v>
      </c>
      <c r="V29" s="31">
        <v>0</v>
      </c>
      <c r="W29" s="31">
        <v>0</v>
      </c>
      <c r="X29" s="87">
        <v>0</v>
      </c>
    </row>
    <row r="30" spans="1:24" s="11" customFormat="1">
      <c r="A30" s="72" t="s">
        <v>98</v>
      </c>
      <c r="B30" s="14"/>
      <c r="C30" s="37" t="s">
        <v>45</v>
      </c>
      <c r="D30" s="37"/>
      <c r="E30" s="29" t="s">
        <v>57</v>
      </c>
      <c r="F30" s="17">
        <f t="shared" si="3"/>
        <v>132834.07421875</v>
      </c>
      <c r="G30" s="17">
        <f t="shared" si="6"/>
        <v>76937.44873046875</v>
      </c>
      <c r="H30" s="17">
        <f t="shared" si="2"/>
        <v>55896.62548828125</v>
      </c>
      <c r="I30" s="32">
        <v>0</v>
      </c>
      <c r="J30" s="31">
        <v>0</v>
      </c>
      <c r="K30" s="31">
        <v>11879.599609375</v>
      </c>
      <c r="L30" s="31">
        <v>31685.759765625</v>
      </c>
      <c r="M30" s="31">
        <v>14321.51953125</v>
      </c>
      <c r="N30" s="31">
        <v>14826.509765625</v>
      </c>
      <c r="O30" s="31">
        <v>2845.6201171875</v>
      </c>
      <c r="P30" s="87">
        <v>1378.43994140625</v>
      </c>
      <c r="Q30" s="31">
        <v>0</v>
      </c>
      <c r="R30" s="31">
        <v>10550.4453125</v>
      </c>
      <c r="S30" s="31">
        <v>1768.199951171875</v>
      </c>
      <c r="T30" s="31">
        <v>15075.830078125</v>
      </c>
      <c r="U30" s="31">
        <v>13841.2802734375</v>
      </c>
      <c r="V30" s="31">
        <v>6416.009765625</v>
      </c>
      <c r="W30" s="31">
        <v>5954.22021484375</v>
      </c>
      <c r="X30" s="87">
        <v>2290.639892578125</v>
      </c>
    </row>
    <row r="31" spans="1:24" s="11" customFormat="1">
      <c r="A31" s="72" t="s">
        <v>99</v>
      </c>
      <c r="B31" s="14"/>
      <c r="C31" s="39" t="s">
        <v>46</v>
      </c>
      <c r="D31" s="39"/>
      <c r="E31" s="29" t="s">
        <v>19</v>
      </c>
      <c r="F31" s="17">
        <f t="shared" si="3"/>
        <v>48778.265441894531</v>
      </c>
      <c r="G31" s="17">
        <f t="shared" si="6"/>
        <v>866.4000244140625</v>
      </c>
      <c r="H31" s="17">
        <f t="shared" si="2"/>
        <v>47911.865417480469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866.4000244140625</v>
      </c>
      <c r="O31" s="31">
        <v>0</v>
      </c>
      <c r="P31" s="87">
        <v>0</v>
      </c>
      <c r="Q31" s="31">
        <v>0</v>
      </c>
      <c r="R31" s="31">
        <v>0</v>
      </c>
      <c r="S31" s="31">
        <v>2136.64501953125</v>
      </c>
      <c r="T31" s="31">
        <v>17493</v>
      </c>
      <c r="U31" s="31">
        <v>21648.98046875</v>
      </c>
      <c r="V31" s="31">
        <v>4094.159912109375</v>
      </c>
      <c r="W31" s="31">
        <v>1624.5</v>
      </c>
      <c r="X31" s="87">
        <v>914.58001708984375</v>
      </c>
    </row>
    <row r="32" spans="1:24" s="11" customFormat="1">
      <c r="A32" s="72" t="s">
        <v>100</v>
      </c>
      <c r="B32" s="14"/>
      <c r="C32" s="39" t="s">
        <v>47</v>
      </c>
      <c r="D32" s="39"/>
      <c r="E32" s="29" t="s">
        <v>193</v>
      </c>
      <c r="F32" s="17">
        <f t="shared" si="3"/>
        <v>68283.509155273438</v>
      </c>
      <c r="G32" s="17">
        <f t="shared" si="6"/>
        <v>0</v>
      </c>
      <c r="H32" s="17">
        <f t="shared" si="2"/>
        <v>68283.509155273438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7">
        <v>0</v>
      </c>
      <c r="Q32" s="31">
        <v>0</v>
      </c>
      <c r="R32" s="31">
        <v>0</v>
      </c>
      <c r="S32" s="31">
        <v>0</v>
      </c>
      <c r="T32" s="31">
        <v>32814.80859375</v>
      </c>
      <c r="U32" s="31">
        <v>22133.16015625</v>
      </c>
      <c r="V32" s="31">
        <v>11570.4404296875</v>
      </c>
      <c r="W32" s="31">
        <v>1765.0999755859375</v>
      </c>
      <c r="X32" s="87">
        <v>0</v>
      </c>
    </row>
    <row r="33" spans="1:24" s="11" customFormat="1">
      <c r="A33" s="72" t="s">
        <v>101</v>
      </c>
      <c r="B33" s="14"/>
      <c r="C33" s="37" t="s">
        <v>48</v>
      </c>
      <c r="D33" s="37"/>
      <c r="E33" s="29" t="s">
        <v>216</v>
      </c>
      <c r="F33" s="17">
        <f t="shared" si="3"/>
        <v>103297.17639160156</v>
      </c>
      <c r="G33" s="17">
        <f t="shared" si="6"/>
        <v>46385.400024414063</v>
      </c>
      <c r="H33" s="17">
        <f>SUM(Q33:X33)</f>
        <v>56911.7763671875</v>
      </c>
      <c r="I33" s="32">
        <v>0</v>
      </c>
      <c r="J33" s="31">
        <v>3139.080078125</v>
      </c>
      <c r="K33" s="31">
        <v>3996.719970703125</v>
      </c>
      <c r="L33" s="31">
        <v>25253.16015625</v>
      </c>
      <c r="M33" s="31">
        <v>12831.83984375</v>
      </c>
      <c r="N33" s="31">
        <v>0</v>
      </c>
      <c r="O33" s="31">
        <v>1164.5999755859375</v>
      </c>
      <c r="P33" s="87">
        <v>0</v>
      </c>
      <c r="Q33" s="31">
        <v>7518.72021484375</v>
      </c>
      <c r="R33" s="31">
        <v>2965.1201171875</v>
      </c>
      <c r="S33" s="31">
        <v>6267.10009765625</v>
      </c>
      <c r="T33" s="31">
        <v>24685.9609375</v>
      </c>
      <c r="U33" s="31">
        <v>7766.669921875</v>
      </c>
      <c r="V33" s="31">
        <v>7136.68505859375</v>
      </c>
      <c r="W33" s="31">
        <v>571.52001953125</v>
      </c>
      <c r="X33" s="87">
        <v>0</v>
      </c>
    </row>
    <row r="34" spans="1:24" s="11" customFormat="1">
      <c r="A34" s="72" t="s">
        <v>102</v>
      </c>
      <c r="B34" s="14"/>
      <c r="C34" s="38" t="s">
        <v>49</v>
      </c>
      <c r="D34" s="88" t="s">
        <v>58</v>
      </c>
      <c r="E34" s="264"/>
      <c r="F34" s="17">
        <f t="shared" si="3"/>
        <v>150628.73428344727</v>
      </c>
      <c r="G34" s="17">
        <f t="shared" si="6"/>
        <v>82613.579193115234</v>
      </c>
      <c r="H34" s="17">
        <f t="shared" si="2"/>
        <v>68015.155090332031</v>
      </c>
      <c r="I34" s="32">
        <v>0</v>
      </c>
      <c r="J34" s="31">
        <v>3139.080078125</v>
      </c>
      <c r="K34" s="31">
        <v>10739.240234375</v>
      </c>
      <c r="L34" s="31">
        <v>23273.5</v>
      </c>
      <c r="M34" s="31">
        <v>19475.689453125</v>
      </c>
      <c r="N34" s="31">
        <v>17010.83984375</v>
      </c>
      <c r="O34" s="31">
        <v>8711.3095703125</v>
      </c>
      <c r="P34" s="87">
        <v>263.92001342773437</v>
      </c>
      <c r="Q34" s="31">
        <v>0</v>
      </c>
      <c r="R34" s="31">
        <v>3050.2548828125</v>
      </c>
      <c r="S34" s="31">
        <v>9961.7001953125</v>
      </c>
      <c r="T34" s="31">
        <v>19770.029296875</v>
      </c>
      <c r="U34" s="31">
        <v>19305.720703125</v>
      </c>
      <c r="V34" s="31">
        <v>12811.9599609375</v>
      </c>
      <c r="W34" s="31">
        <v>2336.81005859375</v>
      </c>
      <c r="X34" s="87">
        <v>778.67999267578125</v>
      </c>
    </row>
    <row r="35" spans="1:24" s="11" customFormat="1">
      <c r="A35" s="72" t="s">
        <v>103</v>
      </c>
      <c r="B35" s="14"/>
      <c r="C35" s="38" t="s">
        <v>50</v>
      </c>
      <c r="D35" s="88" t="s">
        <v>217</v>
      </c>
      <c r="E35" s="264"/>
      <c r="F35" s="17">
        <f t="shared" si="3"/>
        <v>265423.35791015625</v>
      </c>
      <c r="G35" s="17">
        <f t="shared" si="6"/>
        <v>149265.23876953125</v>
      </c>
      <c r="H35" s="17">
        <f t="shared" si="2"/>
        <v>116158.119140625</v>
      </c>
      <c r="I35" s="32">
        <v>0</v>
      </c>
      <c r="J35" s="31">
        <v>0</v>
      </c>
      <c r="K35" s="31">
        <v>7601.2998046875</v>
      </c>
      <c r="L35" s="31">
        <v>33458.87890625</v>
      </c>
      <c r="M35" s="31">
        <v>41995</v>
      </c>
      <c r="N35" s="31">
        <v>33664.140625</v>
      </c>
      <c r="O35" s="31">
        <v>27475.19921875</v>
      </c>
      <c r="P35" s="87">
        <v>5070.72021484375</v>
      </c>
      <c r="Q35" s="31">
        <v>2910.548828125</v>
      </c>
      <c r="R35" s="31">
        <v>3055.52001953125</v>
      </c>
      <c r="S35" s="31">
        <v>0</v>
      </c>
      <c r="T35" s="31">
        <v>19055.2109375</v>
      </c>
      <c r="U35" s="31">
        <v>20018.880859375</v>
      </c>
      <c r="V35" s="31">
        <v>44917.19921875</v>
      </c>
      <c r="W35" s="31">
        <v>22085.0390625</v>
      </c>
      <c r="X35" s="87">
        <v>4115.72021484375</v>
      </c>
    </row>
    <row r="36" spans="1:24" s="79" customFormat="1">
      <c r="A36" s="102"/>
      <c r="B36" s="262"/>
      <c r="C36" s="104"/>
      <c r="D36" s="104" t="s">
        <v>192</v>
      </c>
      <c r="E36" s="263"/>
      <c r="F36" s="80"/>
      <c r="G36" s="17"/>
      <c r="H36" s="80"/>
      <c r="I36" s="261"/>
      <c r="J36" s="262"/>
      <c r="K36" s="262"/>
      <c r="L36" s="262"/>
      <c r="M36" s="262"/>
      <c r="N36" s="262"/>
      <c r="O36" s="262"/>
      <c r="P36" s="263"/>
      <c r="Q36" s="105"/>
      <c r="R36" s="105"/>
      <c r="S36" s="105"/>
      <c r="T36" s="105"/>
      <c r="U36" s="105"/>
      <c r="V36" s="105"/>
      <c r="W36" s="105"/>
      <c r="X36" s="253"/>
    </row>
    <row r="37" spans="1:24" s="11" customFormat="1">
      <c r="A37" s="72" t="s">
        <v>104</v>
      </c>
      <c r="B37" s="14"/>
      <c r="C37" s="38" t="s">
        <v>51</v>
      </c>
      <c r="D37" s="38"/>
      <c r="E37" s="29" t="s">
        <v>24</v>
      </c>
      <c r="F37" s="17">
        <f t="shared" si="3"/>
        <v>124212.39619445801</v>
      </c>
      <c r="G37" s="17">
        <f t="shared" si="6"/>
        <v>61260.136306762695</v>
      </c>
      <c r="H37" s="17">
        <f t="shared" si="2"/>
        <v>62952.259887695313</v>
      </c>
      <c r="I37" s="32">
        <v>20249.3203125</v>
      </c>
      <c r="J37" s="31">
        <v>11657.1201171875</v>
      </c>
      <c r="K37" s="31">
        <v>13464.4404296875</v>
      </c>
      <c r="L37" s="31">
        <v>10846.4404296875</v>
      </c>
      <c r="M37" s="31">
        <v>1201.3900146484375</v>
      </c>
      <c r="N37" s="31">
        <v>1928</v>
      </c>
      <c r="O37" s="31">
        <v>1666</v>
      </c>
      <c r="P37" s="87">
        <v>247.42500305175781</v>
      </c>
      <c r="Q37" s="31">
        <v>20445.865234375</v>
      </c>
      <c r="R37" s="31">
        <v>17316.599609375</v>
      </c>
      <c r="S37" s="31">
        <v>5938.56005859375</v>
      </c>
      <c r="T37" s="31">
        <v>11738.7548828125</v>
      </c>
      <c r="U37" s="31">
        <v>3673.60009765625</v>
      </c>
      <c r="V37" s="31">
        <v>1706.3199462890625</v>
      </c>
      <c r="W37" s="31">
        <v>2132.56005859375</v>
      </c>
      <c r="X37" s="87">
        <v>0</v>
      </c>
    </row>
    <row r="38" spans="1:24" s="11" customFormat="1">
      <c r="A38" s="72" t="s">
        <v>107</v>
      </c>
      <c r="B38" s="14"/>
      <c r="C38" s="37" t="s">
        <v>59</v>
      </c>
      <c r="D38" s="37"/>
      <c r="E38" s="29" t="s">
        <v>213</v>
      </c>
      <c r="F38" s="17">
        <f t="shared" si="3"/>
        <v>163746.5791015625</v>
      </c>
      <c r="G38" s="17">
        <f t="shared" si="6"/>
        <v>105960.14868164063</v>
      </c>
      <c r="H38" s="17">
        <f t="shared" si="2"/>
        <v>57786.430419921875</v>
      </c>
      <c r="I38" s="32">
        <v>24042.388671875</v>
      </c>
      <c r="J38" s="31">
        <v>11799.2802734375</v>
      </c>
      <c r="K38" s="31">
        <v>21665.69921875</v>
      </c>
      <c r="L38" s="31">
        <v>26167.3203125</v>
      </c>
      <c r="M38" s="31">
        <v>16258.5400390625</v>
      </c>
      <c r="N38" s="31">
        <v>1617.280029296875</v>
      </c>
      <c r="O38" s="31">
        <v>4409.64013671875</v>
      </c>
      <c r="P38" s="87">
        <v>0</v>
      </c>
      <c r="Q38" s="31">
        <v>0</v>
      </c>
      <c r="R38" s="31">
        <v>3068.52001953125</v>
      </c>
      <c r="S38" s="31">
        <v>20500.900390625</v>
      </c>
      <c r="T38" s="31">
        <v>7136.93994140625</v>
      </c>
      <c r="U38" s="31">
        <v>13175.6396484375</v>
      </c>
      <c r="V38" s="31">
        <v>7713.72021484375</v>
      </c>
      <c r="W38" s="31">
        <v>5123.7001953125</v>
      </c>
      <c r="X38" s="87">
        <v>1067.010009765625</v>
      </c>
    </row>
    <row r="39" spans="1:24" s="11" customFormat="1">
      <c r="A39" s="72" t="s">
        <v>105</v>
      </c>
      <c r="B39" s="14"/>
      <c r="C39" s="37" t="s">
        <v>60</v>
      </c>
      <c r="D39" s="88" t="s">
        <v>190</v>
      </c>
      <c r="E39" s="265"/>
      <c r="F39" s="17">
        <f t="shared" si="3"/>
        <v>23714.688354492188</v>
      </c>
      <c r="G39" s="17">
        <f t="shared" si="6"/>
        <v>9408.5234375</v>
      </c>
      <c r="H39" s="17">
        <f t="shared" si="2"/>
        <v>14306.164916992188</v>
      </c>
      <c r="I39" s="32">
        <v>2800.823486328125</v>
      </c>
      <c r="J39" s="31">
        <v>0</v>
      </c>
      <c r="K39" s="31">
        <v>0</v>
      </c>
      <c r="L39" s="31">
        <v>1531.25</v>
      </c>
      <c r="M39" s="31">
        <v>3218.25</v>
      </c>
      <c r="N39" s="31">
        <v>0</v>
      </c>
      <c r="O39" s="31">
        <v>1858.199951171875</v>
      </c>
      <c r="P39" s="87">
        <v>0</v>
      </c>
      <c r="Q39" s="31">
        <v>0</v>
      </c>
      <c r="R39" s="31">
        <v>0</v>
      </c>
      <c r="S39" s="31">
        <v>8193.5</v>
      </c>
      <c r="T39" s="31">
        <v>1643.0250244140625</v>
      </c>
      <c r="U39" s="31">
        <v>1257.8399658203125</v>
      </c>
      <c r="V39" s="31">
        <v>1584.43994140625</v>
      </c>
      <c r="W39" s="31">
        <v>0</v>
      </c>
      <c r="X39" s="87">
        <v>1627.3599853515625</v>
      </c>
    </row>
    <row r="40" spans="1:24" s="11" customFormat="1">
      <c r="A40" s="72" t="s">
        <v>108</v>
      </c>
      <c r="B40" s="14"/>
      <c r="C40" s="38" t="s">
        <v>61</v>
      </c>
      <c r="D40" s="88" t="s">
        <v>225</v>
      </c>
      <c r="E40" s="265"/>
      <c r="F40" s="17">
        <f t="shared" si="3"/>
        <v>17197.270080566406</v>
      </c>
      <c r="G40" s="17">
        <f t="shared" si="6"/>
        <v>758.67999267578125</v>
      </c>
      <c r="H40" s="17">
        <f t="shared" si="2"/>
        <v>16438.590087890625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758.67999267578125</v>
      </c>
      <c r="O40" s="31">
        <v>0</v>
      </c>
      <c r="P40" s="87">
        <v>0</v>
      </c>
      <c r="Q40" s="31">
        <v>0</v>
      </c>
      <c r="R40" s="31">
        <v>0</v>
      </c>
      <c r="S40" s="31">
        <v>0</v>
      </c>
      <c r="T40" s="31">
        <v>0</v>
      </c>
      <c r="U40" s="31">
        <v>6654.9599609375</v>
      </c>
      <c r="V40" s="31">
        <v>7966.89013671875</v>
      </c>
      <c r="W40" s="31">
        <v>1130.760009765625</v>
      </c>
      <c r="X40" s="87">
        <v>685.97998046875</v>
      </c>
    </row>
    <row r="41" spans="1:24" s="79" customFormat="1">
      <c r="A41" s="102"/>
      <c r="B41" s="262"/>
      <c r="C41" s="262"/>
      <c r="D41" s="111" t="s">
        <v>218</v>
      </c>
      <c r="E41" s="263"/>
      <c r="F41" s="80"/>
      <c r="G41" s="17"/>
      <c r="H41" s="80"/>
      <c r="I41" s="261"/>
      <c r="J41" s="262"/>
      <c r="K41" s="262"/>
      <c r="L41" s="262"/>
      <c r="M41" s="262"/>
      <c r="N41" s="262"/>
      <c r="O41" s="262"/>
      <c r="P41" s="263"/>
      <c r="Q41" s="105"/>
      <c r="R41" s="105"/>
      <c r="S41" s="105"/>
      <c r="T41" s="105"/>
      <c r="U41" s="105"/>
      <c r="V41" s="105"/>
      <c r="W41" s="105"/>
      <c r="X41" s="253"/>
    </row>
    <row r="42" spans="1:24" s="11" customFormat="1">
      <c r="A42" s="72" t="s">
        <v>106</v>
      </c>
      <c r="B42" s="14"/>
      <c r="C42" s="38" t="s">
        <v>62</v>
      </c>
      <c r="D42" s="14"/>
      <c r="E42" s="29" t="s">
        <v>210</v>
      </c>
      <c r="F42" s="17">
        <f t="shared" si="3"/>
        <v>62805.799621582031</v>
      </c>
      <c r="G42" s="17">
        <f t="shared" si="6"/>
        <v>30503.40966796875</v>
      </c>
      <c r="H42" s="17">
        <f t="shared" si="2"/>
        <v>32302.389953613281</v>
      </c>
      <c r="I42" s="32">
        <v>2748.60009765625</v>
      </c>
      <c r="J42" s="31">
        <v>5390.41015625</v>
      </c>
      <c r="K42" s="31">
        <v>9880.5595703125</v>
      </c>
      <c r="L42" s="31">
        <v>8715.9599609375</v>
      </c>
      <c r="M42" s="31">
        <v>0</v>
      </c>
      <c r="N42" s="31">
        <v>3251.639892578125</v>
      </c>
      <c r="O42" s="31">
        <v>516.239990234375</v>
      </c>
      <c r="P42" s="87">
        <v>0</v>
      </c>
      <c r="Q42" s="31">
        <v>0</v>
      </c>
      <c r="R42" s="31">
        <v>2892.800048828125</v>
      </c>
      <c r="S42" s="31">
        <v>0</v>
      </c>
      <c r="T42" s="31">
        <v>21390</v>
      </c>
      <c r="U42" s="31">
        <v>3825.929931640625</v>
      </c>
      <c r="V42" s="31">
        <v>3355.239990234375</v>
      </c>
      <c r="W42" s="31">
        <v>0</v>
      </c>
      <c r="X42" s="87">
        <v>838.41998291015625</v>
      </c>
    </row>
    <row r="43" spans="1:24" s="11" customFormat="1">
      <c r="A43" s="72" t="s">
        <v>109</v>
      </c>
      <c r="B43" s="14"/>
      <c r="C43" s="38" t="s">
        <v>63</v>
      </c>
      <c r="D43" s="14"/>
      <c r="E43" s="29" t="s">
        <v>219</v>
      </c>
      <c r="F43" s="17">
        <f t="shared" si="3"/>
        <v>535232.3583984375</v>
      </c>
      <c r="G43" s="17">
        <f t="shared" si="6"/>
        <v>316354.5458984375</v>
      </c>
      <c r="H43" s="17">
        <f t="shared" si="2"/>
        <v>218877.8125</v>
      </c>
      <c r="I43" s="32">
        <v>5519.7998046875</v>
      </c>
      <c r="J43" s="31">
        <v>0</v>
      </c>
      <c r="K43" s="31">
        <v>19081.259765625</v>
      </c>
      <c r="L43" s="31">
        <v>50760.9609375</v>
      </c>
      <c r="M43" s="31">
        <v>106164.84375</v>
      </c>
      <c r="N43" s="31">
        <v>79428.0625</v>
      </c>
      <c r="O43" s="31">
        <v>45835.37890625</v>
      </c>
      <c r="P43" s="87">
        <v>9564.240234375</v>
      </c>
      <c r="Q43" s="31">
        <v>0</v>
      </c>
      <c r="R43" s="31">
        <v>0</v>
      </c>
      <c r="S43" s="31">
        <v>6350.759765625</v>
      </c>
      <c r="T43" s="31">
        <v>28866.720703125</v>
      </c>
      <c r="U43" s="31">
        <v>55132.921875</v>
      </c>
      <c r="V43" s="31">
        <v>65701.53125</v>
      </c>
      <c r="W43" s="31">
        <v>54007.55859375</v>
      </c>
      <c r="X43" s="87">
        <v>8818.3203125</v>
      </c>
    </row>
    <row r="44" spans="1:24" s="11" customFormat="1">
      <c r="A44" s="72" t="s">
        <v>110</v>
      </c>
      <c r="B44" s="14"/>
      <c r="C44" s="38" t="s">
        <v>64</v>
      </c>
      <c r="D44" s="14"/>
      <c r="E44" s="29" t="s">
        <v>202</v>
      </c>
      <c r="F44" s="17">
        <f t="shared" si="3"/>
        <v>2381582.4360351563</v>
      </c>
      <c r="G44" s="17">
        <f t="shared" si="4"/>
        <v>1699965.90234375</v>
      </c>
      <c r="H44" s="17">
        <f t="shared" si="2"/>
        <v>681616.53369140625</v>
      </c>
      <c r="I44" s="32">
        <v>0</v>
      </c>
      <c r="J44" s="31">
        <v>0</v>
      </c>
      <c r="K44" s="31">
        <v>64295.87890625</v>
      </c>
      <c r="L44" s="31">
        <v>494273.28125</v>
      </c>
      <c r="M44" s="31">
        <v>569541.75</v>
      </c>
      <c r="N44" s="31">
        <v>354244.59375</v>
      </c>
      <c r="O44" s="31">
        <v>180207.359375</v>
      </c>
      <c r="P44" s="87">
        <v>37403.0390625</v>
      </c>
      <c r="Q44" s="31">
        <v>2909.27001953125</v>
      </c>
      <c r="R44" s="31">
        <v>0</v>
      </c>
      <c r="S44" s="31">
        <v>23736.689453125</v>
      </c>
      <c r="T44" s="31">
        <v>140870.59375</v>
      </c>
      <c r="U44" s="31">
        <v>178418.875</v>
      </c>
      <c r="V44" s="31">
        <v>175153.046875</v>
      </c>
      <c r="W44" s="31">
        <v>126600.296875</v>
      </c>
      <c r="X44" s="87">
        <v>33927.76171875</v>
      </c>
    </row>
    <row r="45" spans="1:24" s="11" customFormat="1">
      <c r="A45" s="72" t="s">
        <v>111</v>
      </c>
      <c r="B45" s="14"/>
      <c r="C45" s="38" t="s">
        <v>65</v>
      </c>
      <c r="D45" s="88" t="s">
        <v>203</v>
      </c>
      <c r="E45" s="264"/>
      <c r="F45" s="17">
        <f t="shared" si="3"/>
        <v>934164.5986328125</v>
      </c>
      <c r="G45" s="17">
        <f t="shared" si="4"/>
        <v>588263.7998046875</v>
      </c>
      <c r="H45" s="17">
        <f t="shared" si="2"/>
        <v>345900.798828125</v>
      </c>
      <c r="I45" s="32">
        <v>8399.7216796875</v>
      </c>
      <c r="J45" s="31">
        <v>0</v>
      </c>
      <c r="K45" s="31">
        <v>17000</v>
      </c>
      <c r="L45" s="31">
        <v>56518.078125</v>
      </c>
      <c r="M45" s="31">
        <v>133566.84375</v>
      </c>
      <c r="N45" s="31">
        <v>192633.390625</v>
      </c>
      <c r="O45" s="31">
        <v>143815.6875</v>
      </c>
      <c r="P45" s="87">
        <v>36330.078125</v>
      </c>
      <c r="Q45" s="31">
        <v>14638.1474609375</v>
      </c>
      <c r="R45" s="31">
        <v>0</v>
      </c>
      <c r="S45" s="31">
        <v>12633.7197265625</v>
      </c>
      <c r="T45" s="31">
        <v>25514.880859375</v>
      </c>
      <c r="U45" s="31">
        <v>49474.25</v>
      </c>
      <c r="V45" s="31">
        <v>107604.640625</v>
      </c>
      <c r="W45" s="31">
        <v>114430.5</v>
      </c>
      <c r="X45" s="87">
        <v>21604.66015625</v>
      </c>
    </row>
    <row r="46" spans="1:24" s="79" customFormat="1">
      <c r="A46" s="102"/>
      <c r="B46" s="262"/>
      <c r="C46" s="111"/>
      <c r="D46" s="111" t="s">
        <v>25</v>
      </c>
      <c r="E46" s="263"/>
      <c r="F46" s="80"/>
      <c r="G46" s="80"/>
      <c r="H46" s="80"/>
      <c r="I46" s="261"/>
      <c r="J46" s="262"/>
      <c r="K46" s="262"/>
      <c r="L46" s="262"/>
      <c r="M46" s="262"/>
      <c r="N46" s="262"/>
      <c r="O46" s="262"/>
      <c r="P46" s="263"/>
      <c r="Q46" s="105"/>
      <c r="R46" s="105"/>
      <c r="S46" s="105"/>
      <c r="T46" s="105"/>
      <c r="U46" s="105"/>
      <c r="V46" s="105"/>
      <c r="W46" s="105"/>
      <c r="X46" s="253"/>
    </row>
    <row r="47" spans="1:24" s="11" customFormat="1">
      <c r="A47" s="72" t="s">
        <v>112</v>
      </c>
      <c r="B47" s="14"/>
      <c r="C47" s="38" t="s">
        <v>66</v>
      </c>
      <c r="D47" s="46"/>
      <c r="E47" s="29" t="s">
        <v>204</v>
      </c>
      <c r="F47" s="17">
        <f t="shared" si="3"/>
        <v>35538.620056152344</v>
      </c>
      <c r="G47" s="17">
        <f t="shared" si="4"/>
        <v>22671.320007324219</v>
      </c>
      <c r="H47" s="17">
        <f t="shared" si="2"/>
        <v>12867.300048828125</v>
      </c>
      <c r="I47" s="32">
        <v>0</v>
      </c>
      <c r="J47" s="31">
        <v>0</v>
      </c>
      <c r="K47" s="31">
        <v>10110.9697265625</v>
      </c>
      <c r="L47" s="31">
        <v>1931.5</v>
      </c>
      <c r="M47" s="31">
        <v>2813.85009765625</v>
      </c>
      <c r="N47" s="31">
        <v>6469.2001953125</v>
      </c>
      <c r="O47" s="31">
        <v>648.3599853515625</v>
      </c>
      <c r="P47" s="87">
        <v>697.44000244140625</v>
      </c>
      <c r="Q47" s="31">
        <v>0</v>
      </c>
      <c r="R47" s="31">
        <v>0</v>
      </c>
      <c r="S47" s="31">
        <v>0</v>
      </c>
      <c r="T47" s="31">
        <v>4960.5</v>
      </c>
      <c r="U47" s="31">
        <v>3238.199951171875</v>
      </c>
      <c r="V47" s="31">
        <v>2270.580078125</v>
      </c>
      <c r="W47" s="31">
        <v>1557.5400390625</v>
      </c>
      <c r="X47" s="87">
        <v>840.47998046875</v>
      </c>
    </row>
    <row r="48" spans="1:24" s="11" customFormat="1">
      <c r="A48" s="72" t="s">
        <v>113</v>
      </c>
      <c r="B48" s="14"/>
      <c r="C48" s="38" t="s">
        <v>67</v>
      </c>
      <c r="D48" s="46"/>
      <c r="E48" s="29" t="s">
        <v>205</v>
      </c>
      <c r="F48" s="17">
        <f t="shared" si="3"/>
        <v>380576.59497070313</v>
      </c>
      <c r="G48" s="17">
        <f t="shared" si="4"/>
        <v>306631.50952148437</v>
      </c>
      <c r="H48" s="17">
        <f t="shared" si="2"/>
        <v>73945.08544921875</v>
      </c>
      <c r="I48" s="32">
        <v>8384.14453125</v>
      </c>
      <c r="J48" s="31">
        <v>0</v>
      </c>
      <c r="K48" s="31">
        <v>47714.71875</v>
      </c>
      <c r="L48" s="31">
        <v>161249.765625</v>
      </c>
      <c r="M48" s="31">
        <v>57857.28125</v>
      </c>
      <c r="N48" s="31">
        <v>18761.119140625</v>
      </c>
      <c r="O48" s="31">
        <v>11095.240234375</v>
      </c>
      <c r="P48" s="87">
        <v>1569.239990234375</v>
      </c>
      <c r="Q48" s="31">
        <v>8774.849609375</v>
      </c>
      <c r="R48" s="31">
        <v>3013.72509765625</v>
      </c>
      <c r="S48" s="31">
        <v>11313.400390625</v>
      </c>
      <c r="T48" s="31">
        <v>27327.330078125</v>
      </c>
      <c r="U48" s="31">
        <v>7554.240234375</v>
      </c>
      <c r="V48" s="31">
        <v>11225.7900390625</v>
      </c>
      <c r="W48" s="31">
        <v>4735.75</v>
      </c>
      <c r="X48" s="87">
        <v>0</v>
      </c>
    </row>
    <row r="49" spans="1:24" s="11" customFormat="1">
      <c r="A49" s="72" t="s">
        <v>114</v>
      </c>
      <c r="B49" s="14"/>
      <c r="C49" s="38" t="s">
        <v>68</v>
      </c>
      <c r="D49" s="46"/>
      <c r="E49" s="29" t="s">
        <v>206</v>
      </c>
      <c r="F49" s="17">
        <f t="shared" si="3"/>
        <v>155605.08862304687</v>
      </c>
      <c r="G49" s="17">
        <f t="shared" si="4"/>
        <v>85296.730224609375</v>
      </c>
      <c r="H49" s="17">
        <f t="shared" si="2"/>
        <v>70308.3583984375</v>
      </c>
      <c r="I49" s="32">
        <v>12903.7998046875</v>
      </c>
      <c r="J49" s="31">
        <v>4774.990234375</v>
      </c>
      <c r="K49" s="31">
        <v>9027.2001953125</v>
      </c>
      <c r="L49" s="31">
        <v>22627.6796875</v>
      </c>
      <c r="M49" s="31">
        <v>12743.2998046875</v>
      </c>
      <c r="N49" s="31">
        <v>14793.5703125</v>
      </c>
      <c r="O49" s="31">
        <v>7123.14013671875</v>
      </c>
      <c r="P49" s="87">
        <v>1303.050048828125</v>
      </c>
      <c r="Q49" s="31">
        <v>5842.19775390625</v>
      </c>
      <c r="R49" s="31">
        <v>2995.4599609375</v>
      </c>
      <c r="S49" s="31">
        <v>14465.5</v>
      </c>
      <c r="T49" s="31">
        <v>15667.2001953125</v>
      </c>
      <c r="U49" s="31">
        <v>12134.16015625</v>
      </c>
      <c r="V49" s="31">
        <v>9011.080078125</v>
      </c>
      <c r="W49" s="31">
        <v>6622.2001953125</v>
      </c>
      <c r="X49" s="87">
        <v>3570.56005859375</v>
      </c>
    </row>
    <row r="50" spans="1:24" s="79" customFormat="1">
      <c r="A50" s="102"/>
      <c r="B50" s="262"/>
      <c r="C50" s="111"/>
      <c r="D50" s="111" t="s">
        <v>26</v>
      </c>
      <c r="E50" s="263"/>
      <c r="F50" s="80"/>
      <c r="G50" s="80"/>
      <c r="H50" s="80"/>
      <c r="I50" s="261"/>
      <c r="J50" s="262"/>
      <c r="K50" s="262"/>
      <c r="L50" s="262"/>
      <c r="M50" s="262"/>
      <c r="N50" s="262"/>
      <c r="O50" s="262"/>
      <c r="P50" s="263"/>
      <c r="Q50" s="105"/>
      <c r="R50" s="105"/>
      <c r="S50" s="105"/>
      <c r="T50" s="105"/>
      <c r="U50" s="105"/>
      <c r="V50" s="105"/>
      <c r="W50" s="105"/>
      <c r="X50" s="253"/>
    </row>
    <row r="51" spans="1:24" s="11" customFormat="1">
      <c r="A51" s="72" t="s">
        <v>115</v>
      </c>
      <c r="B51" s="14"/>
      <c r="C51" s="38" t="s">
        <v>69</v>
      </c>
      <c r="D51" s="46"/>
      <c r="E51" s="29" t="s">
        <v>220</v>
      </c>
      <c r="F51" s="17">
        <f t="shared" si="3"/>
        <v>274103.34619140625</v>
      </c>
      <c r="G51" s="17">
        <f t="shared" si="4"/>
        <v>185815.5361328125</v>
      </c>
      <c r="H51" s="17">
        <f t="shared" si="2"/>
        <v>88287.81005859375</v>
      </c>
      <c r="I51" s="32">
        <v>0</v>
      </c>
      <c r="J51" s="31">
        <v>5357.33984375</v>
      </c>
      <c r="K51" s="31">
        <v>8933.83984375</v>
      </c>
      <c r="L51" s="31">
        <v>60146.5</v>
      </c>
      <c r="M51" s="31">
        <v>70354.7578125</v>
      </c>
      <c r="N51" s="31">
        <v>24598.619140625</v>
      </c>
      <c r="O51" s="31">
        <v>13565.51953125</v>
      </c>
      <c r="P51" s="87">
        <v>2858.9599609375</v>
      </c>
      <c r="Q51" s="31">
        <v>0</v>
      </c>
      <c r="R51" s="31">
        <v>7597.02001953125</v>
      </c>
      <c r="S51" s="31">
        <v>6554.52001953125</v>
      </c>
      <c r="T51" s="31">
        <v>22763.439453125</v>
      </c>
      <c r="U51" s="31">
        <v>23442.08984375</v>
      </c>
      <c r="V51" s="31">
        <v>15204.7802734375</v>
      </c>
      <c r="W51" s="31">
        <v>9784.4404296875</v>
      </c>
      <c r="X51" s="87">
        <v>2941.52001953125</v>
      </c>
    </row>
    <row r="52" spans="1:24" s="11" customFormat="1">
      <c r="A52" s="72" t="s">
        <v>116</v>
      </c>
      <c r="B52" s="14"/>
      <c r="C52" s="37" t="s">
        <v>70</v>
      </c>
      <c r="D52" s="46"/>
      <c r="E52" s="28" t="s">
        <v>207</v>
      </c>
      <c r="F52" s="17">
        <f t="shared" si="3"/>
        <v>47649.8818359375</v>
      </c>
      <c r="G52" s="17">
        <f t="shared" si="4"/>
        <v>26983.351806640625</v>
      </c>
      <c r="H52" s="17">
        <f>SUM(Q52:X52)</f>
        <v>20666.530029296875</v>
      </c>
      <c r="I52" s="32">
        <v>2791.966796875</v>
      </c>
      <c r="J52" s="31">
        <v>0</v>
      </c>
      <c r="K52" s="31">
        <v>0</v>
      </c>
      <c r="L52" s="31">
        <v>11188.3798828125</v>
      </c>
      <c r="M52" s="31">
        <v>5715.4501953125</v>
      </c>
      <c r="N52" s="31">
        <v>3177.074951171875</v>
      </c>
      <c r="O52" s="31">
        <v>4110.47998046875</v>
      </c>
      <c r="P52" s="87">
        <v>0</v>
      </c>
      <c r="Q52" s="31">
        <v>0</v>
      </c>
      <c r="R52" s="31">
        <v>2856.639892578125</v>
      </c>
      <c r="S52" s="31">
        <v>2249.10009765625</v>
      </c>
      <c r="T52" s="31">
        <v>7298.10009765625</v>
      </c>
      <c r="U52" s="31">
        <v>5839.919921875</v>
      </c>
      <c r="V52" s="31">
        <v>1736.7900390625</v>
      </c>
      <c r="W52" s="31">
        <v>0</v>
      </c>
      <c r="X52" s="87">
        <v>685.97998046875</v>
      </c>
    </row>
    <row r="53" spans="1:24" s="11" customFormat="1">
      <c r="A53" s="72" t="s">
        <v>184</v>
      </c>
      <c r="B53" s="14"/>
      <c r="C53" s="37" t="s">
        <v>71</v>
      </c>
      <c r="D53" s="88" t="s">
        <v>182</v>
      </c>
      <c r="E53" s="265"/>
      <c r="F53" s="17">
        <f>SUM(G53:H53)</f>
        <v>448276.49230957031</v>
      </c>
      <c r="G53" s="17">
        <f>SUM(I53:P53)</f>
        <v>272075.49914550781</v>
      </c>
      <c r="H53" s="17">
        <f>SUM(Q53:X53)</f>
        <v>176200.9931640625</v>
      </c>
      <c r="I53" s="32">
        <v>254087.359375</v>
      </c>
      <c r="J53" s="31">
        <v>16050.7197265625</v>
      </c>
      <c r="K53" s="31">
        <v>1937.4200439453125</v>
      </c>
      <c r="L53" s="31">
        <v>0</v>
      </c>
      <c r="M53" s="31">
        <v>0</v>
      </c>
      <c r="N53" s="31">
        <v>0</v>
      </c>
      <c r="O53" s="31">
        <v>0</v>
      </c>
      <c r="P53" s="87">
        <v>0</v>
      </c>
      <c r="Q53" s="31">
        <v>159224.453125</v>
      </c>
      <c r="R53" s="31">
        <v>14916.6201171875</v>
      </c>
      <c r="S53" s="31">
        <v>2059.919921875</v>
      </c>
      <c r="T53" s="31">
        <v>0</v>
      </c>
      <c r="U53" s="31">
        <v>0</v>
      </c>
      <c r="V53" s="31">
        <v>0</v>
      </c>
      <c r="W53" s="31">
        <v>0</v>
      </c>
      <c r="X53" s="87">
        <v>0</v>
      </c>
    </row>
    <row r="54" spans="1:24" s="16" customFormat="1" ht="15" customHeight="1">
      <c r="A54" s="248"/>
      <c r="B54" s="63" t="s">
        <v>56</v>
      </c>
      <c r="C54" s="63"/>
      <c r="D54" s="63"/>
      <c r="E54" s="64"/>
      <c r="F54" s="53">
        <f t="shared" si="3"/>
        <v>2192289.4327850342</v>
      </c>
      <c r="G54" s="54">
        <f>SUM(G55:G61)</f>
        <v>1428912.7430877686</v>
      </c>
      <c r="H54" s="54">
        <f>SUM(H55:H61)</f>
        <v>763376.68969726563</v>
      </c>
      <c r="I54" s="55">
        <f>SUM(I55:I61)</f>
        <v>95982.330078125</v>
      </c>
      <c r="J54" s="56">
        <f t="shared" ref="J54:X54" si="7">SUM(J55:J61)</f>
        <v>80536.32958984375</v>
      </c>
      <c r="K54" s="56">
        <f t="shared" si="7"/>
        <v>511945.65576171875</v>
      </c>
      <c r="L54" s="56">
        <f t="shared" si="7"/>
        <v>532604.6015625</v>
      </c>
      <c r="M54" s="56">
        <f>SUM(M55:M61)</f>
        <v>93621.61083984375</v>
      </c>
      <c r="N54" s="56">
        <f t="shared" si="7"/>
        <v>71944.560119628906</v>
      </c>
      <c r="O54" s="56">
        <f t="shared" si="7"/>
        <v>35044.980285644531</v>
      </c>
      <c r="P54" s="252">
        <f>SUM(P55:P61)</f>
        <v>7232.6748504638672</v>
      </c>
      <c r="Q54" s="56">
        <f t="shared" si="7"/>
        <v>81862.3525390625</v>
      </c>
      <c r="R54" s="56">
        <f t="shared" si="7"/>
        <v>64889.03955078125</v>
      </c>
      <c r="S54" s="56">
        <f t="shared" si="7"/>
        <v>292697.75439453125</v>
      </c>
      <c r="T54" s="56">
        <f t="shared" si="7"/>
        <v>185785.26806640625</v>
      </c>
      <c r="U54" s="56">
        <f t="shared" si="7"/>
        <v>61622.15478515625</v>
      </c>
      <c r="V54" s="56">
        <f t="shared" si="7"/>
        <v>38824.680480957031</v>
      </c>
      <c r="W54" s="56">
        <f t="shared" si="7"/>
        <v>29150.840026855469</v>
      </c>
      <c r="X54" s="252">
        <f t="shared" si="7"/>
        <v>8544.599853515625</v>
      </c>
    </row>
    <row r="55" spans="1:24">
      <c r="A55" s="72" t="s">
        <v>119</v>
      </c>
      <c r="B55" s="81"/>
      <c r="C55" s="38" t="s">
        <v>72</v>
      </c>
      <c r="D55" s="88" t="s">
        <v>223</v>
      </c>
      <c r="E55" s="266"/>
      <c r="F55" s="17">
        <f>SUM(G55:H55)</f>
        <v>678217.13763427734</v>
      </c>
      <c r="G55" s="17">
        <f t="shared" si="4"/>
        <v>551754.48358154297</v>
      </c>
      <c r="H55" s="17">
        <f t="shared" si="2"/>
        <v>126462.65405273438</v>
      </c>
      <c r="I55" s="254">
        <v>21007.80078125</v>
      </c>
      <c r="J55" s="33">
        <v>16768.619140625</v>
      </c>
      <c r="K55" s="33">
        <v>215914.796875</v>
      </c>
      <c r="L55" s="33">
        <v>230576.765625</v>
      </c>
      <c r="M55" s="33">
        <v>39430.3203125</v>
      </c>
      <c r="N55" s="33">
        <v>21821.80078125</v>
      </c>
      <c r="O55" s="33">
        <v>5706.5400390625</v>
      </c>
      <c r="P55" s="87">
        <v>527.84002685546875</v>
      </c>
      <c r="Q55" s="33">
        <v>16235.099609375</v>
      </c>
      <c r="R55" s="33">
        <v>11095.5595703125</v>
      </c>
      <c r="S55" s="33">
        <v>26576.900390625</v>
      </c>
      <c r="T55" s="33">
        <v>47856.375</v>
      </c>
      <c r="U55" s="33">
        <v>14694.2197265625</v>
      </c>
      <c r="V55" s="33">
        <v>8187.759765625</v>
      </c>
      <c r="W55" s="33">
        <v>1130.760009765625</v>
      </c>
      <c r="X55" s="255">
        <v>685.97998046875</v>
      </c>
    </row>
    <row r="56" spans="1:24">
      <c r="A56" s="72" t="s">
        <v>120</v>
      </c>
      <c r="B56" s="81"/>
      <c r="C56" s="38" t="s">
        <v>73</v>
      </c>
      <c r="D56" s="88" t="s">
        <v>27</v>
      </c>
      <c r="E56" s="266"/>
      <c r="F56" s="17">
        <f t="shared" si="3"/>
        <v>243379.98278808594</v>
      </c>
      <c r="G56" s="17">
        <f t="shared" si="4"/>
        <v>152233.8603515625</v>
      </c>
      <c r="H56" s="17">
        <f t="shared" si="2"/>
        <v>91146.122436523438</v>
      </c>
      <c r="I56" s="254">
        <v>16736.22265625</v>
      </c>
      <c r="J56" s="33">
        <v>9193.01953125</v>
      </c>
      <c r="K56" s="33">
        <v>32953.19921875</v>
      </c>
      <c r="L56" s="33">
        <v>21607.169921875</v>
      </c>
      <c r="M56" s="33">
        <v>17142.83984375</v>
      </c>
      <c r="N56" s="33">
        <v>24792.0390625</v>
      </c>
      <c r="O56" s="33">
        <v>24313.3203125</v>
      </c>
      <c r="P56" s="87">
        <v>5496.0498046875</v>
      </c>
      <c r="Q56" s="33">
        <v>20557.01171875</v>
      </c>
      <c r="R56" s="33">
        <v>0</v>
      </c>
      <c r="S56" s="33">
        <v>10693.900390625</v>
      </c>
      <c r="T56" s="33">
        <v>1855.8900146484375</v>
      </c>
      <c r="U56" s="33">
        <v>12138.1201171875</v>
      </c>
      <c r="V56" s="33">
        <v>15909.48046875</v>
      </c>
      <c r="W56" s="33">
        <v>23171.33984375</v>
      </c>
      <c r="X56" s="255">
        <v>6820.3798828125</v>
      </c>
    </row>
    <row r="57" spans="1:24">
      <c r="A57" s="72" t="s">
        <v>121</v>
      </c>
      <c r="B57" s="81"/>
      <c r="C57" s="38" t="s">
        <v>74</v>
      </c>
      <c r="D57" s="88" t="s">
        <v>28</v>
      </c>
      <c r="E57" s="266"/>
      <c r="F57" s="17">
        <f t="shared" si="3"/>
        <v>210606.9434967041</v>
      </c>
      <c r="G57" s="17">
        <f t="shared" si="4"/>
        <v>142327.69746398926</v>
      </c>
      <c r="H57" s="17">
        <f t="shared" si="2"/>
        <v>68279.246032714844</v>
      </c>
      <c r="I57" s="254">
        <v>33132.6015625</v>
      </c>
      <c r="J57" s="33">
        <v>34056.12109375</v>
      </c>
      <c r="K57" s="33">
        <v>39267.359375</v>
      </c>
      <c r="L57" s="33">
        <v>25932.900390625</v>
      </c>
      <c r="M57" s="33">
        <v>7362.81005859375</v>
      </c>
      <c r="N57" s="33">
        <v>779.760009765625</v>
      </c>
      <c r="O57" s="33">
        <v>1548.719970703125</v>
      </c>
      <c r="P57" s="87">
        <v>247.42500305175781</v>
      </c>
      <c r="Q57" s="33">
        <v>21988.80078125</v>
      </c>
      <c r="R57" s="33">
        <v>23213.400390625</v>
      </c>
      <c r="S57" s="33">
        <v>13631.0400390625</v>
      </c>
      <c r="T57" s="33">
        <v>5472.31982421875</v>
      </c>
      <c r="U57" s="33">
        <v>2625.375</v>
      </c>
      <c r="V57" s="33">
        <v>824.469970703125</v>
      </c>
      <c r="W57" s="33">
        <v>523.84002685546875</v>
      </c>
      <c r="X57" s="255">
        <v>0</v>
      </c>
    </row>
    <row r="58" spans="1:24">
      <c r="A58" s="72" t="s">
        <v>122</v>
      </c>
      <c r="B58" s="81"/>
      <c r="C58" s="38" t="s">
        <v>75</v>
      </c>
      <c r="D58" s="88" t="s">
        <v>117</v>
      </c>
      <c r="E58" s="266"/>
      <c r="F58" s="17">
        <f t="shared" si="3"/>
        <v>129965.36935424805</v>
      </c>
      <c r="G58" s="17">
        <f t="shared" si="4"/>
        <v>71940.588623046875</v>
      </c>
      <c r="H58" s="17">
        <f t="shared" si="2"/>
        <v>58024.780731201172</v>
      </c>
      <c r="I58" s="254">
        <v>8338.330078125</v>
      </c>
      <c r="J58" s="33">
        <v>8384.3095703125</v>
      </c>
      <c r="K58" s="33">
        <v>27321.69921875</v>
      </c>
      <c r="L58" s="33">
        <v>15264.599609375</v>
      </c>
      <c r="M58" s="33">
        <v>3718.5</v>
      </c>
      <c r="N58" s="33">
        <v>7278.39013671875</v>
      </c>
      <c r="O58" s="33">
        <v>1634.760009765625</v>
      </c>
      <c r="P58" s="87">
        <v>0</v>
      </c>
      <c r="Q58" s="33">
        <v>17262.900390625</v>
      </c>
      <c r="R58" s="33">
        <v>6064.81005859375</v>
      </c>
      <c r="S58" s="33">
        <v>9310.7001953125</v>
      </c>
      <c r="T58" s="33">
        <v>18038.16015625</v>
      </c>
      <c r="U58" s="33">
        <v>5036.39990234375</v>
      </c>
      <c r="V58" s="33">
        <v>822.69000244140625</v>
      </c>
      <c r="W58" s="33">
        <v>1143.0400390625</v>
      </c>
      <c r="X58" s="255">
        <v>346.07998657226563</v>
      </c>
    </row>
    <row r="59" spans="1:24">
      <c r="A59" s="72" t="s">
        <v>123</v>
      </c>
      <c r="B59" s="81"/>
      <c r="C59" s="38" t="s">
        <v>76</v>
      </c>
      <c r="D59" s="88" t="s">
        <v>221</v>
      </c>
      <c r="E59" s="266"/>
      <c r="F59" s="17">
        <f t="shared" si="3"/>
        <v>576002.19720458984</v>
      </c>
      <c r="G59" s="17">
        <f t="shared" si="4"/>
        <v>303709.54135131836</v>
      </c>
      <c r="H59" s="17">
        <f t="shared" si="2"/>
        <v>272292.65585327148</v>
      </c>
      <c r="I59" s="254">
        <v>0</v>
      </c>
      <c r="J59" s="33">
        <v>6005.580078125</v>
      </c>
      <c r="K59" s="33">
        <v>133316.28125</v>
      </c>
      <c r="L59" s="33">
        <v>144373.859375</v>
      </c>
      <c r="M59" s="33">
        <v>9270.8603515625</v>
      </c>
      <c r="N59" s="33">
        <v>9182.3203125</v>
      </c>
      <c r="O59" s="33">
        <v>1296.719970703125</v>
      </c>
      <c r="P59" s="87">
        <v>263.92001342773437</v>
      </c>
      <c r="Q59" s="33">
        <v>0</v>
      </c>
      <c r="R59" s="33">
        <v>7549.240234375</v>
      </c>
      <c r="S59" s="33">
        <v>177117.3125</v>
      </c>
      <c r="T59" s="33">
        <v>69120.703125</v>
      </c>
      <c r="U59" s="33">
        <v>10161.9599609375</v>
      </c>
      <c r="V59" s="33">
        <v>8055.0400390625</v>
      </c>
      <c r="W59" s="33">
        <v>0</v>
      </c>
      <c r="X59" s="255">
        <v>288.39999389648437</v>
      </c>
    </row>
    <row r="60" spans="1:24">
      <c r="A60" s="72" t="s">
        <v>124</v>
      </c>
      <c r="B60" s="81"/>
      <c r="C60" s="38" t="s">
        <v>77</v>
      </c>
      <c r="D60" s="88" t="s">
        <v>29</v>
      </c>
      <c r="E60" s="266"/>
      <c r="F60" s="17">
        <f t="shared" si="3"/>
        <v>40066.76025390625</v>
      </c>
      <c r="G60" s="17">
        <f t="shared" si="4"/>
        <v>36156.590209960938</v>
      </c>
      <c r="H60" s="17">
        <f t="shared" si="2"/>
        <v>3910.1700439453125</v>
      </c>
      <c r="I60" s="254">
        <v>0</v>
      </c>
      <c r="J60" s="33">
        <v>0</v>
      </c>
      <c r="K60" s="33">
        <v>6612.31982421875</v>
      </c>
      <c r="L60" s="33">
        <v>25447.400390625</v>
      </c>
      <c r="M60" s="33">
        <v>2749.5</v>
      </c>
      <c r="N60" s="33">
        <v>802.45001220703125</v>
      </c>
      <c r="O60" s="33">
        <v>544.91998291015625</v>
      </c>
      <c r="P60" s="87">
        <v>0</v>
      </c>
      <c r="Q60" s="33">
        <v>0</v>
      </c>
      <c r="R60" s="33">
        <v>0</v>
      </c>
      <c r="S60" s="33">
        <v>2249.10009765625</v>
      </c>
      <c r="T60" s="33">
        <v>1661.0699462890625</v>
      </c>
      <c r="U60" s="33">
        <v>0</v>
      </c>
      <c r="V60" s="33">
        <v>0</v>
      </c>
      <c r="W60" s="33">
        <v>0</v>
      </c>
      <c r="X60" s="255">
        <v>0</v>
      </c>
    </row>
    <row r="61" spans="1:24">
      <c r="A61" s="72" t="s">
        <v>125</v>
      </c>
      <c r="B61" s="81"/>
      <c r="C61" s="38" t="s">
        <v>78</v>
      </c>
      <c r="D61" s="88" t="s">
        <v>118</v>
      </c>
      <c r="E61" s="266"/>
      <c r="F61" s="17">
        <f t="shared" si="3"/>
        <v>314051.04205322266</v>
      </c>
      <c r="G61" s="17">
        <f t="shared" si="4"/>
        <v>170789.98150634766</v>
      </c>
      <c r="H61" s="17">
        <f t="shared" si="2"/>
        <v>143261.060546875</v>
      </c>
      <c r="I61" s="254">
        <v>16767.375</v>
      </c>
      <c r="J61" s="33">
        <v>6128.68017578125</v>
      </c>
      <c r="K61" s="33">
        <v>56560</v>
      </c>
      <c r="L61" s="33">
        <v>69401.90625</v>
      </c>
      <c r="M61" s="33">
        <v>13946.7802734375</v>
      </c>
      <c r="N61" s="33">
        <v>7287.7998046875</v>
      </c>
      <c r="O61" s="33">
        <v>0</v>
      </c>
      <c r="P61" s="87">
        <v>697.44000244140625</v>
      </c>
      <c r="Q61" s="33">
        <v>5818.5400390625</v>
      </c>
      <c r="R61" s="33">
        <v>16966.029296875</v>
      </c>
      <c r="S61" s="33">
        <v>53118.80078125</v>
      </c>
      <c r="T61" s="33">
        <v>41780.75</v>
      </c>
      <c r="U61" s="33">
        <v>16966.080078125</v>
      </c>
      <c r="V61" s="33">
        <v>5025.240234375</v>
      </c>
      <c r="W61" s="33">
        <v>3181.860107421875</v>
      </c>
      <c r="X61" s="255">
        <v>403.760009765625</v>
      </c>
    </row>
    <row r="62" spans="1:24" s="101" customFormat="1" ht="15" customHeight="1" thickBot="1">
      <c r="A62" s="249" t="s">
        <v>80</v>
      </c>
      <c r="B62" s="95" t="s">
        <v>183</v>
      </c>
      <c r="C62" s="97" t="s">
        <v>79</v>
      </c>
      <c r="D62" s="100"/>
      <c r="E62" s="97"/>
      <c r="F62" s="98">
        <f t="shared" si="3"/>
        <v>811206.7353515625</v>
      </c>
      <c r="G62" s="99">
        <f t="shared" si="4"/>
        <v>387436.607421875</v>
      </c>
      <c r="H62" s="99">
        <f>SUM(Q62:X62)</f>
        <v>423770.1279296875</v>
      </c>
      <c r="I62" s="100">
        <v>8376.814453125</v>
      </c>
      <c r="J62" s="96">
        <v>14631.6953125</v>
      </c>
      <c r="K62" s="96">
        <v>18012.314453125</v>
      </c>
      <c r="L62" s="96">
        <v>21423</v>
      </c>
      <c r="M62" s="96">
        <v>32687.279296875</v>
      </c>
      <c r="N62" s="96">
        <v>60106.01953125</v>
      </c>
      <c r="O62" s="96">
        <v>155591.484375</v>
      </c>
      <c r="P62" s="97">
        <v>76608</v>
      </c>
      <c r="Q62" s="96">
        <v>8798.8251953125</v>
      </c>
      <c r="R62" s="96">
        <v>5991.740234375</v>
      </c>
      <c r="S62" s="96">
        <v>17767.0390625</v>
      </c>
      <c r="T62" s="96">
        <v>6964.5</v>
      </c>
      <c r="U62" s="96">
        <v>25256</v>
      </c>
      <c r="V62" s="96">
        <v>68436.15625</v>
      </c>
      <c r="W62" s="96">
        <v>187018.1875</v>
      </c>
      <c r="X62" s="97">
        <v>103537.6796875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90" zoomScaleNormal="90" workbookViewId="0">
      <pane xSplit="5" ySplit="8" topLeftCell="F9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9.109375" defaultRowHeight="13.2"/>
  <cols>
    <col min="1" max="1" width="7.6640625" style="73" customWidth="1"/>
    <col min="2" max="3" width="3" style="40" customWidth="1"/>
    <col min="4" max="4" width="3.88671875" style="40" customWidth="1"/>
    <col min="5" max="5" width="34.6640625" style="6" customWidth="1"/>
    <col min="6" max="24" width="10.88671875" style="6" customWidth="1"/>
    <col min="25" max="16384" width="9.109375" style="6"/>
  </cols>
  <sheetData>
    <row r="1" spans="1:24" ht="15.6">
      <c r="A1" s="65" t="s">
        <v>200</v>
      </c>
    </row>
    <row r="2" spans="1:24" ht="15.6">
      <c r="A2" s="112" t="s">
        <v>167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34" t="s">
        <v>32</v>
      </c>
      <c r="I4" s="289" t="s">
        <v>31</v>
      </c>
      <c r="J4" s="290"/>
      <c r="K4" s="290"/>
      <c r="L4" s="290"/>
      <c r="M4" s="290"/>
      <c r="N4" s="290"/>
      <c r="O4" s="290"/>
      <c r="P4" s="291"/>
      <c r="Q4" s="290" t="s">
        <v>32</v>
      </c>
      <c r="R4" s="290"/>
      <c r="S4" s="290"/>
      <c r="T4" s="290"/>
      <c r="U4" s="290"/>
      <c r="V4" s="290"/>
      <c r="W4" s="290"/>
      <c r="X4" s="290"/>
    </row>
    <row r="5" spans="1:24" s="8" customFormat="1" ht="13.8" thickBot="1">
      <c r="A5" s="68"/>
      <c r="B5" s="43"/>
      <c r="C5" s="43"/>
      <c r="D5" s="43"/>
      <c r="E5" s="21" t="s">
        <v>34</v>
      </c>
      <c r="F5" s="286" t="s">
        <v>52</v>
      </c>
      <c r="G5" s="287" t="s">
        <v>1</v>
      </c>
      <c r="H5" s="288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56" t="s">
        <v>128</v>
      </c>
      <c r="Q5" s="10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10" t="s">
        <v>128</v>
      </c>
    </row>
    <row r="6" spans="1:24" s="11" customFormat="1" ht="14.4" thickTop="1" thickBot="1">
      <c r="A6" s="74" t="s">
        <v>0</v>
      </c>
      <c r="B6" s="57"/>
      <c r="C6" s="57"/>
      <c r="D6" s="57"/>
      <c r="E6" s="58"/>
      <c r="F6" s="59">
        <f>SUM(G6:H6)</f>
        <v>123658.795</v>
      </c>
      <c r="G6" s="60">
        <f>SUM(I6:P6)</f>
        <v>64557.667999999991</v>
      </c>
      <c r="H6" s="60">
        <f>SUM(Q6:X6)</f>
        <v>59101.127000000008</v>
      </c>
      <c r="I6" s="61">
        <v>5184.7939999999999</v>
      </c>
      <c r="J6" s="62">
        <v>10202.486000000001</v>
      </c>
      <c r="K6" s="62">
        <v>18055.042000000001</v>
      </c>
      <c r="L6" s="62">
        <v>18508.969000000001</v>
      </c>
      <c r="M6" s="62">
        <v>6335.8159999999998</v>
      </c>
      <c r="N6" s="62">
        <v>3757.721</v>
      </c>
      <c r="O6" s="62">
        <v>1878.912</v>
      </c>
      <c r="P6" s="257">
        <v>633.928</v>
      </c>
      <c r="Q6" s="62">
        <v>4502.4229999999998</v>
      </c>
      <c r="R6" s="62">
        <v>8830.1139999999996</v>
      </c>
      <c r="S6" s="62">
        <v>15886.424999999999</v>
      </c>
      <c r="T6" s="62">
        <v>16941.830000000002</v>
      </c>
      <c r="U6" s="62">
        <v>5962.2070000000003</v>
      </c>
      <c r="V6" s="62">
        <v>4036.2669999999998</v>
      </c>
      <c r="W6" s="62">
        <v>2191.165</v>
      </c>
      <c r="X6" s="62">
        <v>750.69600000000003</v>
      </c>
    </row>
    <row r="7" spans="1:24" s="11" customFormat="1" ht="14.4" thickTop="1" thickBot="1">
      <c r="A7" s="69"/>
      <c r="B7" s="44"/>
      <c r="C7" s="44"/>
      <c r="D7" s="44"/>
      <c r="E7" s="26"/>
      <c r="F7" s="36"/>
      <c r="G7" s="35"/>
      <c r="H7" s="258"/>
      <c r="I7" s="36"/>
      <c r="J7" s="35"/>
      <c r="K7" s="35"/>
      <c r="L7" s="35"/>
      <c r="M7" s="35"/>
      <c r="N7" s="35"/>
      <c r="O7" s="35"/>
      <c r="P7" s="258"/>
      <c r="Q7" s="35"/>
      <c r="R7" s="35"/>
      <c r="S7" s="35"/>
      <c r="T7" s="35"/>
      <c r="U7" s="35"/>
      <c r="V7" s="35"/>
      <c r="W7" s="35"/>
      <c r="X7" s="35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6"/>
      <c r="G8" s="35"/>
      <c r="H8" s="258"/>
      <c r="I8" s="12"/>
      <c r="J8" s="13"/>
      <c r="K8" s="13"/>
      <c r="L8" s="13"/>
      <c r="M8" s="13"/>
      <c r="N8" s="13"/>
      <c r="O8" s="13"/>
      <c r="P8" s="259"/>
      <c r="Q8" s="13"/>
      <c r="R8" s="13"/>
      <c r="S8" s="13"/>
      <c r="T8" s="13"/>
      <c r="U8" s="13"/>
      <c r="V8" s="13"/>
      <c r="W8" s="13"/>
      <c r="X8" s="13"/>
    </row>
    <row r="9" spans="1:24" s="15" customFormat="1" ht="14.4" thickTop="1">
      <c r="A9" s="71"/>
      <c r="B9" s="47" t="s">
        <v>2</v>
      </c>
      <c r="C9" s="47"/>
      <c r="D9" s="47"/>
      <c r="E9" s="48"/>
      <c r="F9" s="49">
        <f>SUM(G9:H9)</f>
        <v>26148761.358123779</v>
      </c>
      <c r="G9" s="50">
        <f>SUM(I9:P9)</f>
        <v>14901411.147705078</v>
      </c>
      <c r="H9" s="50">
        <f>SUM(Q9:X9)</f>
        <v>11247350.210418701</v>
      </c>
      <c r="I9" s="51">
        <f t="shared" ref="I9:X9" si="0">I10+I24+I54+I62</f>
        <v>1857947.9389648438</v>
      </c>
      <c r="J9" s="52">
        <f t="shared" si="0"/>
        <v>375600.20947265625</v>
      </c>
      <c r="K9" s="52">
        <f t="shared" si="0"/>
        <v>1796772.2182617188</v>
      </c>
      <c r="L9" s="52">
        <f t="shared" si="0"/>
        <v>3782610.1037597656</v>
      </c>
      <c r="M9" s="52">
        <f t="shared" si="0"/>
        <v>2466116.7126464844</v>
      </c>
      <c r="N9" s="52">
        <f t="shared" si="0"/>
        <v>2347867.9649658203</v>
      </c>
      <c r="O9" s="52">
        <f t="shared" si="0"/>
        <v>1790641.8303222656</v>
      </c>
      <c r="P9" s="260">
        <f t="shared" si="0"/>
        <v>483854.16931152344</v>
      </c>
      <c r="Q9" s="250">
        <f t="shared" si="0"/>
        <v>1692311.2358398437</v>
      </c>
      <c r="R9" s="250">
        <f t="shared" si="0"/>
        <v>316545.46948242187</v>
      </c>
      <c r="S9" s="250">
        <f t="shared" si="0"/>
        <v>1327692.6088867188</v>
      </c>
      <c r="T9" s="250">
        <f t="shared" si="0"/>
        <v>1950690.4709472656</v>
      </c>
      <c r="U9" s="250">
        <f t="shared" si="0"/>
        <v>1418651.2634277344</v>
      </c>
      <c r="V9" s="250">
        <f t="shared" si="0"/>
        <v>2038076.7692871094</v>
      </c>
      <c r="W9" s="250">
        <f t="shared" si="0"/>
        <v>1891893.0571289062</v>
      </c>
      <c r="X9" s="251">
        <f t="shared" si="0"/>
        <v>611489.33541870117</v>
      </c>
    </row>
    <row r="10" spans="1:24" s="16" customFormat="1" ht="15" customHeight="1">
      <c r="A10" s="248"/>
      <c r="B10" s="63" t="s">
        <v>214</v>
      </c>
      <c r="C10" s="63"/>
      <c r="D10" s="63"/>
      <c r="E10" s="64"/>
      <c r="F10" s="53">
        <f>SUM(G10:H10)</f>
        <v>7574464.0963745117</v>
      </c>
      <c r="G10" s="54">
        <f>SUM(I10:P10)</f>
        <v>3967535.3931274414</v>
      </c>
      <c r="H10" s="54">
        <f>SUM(Q10:X10)</f>
        <v>3606928.7032470703</v>
      </c>
      <c r="I10" s="55">
        <f>SUM(I11:I23)</f>
        <v>1515394.8671875</v>
      </c>
      <c r="J10" s="56">
        <f>SUM(J11:J23)</f>
        <v>199186.85009765625</v>
      </c>
      <c r="K10" s="56">
        <f>SUM(K11:K23)</f>
        <v>405492.876953125</v>
      </c>
      <c r="L10" s="56">
        <f t="shared" ref="L10:X10" si="1">SUM(L11:L23)</f>
        <v>776017.48095703125</v>
      </c>
      <c r="M10" s="56">
        <f t="shared" si="1"/>
        <v>346282.35302734375</v>
      </c>
      <c r="N10" s="56">
        <f t="shared" si="1"/>
        <v>325220.18176269531</v>
      </c>
      <c r="O10" s="56">
        <f t="shared" si="1"/>
        <v>314128.18408203125</v>
      </c>
      <c r="P10" s="252">
        <f t="shared" si="1"/>
        <v>85812.599060058594</v>
      </c>
      <c r="Q10" s="56">
        <f t="shared" si="1"/>
        <v>1436775.357421875</v>
      </c>
      <c r="R10" s="56">
        <f t="shared" si="1"/>
        <v>178546.35595703125</v>
      </c>
      <c r="S10" s="56">
        <f t="shared" si="1"/>
        <v>454847.1826171875</v>
      </c>
      <c r="T10" s="56">
        <f t="shared" si="1"/>
        <v>486918.9755859375</v>
      </c>
      <c r="U10" s="56">
        <f t="shared" si="1"/>
        <v>239434.68139648437</v>
      </c>
      <c r="V10" s="56">
        <f t="shared" si="1"/>
        <v>337141.79357910156</v>
      </c>
      <c r="W10" s="56">
        <f t="shared" si="1"/>
        <v>362110.06860351562</v>
      </c>
      <c r="X10" s="252">
        <f t="shared" si="1"/>
        <v>111154.2880859375</v>
      </c>
    </row>
    <row r="11" spans="1:24" s="11" customFormat="1">
      <c r="A11" s="72" t="s">
        <v>81</v>
      </c>
      <c r="B11" s="14"/>
      <c r="C11" s="38" t="s">
        <v>3</v>
      </c>
      <c r="D11" s="88" t="s">
        <v>4</v>
      </c>
      <c r="E11" s="29"/>
      <c r="F11" s="17">
        <f>SUM(G11:H11)</f>
        <v>1209388.1444091797</v>
      </c>
      <c r="G11" s="19">
        <f>SUM(I11:P11)</f>
        <v>754639.0673828125</v>
      </c>
      <c r="H11" s="19">
        <f t="shared" ref="H11:H61" si="2">SUM(Q11:X11)</f>
        <v>454749.07702636719</v>
      </c>
      <c r="I11" s="18">
        <v>6028.75</v>
      </c>
      <c r="J11" s="31">
        <v>17279.0390625</v>
      </c>
      <c r="K11" s="31">
        <v>122532.953125</v>
      </c>
      <c r="L11" s="31">
        <v>346839.5</v>
      </c>
      <c r="M11" s="31">
        <v>107893.78125</v>
      </c>
      <c r="N11" s="31">
        <v>98131.0390625</v>
      </c>
      <c r="O11" s="31">
        <v>47595</v>
      </c>
      <c r="P11" s="87">
        <v>8339.0048828125</v>
      </c>
      <c r="Q11" s="31">
        <v>0</v>
      </c>
      <c r="R11" s="31">
        <v>7482.77978515625</v>
      </c>
      <c r="S11" s="31">
        <v>119956.5</v>
      </c>
      <c r="T11" s="31">
        <v>180025.046875</v>
      </c>
      <c r="U11" s="31">
        <v>71531.640625</v>
      </c>
      <c r="V11" s="31">
        <v>51460.109375</v>
      </c>
      <c r="W11" s="31">
        <v>22711.3203125</v>
      </c>
      <c r="X11" s="87">
        <v>1581.6800537109375</v>
      </c>
    </row>
    <row r="12" spans="1:24" s="11" customFormat="1">
      <c r="A12" s="72" t="s">
        <v>82</v>
      </c>
      <c r="B12" s="14"/>
      <c r="C12" s="38" t="s">
        <v>5</v>
      </c>
      <c r="D12" s="88" t="s">
        <v>209</v>
      </c>
      <c r="E12" s="29"/>
      <c r="F12" s="17">
        <f t="shared" ref="F12:F62" si="3">SUM(G12:H12)</f>
        <v>304869.88366699219</v>
      </c>
      <c r="G12" s="19">
        <f t="shared" ref="G12:G62" si="4">SUM(I12:P12)</f>
        <v>212584.42333984375</v>
      </c>
      <c r="H12" s="19">
        <f t="shared" si="2"/>
        <v>92285.460327148438</v>
      </c>
      <c r="I12" s="18">
        <v>0</v>
      </c>
      <c r="J12" s="31">
        <v>0</v>
      </c>
      <c r="K12" s="31">
        <v>36406.5</v>
      </c>
      <c r="L12" s="31">
        <v>160274.953125</v>
      </c>
      <c r="M12" s="31">
        <v>9504.6904296875</v>
      </c>
      <c r="N12" s="31">
        <v>6398.27978515625</v>
      </c>
      <c r="O12" s="31">
        <v>0</v>
      </c>
      <c r="P12" s="87">
        <v>0</v>
      </c>
      <c r="Q12" s="31">
        <v>0</v>
      </c>
      <c r="R12" s="31">
        <v>0</v>
      </c>
      <c r="S12" s="31">
        <v>13414.0703125</v>
      </c>
      <c r="T12" s="31">
        <v>67380.5</v>
      </c>
      <c r="U12" s="31">
        <v>5141.52001953125</v>
      </c>
      <c r="V12" s="31">
        <v>3291.860107421875</v>
      </c>
      <c r="W12" s="31">
        <v>2551.1298828125</v>
      </c>
      <c r="X12" s="87">
        <v>506.3800048828125</v>
      </c>
    </row>
    <row r="13" spans="1:24" s="11" customFormat="1">
      <c r="A13" s="72" t="s">
        <v>83</v>
      </c>
      <c r="B13" s="14"/>
      <c r="C13" s="37" t="s">
        <v>6</v>
      </c>
      <c r="D13" s="246" t="s">
        <v>215</v>
      </c>
      <c r="E13" s="29"/>
      <c r="F13" s="17">
        <f t="shared" si="3"/>
        <v>782571.431640625</v>
      </c>
      <c r="G13" s="19">
        <f t="shared" si="4"/>
        <v>387179.98828125</v>
      </c>
      <c r="H13" s="19">
        <f t="shared" si="2"/>
        <v>395391.443359375</v>
      </c>
      <c r="I13" s="18">
        <v>75369.421875</v>
      </c>
      <c r="J13" s="31">
        <v>36737.4609375</v>
      </c>
      <c r="K13" s="31">
        <v>32003.30078125</v>
      </c>
      <c r="L13" s="31">
        <v>39372</v>
      </c>
      <c r="M13" s="31">
        <v>48520.91015625</v>
      </c>
      <c r="N13" s="31">
        <v>67586.7421875</v>
      </c>
      <c r="O13" s="31">
        <v>65707.3828125</v>
      </c>
      <c r="P13" s="87">
        <v>21882.76953125</v>
      </c>
      <c r="Q13" s="31">
        <v>79537.2265625</v>
      </c>
      <c r="R13" s="31">
        <v>23214.240234375</v>
      </c>
      <c r="S13" s="31">
        <v>19378.740234375</v>
      </c>
      <c r="T13" s="31">
        <v>38955.53125</v>
      </c>
      <c r="U13" s="31">
        <v>29540.880859375</v>
      </c>
      <c r="V13" s="31">
        <v>75561.9765625</v>
      </c>
      <c r="W13" s="31">
        <v>96818.3984375</v>
      </c>
      <c r="X13" s="87">
        <v>32384.44921875</v>
      </c>
    </row>
    <row r="14" spans="1:24" s="11" customFormat="1">
      <c r="A14" s="72" t="s">
        <v>84</v>
      </c>
      <c r="B14" s="14"/>
      <c r="C14" s="37" t="s">
        <v>7</v>
      </c>
      <c r="D14" s="246" t="s">
        <v>201</v>
      </c>
      <c r="E14" s="29"/>
      <c r="F14" s="17">
        <f t="shared" si="3"/>
        <v>64288.70654296875</v>
      </c>
      <c r="G14" s="19">
        <f t="shared" si="4"/>
        <v>28387.425659179688</v>
      </c>
      <c r="H14" s="19">
        <f t="shared" si="2"/>
        <v>35901.280883789063</v>
      </c>
      <c r="I14" s="18">
        <v>19687.42578125</v>
      </c>
      <c r="J14" s="31">
        <v>4081.699951171875</v>
      </c>
      <c r="K14" s="31">
        <v>0</v>
      </c>
      <c r="L14" s="31">
        <v>2962.97998046875</v>
      </c>
      <c r="M14" s="31">
        <v>0</v>
      </c>
      <c r="N14" s="31">
        <v>1655.3199462890625</v>
      </c>
      <c r="O14" s="31">
        <v>0</v>
      </c>
      <c r="P14" s="87">
        <v>0</v>
      </c>
      <c r="Q14" s="31">
        <v>25234.30078125</v>
      </c>
      <c r="R14" s="31">
        <v>0</v>
      </c>
      <c r="S14" s="31">
        <v>8920.080078125</v>
      </c>
      <c r="T14" s="31">
        <v>0</v>
      </c>
      <c r="U14" s="31">
        <v>0</v>
      </c>
      <c r="V14" s="31">
        <v>1746.9000244140625</v>
      </c>
      <c r="W14" s="31">
        <v>0</v>
      </c>
      <c r="X14" s="87">
        <v>0</v>
      </c>
    </row>
    <row r="15" spans="1:24" s="11" customFormat="1">
      <c r="A15" s="72" t="s">
        <v>85</v>
      </c>
      <c r="B15" s="14"/>
      <c r="C15" s="37" t="s">
        <v>8</v>
      </c>
      <c r="D15" s="246" t="s">
        <v>53</v>
      </c>
      <c r="E15" s="29"/>
      <c r="F15" s="17">
        <f t="shared" si="3"/>
        <v>204346.94079589844</v>
      </c>
      <c r="G15" s="17">
        <f t="shared" si="4"/>
        <v>116399.63049316406</v>
      </c>
      <c r="H15" s="17">
        <f t="shared" si="2"/>
        <v>87947.310302734375</v>
      </c>
      <c r="I15" s="18">
        <v>41510.62109375</v>
      </c>
      <c r="J15" s="31">
        <v>25767.83984375</v>
      </c>
      <c r="K15" s="31">
        <v>17625.599609375</v>
      </c>
      <c r="L15" s="31">
        <v>14217.08984375</v>
      </c>
      <c r="M15" s="31">
        <v>9819.580078125</v>
      </c>
      <c r="N15" s="31">
        <v>2968.419921875</v>
      </c>
      <c r="O15" s="31">
        <v>3667.580078125</v>
      </c>
      <c r="P15" s="87">
        <v>822.9000244140625</v>
      </c>
      <c r="Q15" s="31">
        <v>24536.330078125</v>
      </c>
      <c r="R15" s="31">
        <v>18484.19921875</v>
      </c>
      <c r="S15" s="31">
        <v>34575.12109375</v>
      </c>
      <c r="T15" s="31">
        <v>3590.580078125</v>
      </c>
      <c r="U15" s="31">
        <v>2765.639892578125</v>
      </c>
      <c r="V15" s="31">
        <v>1682.199951171875</v>
      </c>
      <c r="W15" s="31">
        <v>2313.239990234375</v>
      </c>
      <c r="X15" s="87">
        <v>0</v>
      </c>
    </row>
    <row r="16" spans="1:24" s="11" customFormat="1">
      <c r="A16" s="72" t="s">
        <v>86</v>
      </c>
      <c r="B16" s="14"/>
      <c r="C16" s="39" t="s">
        <v>9</v>
      </c>
      <c r="D16" s="246" t="s">
        <v>43</v>
      </c>
      <c r="E16" s="29"/>
      <c r="F16" s="17">
        <f t="shared" si="3"/>
        <v>234028.51379394531</v>
      </c>
      <c r="G16" s="17">
        <f t="shared" si="4"/>
        <v>118506.63635253906</v>
      </c>
      <c r="H16" s="17">
        <f t="shared" si="2"/>
        <v>115521.87744140625</v>
      </c>
      <c r="I16" s="18">
        <v>21428.69140625</v>
      </c>
      <c r="J16" s="31">
        <v>10932.240234375</v>
      </c>
      <c r="K16" s="31">
        <v>24187.099609375</v>
      </c>
      <c r="L16" s="31">
        <v>28278.150390625</v>
      </c>
      <c r="M16" s="31">
        <v>16633.875</v>
      </c>
      <c r="N16" s="31">
        <v>9866.8798828125</v>
      </c>
      <c r="O16" s="31">
        <v>6740.81982421875</v>
      </c>
      <c r="P16" s="87">
        <v>438.8800048828125</v>
      </c>
      <c r="Q16" s="31">
        <v>21031.009765625</v>
      </c>
      <c r="R16" s="31">
        <v>25931.689453125</v>
      </c>
      <c r="S16" s="31">
        <v>25657.26953125</v>
      </c>
      <c r="T16" s="31">
        <v>18300.369140625</v>
      </c>
      <c r="U16" s="31">
        <v>10640.8798828125</v>
      </c>
      <c r="V16" s="31">
        <v>7889.43994140625</v>
      </c>
      <c r="W16" s="31">
        <v>4913.77978515625</v>
      </c>
      <c r="X16" s="87">
        <v>1157.43994140625</v>
      </c>
    </row>
    <row r="17" spans="1:24" s="11" customFormat="1">
      <c r="A17" s="72" t="s">
        <v>87</v>
      </c>
      <c r="B17" s="14"/>
      <c r="C17" s="39" t="s">
        <v>10</v>
      </c>
      <c r="D17" s="246" t="s">
        <v>14</v>
      </c>
      <c r="E17" s="29"/>
      <c r="F17" s="17">
        <f t="shared" si="3"/>
        <v>708682.958984375</v>
      </c>
      <c r="G17" s="17">
        <f t="shared" si="4"/>
        <v>334473.560546875</v>
      </c>
      <c r="H17" s="17">
        <f t="shared" si="2"/>
        <v>374209.3984375</v>
      </c>
      <c r="I17" s="18">
        <v>31689.83984375</v>
      </c>
      <c r="J17" s="31">
        <v>40963.8203125</v>
      </c>
      <c r="K17" s="31">
        <v>46903.30859375</v>
      </c>
      <c r="L17" s="31">
        <v>75318.8828125</v>
      </c>
      <c r="M17" s="31">
        <v>52165.55859375</v>
      </c>
      <c r="N17" s="31">
        <v>19745.91015625</v>
      </c>
      <c r="O17" s="31">
        <v>50332.3203125</v>
      </c>
      <c r="P17" s="87">
        <v>17353.919921875</v>
      </c>
      <c r="Q17" s="31">
        <v>31546.060546875</v>
      </c>
      <c r="R17" s="31">
        <v>44421.71875</v>
      </c>
      <c r="S17" s="31">
        <v>61871.53125</v>
      </c>
      <c r="T17" s="31">
        <v>67931.7578125</v>
      </c>
      <c r="U17" s="31">
        <v>32927.0390625</v>
      </c>
      <c r="V17" s="31">
        <v>43259.3203125</v>
      </c>
      <c r="W17" s="31">
        <v>74173.2109375</v>
      </c>
      <c r="X17" s="87">
        <v>18078.759765625</v>
      </c>
    </row>
    <row r="18" spans="1:24" s="11" customFormat="1">
      <c r="A18" s="72" t="s">
        <v>88</v>
      </c>
      <c r="B18" s="14"/>
      <c r="C18" s="37" t="s">
        <v>11</v>
      </c>
      <c r="D18" s="246" t="s">
        <v>54</v>
      </c>
      <c r="E18" s="29"/>
      <c r="F18" s="17">
        <f>SUM(G18:H18)</f>
        <v>929916.5517578125</v>
      </c>
      <c r="G18" s="17">
        <f>SUM(I18:P18)</f>
        <v>506306.0576171875</v>
      </c>
      <c r="H18" s="17">
        <f t="shared" si="2"/>
        <v>423610.494140625</v>
      </c>
      <c r="I18" s="18">
        <v>285592.6875</v>
      </c>
      <c r="J18" s="31">
        <v>9747.7998046875</v>
      </c>
      <c r="K18" s="31">
        <v>44226.23828125</v>
      </c>
      <c r="L18" s="31">
        <v>18204.970703125</v>
      </c>
      <c r="M18" s="31">
        <v>26261.119140625</v>
      </c>
      <c r="N18" s="31">
        <v>34276.3203125</v>
      </c>
      <c r="O18" s="31">
        <v>67737.2421875</v>
      </c>
      <c r="P18" s="87">
        <v>20259.6796875</v>
      </c>
      <c r="Q18" s="31">
        <v>201886.421875</v>
      </c>
      <c r="R18" s="31">
        <v>14647.919921875</v>
      </c>
      <c r="S18" s="31">
        <v>19622.630859375</v>
      </c>
      <c r="T18" s="31">
        <v>19243.640625</v>
      </c>
      <c r="U18" s="31">
        <v>36800.28125</v>
      </c>
      <c r="V18" s="31">
        <v>45444.87890625</v>
      </c>
      <c r="W18" s="31">
        <v>60675.12109375</v>
      </c>
      <c r="X18" s="87">
        <v>25289.599609375</v>
      </c>
    </row>
    <row r="19" spans="1:24" s="11" customFormat="1">
      <c r="A19" s="72" t="s">
        <v>89</v>
      </c>
      <c r="B19" s="14"/>
      <c r="C19" s="38" t="s">
        <v>12</v>
      </c>
      <c r="D19" s="88" t="s">
        <v>208</v>
      </c>
      <c r="E19" s="29"/>
      <c r="F19" s="17">
        <f t="shared" si="3"/>
        <v>433589.59222412109</v>
      </c>
      <c r="G19" s="17">
        <f t="shared" si="4"/>
        <v>231225.71282958984</v>
      </c>
      <c r="H19" s="17">
        <f t="shared" si="2"/>
        <v>202363.87939453125</v>
      </c>
      <c r="I19" s="18">
        <v>73129.2890625</v>
      </c>
      <c r="J19" s="31">
        <v>28866.5703125</v>
      </c>
      <c r="K19" s="31">
        <v>33472.6953125</v>
      </c>
      <c r="L19" s="31">
        <v>44348.19921875</v>
      </c>
      <c r="M19" s="31">
        <v>21243.1796875</v>
      </c>
      <c r="N19" s="31">
        <v>16370.6396484375</v>
      </c>
      <c r="O19" s="31">
        <v>13027.099609375</v>
      </c>
      <c r="P19" s="87">
        <v>768.03997802734375</v>
      </c>
      <c r="Q19" s="31">
        <v>77703.7890625</v>
      </c>
      <c r="R19" s="31">
        <v>23003.44921875</v>
      </c>
      <c r="S19" s="31">
        <v>18112.810546875</v>
      </c>
      <c r="T19" s="31">
        <v>27725.880859375</v>
      </c>
      <c r="U19" s="31">
        <v>12625.5595703125</v>
      </c>
      <c r="V19" s="31">
        <v>20737.080078125</v>
      </c>
      <c r="W19" s="31">
        <v>16292.2900390625</v>
      </c>
      <c r="X19" s="87">
        <v>6163.02001953125</v>
      </c>
    </row>
    <row r="20" spans="1:24" s="11" customFormat="1">
      <c r="A20" s="72" t="s">
        <v>90</v>
      </c>
      <c r="B20" s="14"/>
      <c r="C20" s="38" t="s">
        <v>13</v>
      </c>
      <c r="D20" s="88" t="s">
        <v>211</v>
      </c>
      <c r="E20" s="29"/>
      <c r="F20" s="17">
        <f t="shared" si="3"/>
        <v>96269.1484375</v>
      </c>
      <c r="G20" s="17">
        <f t="shared" si="4"/>
        <v>0</v>
      </c>
      <c r="H20" s="17">
        <f t="shared" si="2"/>
        <v>96269.1484375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7">
        <v>0</v>
      </c>
      <c r="Q20" s="31">
        <v>0</v>
      </c>
      <c r="R20" s="31">
        <v>0</v>
      </c>
      <c r="S20" s="31">
        <v>86116.828125</v>
      </c>
      <c r="T20" s="31">
        <v>10152.3203125</v>
      </c>
      <c r="U20" s="31">
        <v>0</v>
      </c>
      <c r="V20" s="31">
        <v>0</v>
      </c>
      <c r="W20" s="31">
        <v>0</v>
      </c>
      <c r="X20" s="87">
        <v>0</v>
      </c>
    </row>
    <row r="21" spans="1:24" s="11" customFormat="1">
      <c r="A21" s="72" t="s">
        <v>91</v>
      </c>
      <c r="B21" s="14"/>
      <c r="C21" s="38" t="s">
        <v>15</v>
      </c>
      <c r="D21" s="88" t="s">
        <v>212</v>
      </c>
      <c r="E21" s="29"/>
      <c r="F21" s="17">
        <f t="shared" si="3"/>
        <v>1762710.75</v>
      </c>
      <c r="G21" s="17">
        <f t="shared" si="4"/>
        <v>891623.5</v>
      </c>
      <c r="H21" s="17">
        <f t="shared" si="2"/>
        <v>871087.25</v>
      </c>
      <c r="I21" s="18">
        <v>891623.5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7">
        <v>0</v>
      </c>
      <c r="Q21" s="31">
        <v>871087.25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7">
        <v>0</v>
      </c>
    </row>
    <row r="22" spans="1:24" s="11" customFormat="1">
      <c r="A22" s="72" t="s">
        <v>92</v>
      </c>
      <c r="B22" s="14"/>
      <c r="C22" s="37" t="s">
        <v>16</v>
      </c>
      <c r="D22" s="246" t="s">
        <v>224</v>
      </c>
      <c r="E22" s="29"/>
      <c r="F22" s="17">
        <f t="shared" si="3"/>
        <v>227718.80712890625</v>
      </c>
      <c r="G22" s="17">
        <f t="shared" si="4"/>
        <v>96528.3466796875</v>
      </c>
      <c r="H22" s="17">
        <f t="shared" si="2"/>
        <v>131190.46044921875</v>
      </c>
      <c r="I22" s="18">
        <v>45547.15625</v>
      </c>
      <c r="J22" s="31">
        <v>4081.699951171875</v>
      </c>
      <c r="K22" s="31">
        <v>3718.080078125</v>
      </c>
      <c r="L22" s="31">
        <v>5828.2548828125</v>
      </c>
      <c r="M22" s="31">
        <v>7050.60009765625</v>
      </c>
      <c r="N22" s="31">
        <v>22575.240234375</v>
      </c>
      <c r="O22" s="31">
        <v>4600.2001953125</v>
      </c>
      <c r="P22" s="87">
        <v>3127.114990234375</v>
      </c>
      <c r="Q22" s="31">
        <v>63375.19140625</v>
      </c>
      <c r="R22" s="31">
        <v>0</v>
      </c>
      <c r="S22" s="31">
        <v>10795.0498046875</v>
      </c>
      <c r="T22" s="31">
        <v>13423.3095703125</v>
      </c>
      <c r="U22" s="31">
        <v>11926.080078125</v>
      </c>
      <c r="V22" s="31">
        <v>11780.3095703125</v>
      </c>
      <c r="W22" s="31">
        <v>17865</v>
      </c>
      <c r="X22" s="87">
        <v>2025.52001953125</v>
      </c>
    </row>
    <row r="23" spans="1:24" s="11" customFormat="1">
      <c r="A23" s="72" t="s">
        <v>93</v>
      </c>
      <c r="B23" s="14"/>
      <c r="C23" s="37" t="s">
        <v>20</v>
      </c>
      <c r="D23" s="246" t="s">
        <v>55</v>
      </c>
      <c r="E23" s="29"/>
      <c r="F23" s="17">
        <f t="shared" si="3"/>
        <v>616082.6669921875</v>
      </c>
      <c r="G23" s="17">
        <f>SUM(I23:P23)</f>
        <v>289681.0439453125</v>
      </c>
      <c r="H23" s="17">
        <f t="shared" si="2"/>
        <v>326401.623046875</v>
      </c>
      <c r="I23" s="18">
        <v>23787.484375</v>
      </c>
      <c r="J23" s="31">
        <v>20728.6796875</v>
      </c>
      <c r="K23" s="31">
        <v>44417.1015625</v>
      </c>
      <c r="L23" s="31">
        <v>40372.5</v>
      </c>
      <c r="M23" s="31">
        <v>47189.05859375</v>
      </c>
      <c r="N23" s="31">
        <v>45645.390625</v>
      </c>
      <c r="O23" s="31">
        <v>54720.5390625</v>
      </c>
      <c r="P23" s="87">
        <v>12820.2900390625</v>
      </c>
      <c r="Q23" s="31">
        <v>40837.77734375</v>
      </c>
      <c r="R23" s="31">
        <v>21360.359375</v>
      </c>
      <c r="S23" s="31">
        <v>36426.55078125</v>
      </c>
      <c r="T23" s="31">
        <v>40190.0390625</v>
      </c>
      <c r="U23" s="31">
        <v>25535.16015625</v>
      </c>
      <c r="V23" s="31">
        <v>74287.71875</v>
      </c>
      <c r="W23" s="31">
        <v>63796.578125</v>
      </c>
      <c r="X23" s="87">
        <v>23967.439453125</v>
      </c>
    </row>
    <row r="24" spans="1:24" s="16" customFormat="1" ht="15" customHeight="1">
      <c r="A24" s="248"/>
      <c r="B24" s="63" t="s">
        <v>222</v>
      </c>
      <c r="C24" s="63"/>
      <c r="D24" s="63"/>
      <c r="E24" s="64"/>
      <c r="F24" s="53">
        <f>SUM(G24:H24)</f>
        <v>13160798.22958374</v>
      </c>
      <c r="G24" s="54">
        <f>SUM(I24:P24)</f>
        <v>7684913.1489868164</v>
      </c>
      <c r="H24" s="54">
        <f>SUM(Q24:X24)</f>
        <v>5475885.0805969238</v>
      </c>
      <c r="I24" s="55">
        <f>SUM(I25:I53)</f>
        <v>252404.79541015625</v>
      </c>
      <c r="J24" s="56">
        <f t="shared" ref="J24:X24" si="5">SUM(J25:J53)</f>
        <v>25558.669921875</v>
      </c>
      <c r="K24" s="56">
        <f t="shared" si="5"/>
        <v>457870.51123046875</v>
      </c>
      <c r="L24" s="56">
        <f t="shared" si="5"/>
        <v>1999361.1696777344</v>
      </c>
      <c r="M24" s="56">
        <f t="shared" si="5"/>
        <v>1820425.1704101562</v>
      </c>
      <c r="N24" s="56">
        <f t="shared" si="5"/>
        <v>1769689.0749511719</v>
      </c>
      <c r="O24" s="56">
        <f t="shared" si="5"/>
        <v>1112566.6103515625</v>
      </c>
      <c r="P24" s="252">
        <f t="shared" si="5"/>
        <v>247037.14703369141</v>
      </c>
      <c r="Q24" s="56">
        <f t="shared" si="5"/>
        <v>164468.38330078125</v>
      </c>
      <c r="R24" s="56">
        <f t="shared" si="5"/>
        <v>73683.164306640625</v>
      </c>
      <c r="S24" s="56">
        <f>SUM(S25:S53)</f>
        <v>378141.18676757812</v>
      </c>
      <c r="T24" s="56">
        <f t="shared" si="5"/>
        <v>1136960.5900878906</v>
      </c>
      <c r="U24" s="56">
        <f t="shared" si="5"/>
        <v>1014013.1704101563</v>
      </c>
      <c r="V24" s="56">
        <f t="shared" si="5"/>
        <v>1419862.5167236328</v>
      </c>
      <c r="W24" s="56">
        <f t="shared" si="5"/>
        <v>1037781.578125</v>
      </c>
      <c r="X24" s="252">
        <f t="shared" si="5"/>
        <v>250974.49087524414</v>
      </c>
    </row>
    <row r="25" spans="1:24" s="79" customFormat="1">
      <c r="A25" s="102"/>
      <c r="B25" s="262"/>
      <c r="C25" s="262"/>
      <c r="D25" s="104" t="s">
        <v>188</v>
      </c>
      <c r="E25" s="263"/>
      <c r="F25" s="80"/>
      <c r="G25" s="80"/>
      <c r="H25" s="80"/>
      <c r="I25" s="261"/>
      <c r="J25" s="262"/>
      <c r="K25" s="262"/>
      <c r="L25" s="262"/>
      <c r="M25" s="262"/>
      <c r="N25" s="262"/>
      <c r="O25" s="262"/>
      <c r="P25" s="263"/>
      <c r="Q25" s="105"/>
      <c r="R25" s="105"/>
      <c r="S25" s="105"/>
      <c r="T25" s="105"/>
      <c r="U25" s="105"/>
      <c r="V25" s="105"/>
      <c r="W25" s="105"/>
      <c r="X25" s="253"/>
    </row>
    <row r="26" spans="1:24" s="11" customFormat="1">
      <c r="A26" s="72" t="s">
        <v>94</v>
      </c>
      <c r="B26" s="14"/>
      <c r="C26" s="38" t="s">
        <v>21</v>
      </c>
      <c r="D26" s="38"/>
      <c r="E26" s="29" t="s">
        <v>189</v>
      </c>
      <c r="F26" s="17">
        <f>SUM(G26:H26)</f>
        <v>531855.84814453125</v>
      </c>
      <c r="G26" s="17">
        <f>SUM(I26:P26)</f>
        <v>286931.47802734375</v>
      </c>
      <c r="H26" s="17">
        <f t="shared" si="2"/>
        <v>244924.3701171875</v>
      </c>
      <c r="I26" s="32">
        <v>0</v>
      </c>
      <c r="J26" s="31">
        <v>0</v>
      </c>
      <c r="K26" s="31">
        <v>0</v>
      </c>
      <c r="L26" s="31">
        <v>105925.2578125</v>
      </c>
      <c r="M26" s="31">
        <v>78696.78125</v>
      </c>
      <c r="N26" s="31">
        <v>57075.48046875</v>
      </c>
      <c r="O26" s="31">
        <v>37444.05859375</v>
      </c>
      <c r="P26" s="87">
        <v>7789.89990234375</v>
      </c>
      <c r="Q26" s="31">
        <v>0</v>
      </c>
      <c r="R26" s="31">
        <v>0</v>
      </c>
      <c r="S26" s="31">
        <v>4860.64013671875</v>
      </c>
      <c r="T26" s="31">
        <v>90691.6796875</v>
      </c>
      <c r="U26" s="31">
        <v>62694.359375</v>
      </c>
      <c r="V26" s="31">
        <v>64311.5703125</v>
      </c>
      <c r="W26" s="31">
        <v>20205.720703125</v>
      </c>
      <c r="X26" s="87">
        <v>2160.39990234375</v>
      </c>
    </row>
    <row r="27" spans="1:24" s="11" customFormat="1">
      <c r="A27" s="72" t="s">
        <v>95</v>
      </c>
      <c r="B27" s="14"/>
      <c r="C27" s="38" t="s">
        <v>22</v>
      </c>
      <c r="D27" s="38"/>
      <c r="E27" s="29" t="s">
        <v>191</v>
      </c>
      <c r="F27" s="17">
        <f t="shared" si="3"/>
        <v>62905.079772949219</v>
      </c>
      <c r="G27" s="17">
        <f t="shared" ref="G27:G43" si="6">SUM(I27:P27)</f>
        <v>35561.389831542969</v>
      </c>
      <c r="H27" s="17">
        <f t="shared" si="2"/>
        <v>27343.68994140625</v>
      </c>
      <c r="I27" s="32">
        <v>0</v>
      </c>
      <c r="J27" s="31">
        <v>6491.16015625</v>
      </c>
      <c r="K27" s="31">
        <v>0</v>
      </c>
      <c r="L27" s="31">
        <v>10236</v>
      </c>
      <c r="M27" s="31">
        <v>10787.7197265625</v>
      </c>
      <c r="N27" s="31">
        <v>4514.93994140625</v>
      </c>
      <c r="O27" s="31">
        <v>2580.77001953125</v>
      </c>
      <c r="P27" s="87">
        <v>950.79998779296875</v>
      </c>
      <c r="Q27" s="31">
        <v>0</v>
      </c>
      <c r="R27" s="31">
        <v>0</v>
      </c>
      <c r="S27" s="31">
        <v>0</v>
      </c>
      <c r="T27" s="31">
        <v>6499.2001953125</v>
      </c>
      <c r="U27" s="31">
        <v>6936.759765625</v>
      </c>
      <c r="V27" s="31">
        <v>10953.25</v>
      </c>
      <c r="W27" s="31">
        <v>2375.760009765625</v>
      </c>
      <c r="X27" s="87">
        <v>578.719970703125</v>
      </c>
    </row>
    <row r="28" spans="1:24" s="11" customFormat="1">
      <c r="A28" s="72" t="s">
        <v>96</v>
      </c>
      <c r="B28" s="14"/>
      <c r="C28" s="37" t="s">
        <v>23</v>
      </c>
      <c r="D28" s="37"/>
      <c r="E28" s="29" t="s">
        <v>17</v>
      </c>
      <c r="F28" s="17">
        <f t="shared" si="3"/>
        <v>73886.475769042969</v>
      </c>
      <c r="G28" s="17">
        <f t="shared" si="6"/>
        <v>23503.06982421875</v>
      </c>
      <c r="H28" s="17">
        <f t="shared" si="2"/>
        <v>50383.405944824219</v>
      </c>
      <c r="I28" s="32">
        <v>0</v>
      </c>
      <c r="J28" s="31">
        <v>0</v>
      </c>
      <c r="K28" s="31">
        <v>3392.52001953125</v>
      </c>
      <c r="L28" s="31">
        <v>2688.6298828125</v>
      </c>
      <c r="M28" s="31">
        <v>2480.639892578125</v>
      </c>
      <c r="N28" s="31">
        <v>10558.6201171875</v>
      </c>
      <c r="O28" s="31">
        <v>3888.919921875</v>
      </c>
      <c r="P28" s="87">
        <v>493.739990234375</v>
      </c>
      <c r="Q28" s="31">
        <v>0</v>
      </c>
      <c r="R28" s="31">
        <v>0</v>
      </c>
      <c r="S28" s="31">
        <v>8610.35546875</v>
      </c>
      <c r="T28" s="31">
        <v>3218.320068359375</v>
      </c>
      <c r="U28" s="31">
        <v>24313.3203125</v>
      </c>
      <c r="V28" s="31">
        <v>9864.4501953125</v>
      </c>
      <c r="W28" s="31">
        <v>3725.89990234375</v>
      </c>
      <c r="X28" s="87">
        <v>651.05999755859375</v>
      </c>
    </row>
    <row r="29" spans="1:24" s="11" customFormat="1">
      <c r="A29" s="72" t="s">
        <v>97</v>
      </c>
      <c r="B29" s="14"/>
      <c r="C29" s="37" t="s">
        <v>44</v>
      </c>
      <c r="D29" s="37"/>
      <c r="E29" s="29" t="s">
        <v>18</v>
      </c>
      <c r="F29" s="17">
        <f t="shared" si="3"/>
        <v>46740.829345703125</v>
      </c>
      <c r="G29" s="17">
        <f t="shared" si="6"/>
        <v>10844.689819335938</v>
      </c>
      <c r="H29" s="17">
        <f t="shared" si="2"/>
        <v>35896.139526367188</v>
      </c>
      <c r="I29" s="32">
        <v>0</v>
      </c>
      <c r="J29" s="31">
        <v>0</v>
      </c>
      <c r="K29" s="31">
        <v>0</v>
      </c>
      <c r="L29" s="31">
        <v>0</v>
      </c>
      <c r="M29" s="31">
        <v>0</v>
      </c>
      <c r="N29" s="31">
        <v>5717.25</v>
      </c>
      <c r="O29" s="31">
        <v>4578.83984375</v>
      </c>
      <c r="P29" s="87">
        <v>548.5999755859375</v>
      </c>
      <c r="Q29" s="31">
        <v>0</v>
      </c>
      <c r="R29" s="31">
        <v>0</v>
      </c>
      <c r="S29" s="31">
        <v>0</v>
      </c>
      <c r="T29" s="31">
        <v>13338.5</v>
      </c>
      <c r="U29" s="31">
        <v>14870.51953125</v>
      </c>
      <c r="V29" s="31">
        <v>3545.080078125</v>
      </c>
      <c r="W29" s="31">
        <v>2362.64990234375</v>
      </c>
      <c r="X29" s="87">
        <v>1779.3900146484375</v>
      </c>
    </row>
    <row r="30" spans="1:24" s="11" customFormat="1">
      <c r="A30" s="72" t="s">
        <v>98</v>
      </c>
      <c r="B30" s="14"/>
      <c r="C30" s="37" t="s">
        <v>45</v>
      </c>
      <c r="D30" s="37"/>
      <c r="E30" s="29" t="s">
        <v>57</v>
      </c>
      <c r="F30" s="17">
        <f t="shared" si="3"/>
        <v>200565</v>
      </c>
      <c r="G30" s="17">
        <f t="shared" si="6"/>
        <v>80555.0693359375</v>
      </c>
      <c r="H30" s="17">
        <f t="shared" si="2"/>
        <v>120009.9306640625</v>
      </c>
      <c r="I30" s="32">
        <v>0</v>
      </c>
      <c r="J30" s="31">
        <v>6990.47998046875</v>
      </c>
      <c r="K30" s="31">
        <v>10416.240234375</v>
      </c>
      <c r="L30" s="31">
        <v>14672.6396484375</v>
      </c>
      <c r="M30" s="31">
        <v>16353.3603515625</v>
      </c>
      <c r="N30" s="31">
        <v>19032.029296875</v>
      </c>
      <c r="O30" s="31">
        <v>12102.83984375</v>
      </c>
      <c r="P30" s="87">
        <v>987.47998046875</v>
      </c>
      <c r="Q30" s="31">
        <v>0</v>
      </c>
      <c r="R30" s="31">
        <v>0</v>
      </c>
      <c r="S30" s="31">
        <v>0</v>
      </c>
      <c r="T30" s="31">
        <v>33285.2109375</v>
      </c>
      <c r="U30" s="31">
        <v>33158.16015625</v>
      </c>
      <c r="V30" s="31">
        <v>39751.01953125</v>
      </c>
      <c r="W30" s="31">
        <v>10806.66015625</v>
      </c>
      <c r="X30" s="87">
        <v>3008.8798828125</v>
      </c>
    </row>
    <row r="31" spans="1:24" s="11" customFormat="1">
      <c r="A31" s="72" t="s">
        <v>99</v>
      </c>
      <c r="B31" s="14"/>
      <c r="C31" s="39" t="s">
        <v>46</v>
      </c>
      <c r="D31" s="39"/>
      <c r="E31" s="29" t="s">
        <v>19</v>
      </c>
      <c r="F31" s="17">
        <f t="shared" si="3"/>
        <v>89075.822967529297</v>
      </c>
      <c r="G31" s="17">
        <f t="shared" si="6"/>
        <v>2129.39990234375</v>
      </c>
      <c r="H31" s="17">
        <f t="shared" si="2"/>
        <v>86946.423065185547</v>
      </c>
      <c r="I31" s="32">
        <v>0</v>
      </c>
      <c r="J31" s="31">
        <v>0</v>
      </c>
      <c r="K31" s="31">
        <v>0</v>
      </c>
      <c r="L31" s="31">
        <v>0</v>
      </c>
      <c r="M31" s="31">
        <v>2129.39990234375</v>
      </c>
      <c r="N31" s="31">
        <v>0</v>
      </c>
      <c r="O31" s="31">
        <v>0</v>
      </c>
      <c r="P31" s="87">
        <v>0</v>
      </c>
      <c r="Q31" s="31">
        <v>0</v>
      </c>
      <c r="R31" s="31">
        <v>0</v>
      </c>
      <c r="S31" s="31">
        <v>8238.6845703125</v>
      </c>
      <c r="T31" s="31">
        <v>29510</v>
      </c>
      <c r="U31" s="31">
        <v>33402.37890625</v>
      </c>
      <c r="V31" s="31">
        <v>12119.51953125</v>
      </c>
      <c r="W31" s="31">
        <v>3241.800048828125</v>
      </c>
      <c r="X31" s="87">
        <v>434.04000854492187</v>
      </c>
    </row>
    <row r="32" spans="1:24" s="11" customFormat="1">
      <c r="A32" s="72" t="s">
        <v>100</v>
      </c>
      <c r="B32" s="14"/>
      <c r="C32" s="39" t="s">
        <v>47</v>
      </c>
      <c r="D32" s="39"/>
      <c r="E32" s="29" t="s">
        <v>193</v>
      </c>
      <c r="F32" s="17">
        <f t="shared" si="3"/>
        <v>206713.14990234375</v>
      </c>
      <c r="G32" s="17">
        <f t="shared" si="6"/>
        <v>0</v>
      </c>
      <c r="H32" s="17">
        <f t="shared" si="2"/>
        <v>206713.14990234375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7">
        <v>0</v>
      </c>
      <c r="Q32" s="31">
        <v>0</v>
      </c>
      <c r="R32" s="31">
        <v>0</v>
      </c>
      <c r="S32" s="31">
        <v>7105.35009765625</v>
      </c>
      <c r="T32" s="31">
        <v>112635.3203125</v>
      </c>
      <c r="U32" s="31">
        <v>39546.359375</v>
      </c>
      <c r="V32" s="31">
        <v>28722.6796875</v>
      </c>
      <c r="W32" s="31">
        <v>16002.9404296875</v>
      </c>
      <c r="X32" s="87">
        <v>2700.5</v>
      </c>
    </row>
    <row r="33" spans="1:24" s="11" customFormat="1">
      <c r="A33" s="72" t="s">
        <v>101</v>
      </c>
      <c r="B33" s="14"/>
      <c r="C33" s="37" t="s">
        <v>48</v>
      </c>
      <c r="D33" s="37"/>
      <c r="E33" s="29" t="s">
        <v>216</v>
      </c>
      <c r="F33" s="17">
        <f t="shared" si="3"/>
        <v>152484.99041748047</v>
      </c>
      <c r="G33" s="17">
        <f t="shared" si="6"/>
        <v>86941.931213378906</v>
      </c>
      <c r="H33" s="17">
        <f>SUM(Q33:X33)</f>
        <v>65543.059204101563</v>
      </c>
      <c r="I33" s="32">
        <v>0</v>
      </c>
      <c r="J33" s="31">
        <v>4033.679931640625</v>
      </c>
      <c r="K33" s="31">
        <v>16396.560546875</v>
      </c>
      <c r="L33" s="31">
        <v>23646.150390625</v>
      </c>
      <c r="M33" s="31">
        <v>27689.080078125</v>
      </c>
      <c r="N33" s="31">
        <v>7841.1201171875</v>
      </c>
      <c r="O33" s="31">
        <v>6527.16015625</v>
      </c>
      <c r="P33" s="87">
        <v>808.17999267578125</v>
      </c>
      <c r="Q33" s="31">
        <v>0</v>
      </c>
      <c r="R33" s="31">
        <v>0</v>
      </c>
      <c r="S33" s="31">
        <v>21864.5</v>
      </c>
      <c r="T33" s="31">
        <v>29385.19921875</v>
      </c>
      <c r="U33" s="31">
        <v>9385.419921875</v>
      </c>
      <c r="V33" s="31">
        <v>3528.8701171875</v>
      </c>
      <c r="W33" s="31">
        <v>0</v>
      </c>
      <c r="X33" s="87">
        <v>1379.0699462890625</v>
      </c>
    </row>
    <row r="34" spans="1:24" s="11" customFormat="1">
      <c r="A34" s="72" t="s">
        <v>102</v>
      </c>
      <c r="B34" s="14"/>
      <c r="C34" s="38" t="s">
        <v>49</v>
      </c>
      <c r="D34" s="88" t="s">
        <v>58</v>
      </c>
      <c r="E34" s="264"/>
      <c r="F34" s="17">
        <f t="shared" si="3"/>
        <v>342178.38818359375</v>
      </c>
      <c r="G34" s="17">
        <f t="shared" si="6"/>
        <v>178123.76953125</v>
      </c>
      <c r="H34" s="17">
        <f t="shared" si="2"/>
        <v>164054.61865234375</v>
      </c>
      <c r="I34" s="32">
        <v>3013.919921875</v>
      </c>
      <c r="J34" s="31">
        <v>0</v>
      </c>
      <c r="K34" s="31">
        <v>18173.6796875</v>
      </c>
      <c r="L34" s="31">
        <v>66868.5</v>
      </c>
      <c r="M34" s="31">
        <v>34886.9296875</v>
      </c>
      <c r="N34" s="31">
        <v>31765.439453125</v>
      </c>
      <c r="O34" s="31">
        <v>20577.380859375</v>
      </c>
      <c r="P34" s="87">
        <v>2837.919921875</v>
      </c>
      <c r="Q34" s="31">
        <v>0</v>
      </c>
      <c r="R34" s="31">
        <v>7800.56982421875</v>
      </c>
      <c r="S34" s="31">
        <v>19292.69921875</v>
      </c>
      <c r="T34" s="31">
        <v>48886.80859375</v>
      </c>
      <c r="U34" s="31">
        <v>23503.6796875</v>
      </c>
      <c r="V34" s="31">
        <v>51752.12109375</v>
      </c>
      <c r="W34" s="31">
        <v>8608.900390625</v>
      </c>
      <c r="X34" s="87">
        <v>4209.83984375</v>
      </c>
    </row>
    <row r="35" spans="1:24" s="11" customFormat="1">
      <c r="A35" s="72" t="s">
        <v>103</v>
      </c>
      <c r="B35" s="14"/>
      <c r="C35" s="38" t="s">
        <v>50</v>
      </c>
      <c r="D35" s="88" t="s">
        <v>217</v>
      </c>
      <c r="E35" s="264"/>
      <c r="F35" s="17">
        <f t="shared" si="3"/>
        <v>508131.11743164062</v>
      </c>
      <c r="G35" s="17">
        <f t="shared" si="6"/>
        <v>249998.03247070313</v>
      </c>
      <c r="H35" s="17">
        <f t="shared" si="2"/>
        <v>258133.0849609375</v>
      </c>
      <c r="I35" s="32">
        <v>3027.830322265625</v>
      </c>
      <c r="J35" s="31">
        <v>4009.669921875</v>
      </c>
      <c r="K35" s="31">
        <v>13834.099609375</v>
      </c>
      <c r="L35" s="31">
        <v>37847.0390625</v>
      </c>
      <c r="M35" s="31">
        <v>41681.609375</v>
      </c>
      <c r="N35" s="31">
        <v>91065.0625</v>
      </c>
      <c r="O35" s="31">
        <v>44611.921875</v>
      </c>
      <c r="P35" s="87">
        <v>13920.7998046875</v>
      </c>
      <c r="Q35" s="31">
        <v>0</v>
      </c>
      <c r="R35" s="31">
        <v>3946.9951171875</v>
      </c>
      <c r="S35" s="31">
        <v>33169.5</v>
      </c>
      <c r="T35" s="31">
        <v>22943.990234375</v>
      </c>
      <c r="U35" s="31">
        <v>54972.359375</v>
      </c>
      <c r="V35" s="31">
        <v>70533.1796875</v>
      </c>
      <c r="W35" s="31">
        <v>62980.0703125</v>
      </c>
      <c r="X35" s="87">
        <v>9586.990234375</v>
      </c>
    </row>
    <row r="36" spans="1:24" s="79" customFormat="1">
      <c r="A36" s="102"/>
      <c r="B36" s="262"/>
      <c r="C36" s="104"/>
      <c r="D36" s="104" t="s">
        <v>192</v>
      </c>
      <c r="E36" s="263"/>
      <c r="F36" s="80"/>
      <c r="G36" s="17"/>
      <c r="H36" s="80"/>
      <c r="I36" s="261"/>
      <c r="J36" s="262"/>
      <c r="K36" s="262"/>
      <c r="L36" s="262"/>
      <c r="M36" s="262"/>
      <c r="N36" s="262"/>
      <c r="O36" s="262"/>
      <c r="P36" s="263"/>
      <c r="Q36" s="105"/>
      <c r="R36" s="105"/>
      <c r="S36" s="105"/>
      <c r="T36" s="105"/>
      <c r="U36" s="105"/>
      <c r="V36" s="105"/>
      <c r="W36" s="105"/>
      <c r="X36" s="253"/>
    </row>
    <row r="37" spans="1:24" s="11" customFormat="1">
      <c r="A37" s="72" t="s">
        <v>104</v>
      </c>
      <c r="B37" s="14"/>
      <c r="C37" s="38" t="s">
        <v>51</v>
      </c>
      <c r="D37" s="38"/>
      <c r="E37" s="29" t="s">
        <v>24</v>
      </c>
      <c r="F37" s="17">
        <f t="shared" si="3"/>
        <v>154846.80578613281</v>
      </c>
      <c r="G37" s="17">
        <f t="shared" si="6"/>
        <v>82549.25</v>
      </c>
      <c r="H37" s="17">
        <f t="shared" si="2"/>
        <v>72297.555786132813</v>
      </c>
      <c r="I37" s="32">
        <v>18085.33984375</v>
      </c>
      <c r="J37" s="31">
        <v>0</v>
      </c>
      <c r="K37" s="31">
        <v>20487.759765625</v>
      </c>
      <c r="L37" s="31">
        <v>24669.900390625</v>
      </c>
      <c r="M37" s="31">
        <v>14883.25</v>
      </c>
      <c r="N37" s="31">
        <v>1427</v>
      </c>
      <c r="O37" s="31">
        <v>2996</v>
      </c>
      <c r="P37" s="87">
        <v>0</v>
      </c>
      <c r="Q37" s="31">
        <v>16657.666015625</v>
      </c>
      <c r="R37" s="31">
        <v>24172.6796875</v>
      </c>
      <c r="S37" s="31">
        <v>11588.400390625</v>
      </c>
      <c r="T37" s="31">
        <v>7379.2998046875</v>
      </c>
      <c r="U37" s="31">
        <v>6948.89990234375</v>
      </c>
      <c r="V37" s="31">
        <v>1811.5999755859375</v>
      </c>
      <c r="W37" s="31">
        <v>3739.010009765625</v>
      </c>
      <c r="X37" s="87">
        <v>0</v>
      </c>
    </row>
    <row r="38" spans="1:24" s="11" customFormat="1">
      <c r="A38" s="72" t="s">
        <v>107</v>
      </c>
      <c r="B38" s="14"/>
      <c r="C38" s="37" t="s">
        <v>59</v>
      </c>
      <c r="D38" s="37"/>
      <c r="E38" s="29" t="s">
        <v>213</v>
      </c>
      <c r="F38" s="17">
        <f t="shared" si="3"/>
        <v>342968.78271484375</v>
      </c>
      <c r="G38" s="17">
        <f t="shared" si="6"/>
        <v>130003.63623046875</v>
      </c>
      <c r="H38" s="17">
        <f t="shared" si="2"/>
        <v>212965.146484375</v>
      </c>
      <c r="I38" s="32">
        <v>22524.99609375</v>
      </c>
      <c r="J38" s="31">
        <v>0</v>
      </c>
      <c r="K38" s="31">
        <v>33191.19921875</v>
      </c>
      <c r="L38" s="31">
        <v>19507.5</v>
      </c>
      <c r="M38" s="31">
        <v>24054.0703125</v>
      </c>
      <c r="N38" s="31">
        <v>16822.400390625</v>
      </c>
      <c r="O38" s="31">
        <v>11072.7001953125</v>
      </c>
      <c r="P38" s="87">
        <v>2830.77001953125</v>
      </c>
      <c r="Q38" s="31">
        <v>20872.669921875</v>
      </c>
      <c r="R38" s="31">
        <v>7847.27978515625</v>
      </c>
      <c r="S38" s="31">
        <v>23896.599609375</v>
      </c>
      <c r="T38" s="31">
        <v>65604.359375</v>
      </c>
      <c r="U38" s="31">
        <v>32667.83984375</v>
      </c>
      <c r="V38" s="31">
        <v>36989.3984375</v>
      </c>
      <c r="W38" s="31">
        <v>22825.439453125</v>
      </c>
      <c r="X38" s="87">
        <v>2261.56005859375</v>
      </c>
    </row>
    <row r="39" spans="1:24" s="11" customFormat="1">
      <c r="A39" s="72" t="s">
        <v>105</v>
      </c>
      <c r="B39" s="14"/>
      <c r="C39" s="37" t="s">
        <v>60</v>
      </c>
      <c r="D39" s="88" t="s">
        <v>190</v>
      </c>
      <c r="E39" s="265"/>
      <c r="F39" s="17">
        <f t="shared" si="3"/>
        <v>19015.681518554688</v>
      </c>
      <c r="G39" s="17">
        <f t="shared" si="6"/>
        <v>6976.64990234375</v>
      </c>
      <c r="H39" s="17">
        <f t="shared" si="2"/>
        <v>12039.031616210938</v>
      </c>
      <c r="I39" s="32">
        <v>0</v>
      </c>
      <c r="J39" s="31">
        <v>0</v>
      </c>
      <c r="K39" s="31">
        <v>0</v>
      </c>
      <c r="L39" s="31">
        <v>0</v>
      </c>
      <c r="M39" s="31">
        <v>4242.75</v>
      </c>
      <c r="N39" s="31">
        <v>0</v>
      </c>
      <c r="O39" s="31">
        <v>2733.89990234375</v>
      </c>
      <c r="P39" s="87">
        <v>0</v>
      </c>
      <c r="Q39" s="31">
        <v>3537.291748046875</v>
      </c>
      <c r="R39" s="31">
        <v>0</v>
      </c>
      <c r="S39" s="31">
        <v>0</v>
      </c>
      <c r="T39" s="31">
        <v>3311.699951171875</v>
      </c>
      <c r="U39" s="31">
        <v>2382.47998046875</v>
      </c>
      <c r="V39" s="31">
        <v>1682.199951171875</v>
      </c>
      <c r="W39" s="31">
        <v>1125.3599853515625</v>
      </c>
      <c r="X39" s="87">
        <v>0</v>
      </c>
    </row>
    <row r="40" spans="1:24" s="11" customFormat="1">
      <c r="A40" s="72" t="s">
        <v>108</v>
      </c>
      <c r="B40" s="14"/>
      <c r="C40" s="38" t="s">
        <v>61</v>
      </c>
      <c r="D40" s="88" t="s">
        <v>225</v>
      </c>
      <c r="E40" s="265"/>
      <c r="F40" s="17">
        <f t="shared" si="3"/>
        <v>135565.42004394531</v>
      </c>
      <c r="G40" s="17">
        <f t="shared" si="6"/>
        <v>56166.189819335938</v>
      </c>
      <c r="H40" s="17">
        <f t="shared" si="2"/>
        <v>79399.230224609375</v>
      </c>
      <c r="I40" s="32">
        <v>0</v>
      </c>
      <c r="J40" s="31">
        <v>0</v>
      </c>
      <c r="K40" s="31">
        <v>6265</v>
      </c>
      <c r="L40" s="31">
        <v>2798.3701171875</v>
      </c>
      <c r="M40" s="31">
        <v>8388.7197265625</v>
      </c>
      <c r="N40" s="31">
        <v>19960.19921875</v>
      </c>
      <c r="O40" s="31">
        <v>16998.30078125</v>
      </c>
      <c r="P40" s="87">
        <v>1755.5999755859375</v>
      </c>
      <c r="Q40" s="31">
        <v>0</v>
      </c>
      <c r="R40" s="31">
        <v>0</v>
      </c>
      <c r="S40" s="31">
        <v>2350.760009765625</v>
      </c>
      <c r="T40" s="31">
        <v>3218.320068359375</v>
      </c>
      <c r="U40" s="31">
        <v>22018.3203125</v>
      </c>
      <c r="V40" s="31">
        <v>26009.369140625</v>
      </c>
      <c r="W40" s="31">
        <v>23198.220703125</v>
      </c>
      <c r="X40" s="87">
        <v>2604.239990234375</v>
      </c>
    </row>
    <row r="41" spans="1:24" s="79" customFormat="1">
      <c r="A41" s="102"/>
      <c r="B41" s="262"/>
      <c r="C41" s="262"/>
      <c r="D41" s="111" t="s">
        <v>218</v>
      </c>
      <c r="E41" s="263"/>
      <c r="F41" s="80"/>
      <c r="G41" s="17"/>
      <c r="H41" s="80"/>
      <c r="I41" s="261"/>
      <c r="J41" s="262"/>
      <c r="K41" s="262"/>
      <c r="L41" s="262"/>
      <c r="M41" s="262"/>
      <c r="N41" s="262"/>
      <c r="O41" s="262"/>
      <c r="P41" s="263"/>
      <c r="Q41" s="105"/>
      <c r="R41" s="105"/>
      <c r="S41" s="105"/>
      <c r="T41" s="105"/>
      <c r="U41" s="105"/>
      <c r="V41" s="105"/>
      <c r="W41" s="105"/>
      <c r="X41" s="253"/>
    </row>
    <row r="42" spans="1:24" s="11" customFormat="1">
      <c r="A42" s="72" t="s">
        <v>106</v>
      </c>
      <c r="B42" s="14"/>
      <c r="C42" s="38" t="s">
        <v>62</v>
      </c>
      <c r="D42" s="14"/>
      <c r="E42" s="29" t="s">
        <v>210</v>
      </c>
      <c r="F42" s="17">
        <f t="shared" si="3"/>
        <v>35608.249938964844</v>
      </c>
      <c r="G42" s="17">
        <f t="shared" si="6"/>
        <v>14589.445251464844</v>
      </c>
      <c r="H42" s="17">
        <f t="shared" si="2"/>
        <v>21018.8046875</v>
      </c>
      <c r="I42" s="32">
        <v>0</v>
      </c>
      <c r="J42" s="31">
        <v>0</v>
      </c>
      <c r="K42" s="31">
        <v>9621.3603515625</v>
      </c>
      <c r="L42" s="31">
        <v>2741.804931640625</v>
      </c>
      <c r="M42" s="31">
        <v>0</v>
      </c>
      <c r="N42" s="31">
        <v>1560.719970703125</v>
      </c>
      <c r="O42" s="31">
        <v>0</v>
      </c>
      <c r="P42" s="87">
        <v>665.55999755859375</v>
      </c>
      <c r="Q42" s="31">
        <v>0</v>
      </c>
      <c r="R42" s="31">
        <v>0</v>
      </c>
      <c r="S42" s="31">
        <v>4253.60986328125</v>
      </c>
      <c r="T42" s="31">
        <v>0</v>
      </c>
      <c r="U42" s="31">
        <v>13811.96484375</v>
      </c>
      <c r="V42" s="31">
        <v>1733.47998046875</v>
      </c>
      <c r="W42" s="31">
        <v>1219.75</v>
      </c>
      <c r="X42" s="87">
        <v>0</v>
      </c>
    </row>
    <row r="43" spans="1:24" s="11" customFormat="1">
      <c r="A43" s="72" t="s">
        <v>109</v>
      </c>
      <c r="B43" s="14"/>
      <c r="C43" s="38" t="s">
        <v>63</v>
      </c>
      <c r="D43" s="14"/>
      <c r="E43" s="29" t="s">
        <v>219</v>
      </c>
      <c r="F43" s="17">
        <f t="shared" si="3"/>
        <v>1548710.96484375</v>
      </c>
      <c r="G43" s="17">
        <f t="shared" si="6"/>
        <v>837488.771484375</v>
      </c>
      <c r="H43" s="17">
        <f t="shared" si="2"/>
        <v>711222.193359375</v>
      </c>
      <c r="I43" s="32">
        <v>0</v>
      </c>
      <c r="J43" s="31">
        <v>0</v>
      </c>
      <c r="K43" s="31">
        <v>16744.919921875</v>
      </c>
      <c r="L43" s="31">
        <v>91759.6796875</v>
      </c>
      <c r="M43" s="31">
        <v>201430.953125</v>
      </c>
      <c r="N43" s="31">
        <v>264723.9375</v>
      </c>
      <c r="O43" s="31">
        <v>212913.359375</v>
      </c>
      <c r="P43" s="87">
        <v>49915.921875</v>
      </c>
      <c r="Q43" s="31">
        <v>0</v>
      </c>
      <c r="R43" s="31">
        <v>0</v>
      </c>
      <c r="S43" s="31">
        <v>32576.279296875</v>
      </c>
      <c r="T43" s="31">
        <v>97592.640625</v>
      </c>
      <c r="U43" s="31">
        <v>104226.84375</v>
      </c>
      <c r="V43" s="31">
        <v>217301.671875</v>
      </c>
      <c r="W43" s="31">
        <v>200197.078125</v>
      </c>
      <c r="X43" s="87">
        <v>59327.6796875</v>
      </c>
    </row>
    <row r="44" spans="1:24" s="11" customFormat="1">
      <c r="A44" s="72" t="s">
        <v>110</v>
      </c>
      <c r="B44" s="14"/>
      <c r="C44" s="38" t="s">
        <v>64</v>
      </c>
      <c r="D44" s="14"/>
      <c r="E44" s="29" t="s">
        <v>202</v>
      </c>
      <c r="F44" s="17">
        <f t="shared" si="3"/>
        <v>4615974.8154296875</v>
      </c>
      <c r="G44" s="17">
        <f t="shared" si="4"/>
        <v>2907663.8984375</v>
      </c>
      <c r="H44" s="17">
        <f t="shared" si="2"/>
        <v>1708310.9169921875</v>
      </c>
      <c r="I44" s="32">
        <v>0</v>
      </c>
      <c r="J44" s="31">
        <v>0</v>
      </c>
      <c r="K44" s="31">
        <v>115237.9921875</v>
      </c>
      <c r="L44" s="31">
        <v>724339.5625</v>
      </c>
      <c r="M44" s="31">
        <v>823464.25</v>
      </c>
      <c r="N44" s="31">
        <v>748082</v>
      </c>
      <c r="O44" s="31">
        <v>406391.9375</v>
      </c>
      <c r="P44" s="87">
        <v>90148.15625</v>
      </c>
      <c r="Q44" s="31">
        <v>0</v>
      </c>
      <c r="R44" s="31">
        <v>12808.7998046875</v>
      </c>
      <c r="S44" s="31">
        <v>89399.15625</v>
      </c>
      <c r="T44" s="31">
        <v>279839.5</v>
      </c>
      <c r="U44" s="31">
        <v>365465.875</v>
      </c>
      <c r="V44" s="31">
        <v>500597.8125</v>
      </c>
      <c r="W44" s="31">
        <v>364366.8125</v>
      </c>
      <c r="X44" s="87">
        <v>95832.9609375</v>
      </c>
    </row>
    <row r="45" spans="1:24" s="11" customFormat="1">
      <c r="A45" s="72" t="s">
        <v>111</v>
      </c>
      <c r="B45" s="14"/>
      <c r="C45" s="38" t="s">
        <v>65</v>
      </c>
      <c r="D45" s="88" t="s">
        <v>203</v>
      </c>
      <c r="E45" s="264"/>
      <c r="F45" s="17">
        <f t="shared" si="3"/>
        <v>1220313.4399414063</v>
      </c>
      <c r="G45" s="17">
        <f t="shared" si="4"/>
        <v>646054.9111328125</v>
      </c>
      <c r="H45" s="17">
        <f t="shared" si="2"/>
        <v>574258.52880859375</v>
      </c>
      <c r="I45" s="32">
        <v>3036.1103515625</v>
      </c>
      <c r="J45" s="31">
        <v>0</v>
      </c>
      <c r="K45" s="31">
        <v>15037.51953125</v>
      </c>
      <c r="L45" s="31">
        <v>61343.51953125</v>
      </c>
      <c r="M45" s="31">
        <v>102083.7578125</v>
      </c>
      <c r="N45" s="31">
        <v>201672.984375</v>
      </c>
      <c r="O45" s="31">
        <v>211144.140625</v>
      </c>
      <c r="P45" s="87">
        <v>51736.87890625</v>
      </c>
      <c r="Q45" s="31">
        <v>3527.66162109375</v>
      </c>
      <c r="R45" s="31">
        <v>0</v>
      </c>
      <c r="S45" s="31">
        <v>0</v>
      </c>
      <c r="T45" s="31">
        <v>63101.28125</v>
      </c>
      <c r="U45" s="31">
        <v>48812.05078125</v>
      </c>
      <c r="V45" s="31">
        <v>194157.859375</v>
      </c>
      <c r="W45" s="31">
        <v>214508.875</v>
      </c>
      <c r="X45" s="87">
        <v>50150.80078125</v>
      </c>
    </row>
    <row r="46" spans="1:24" s="79" customFormat="1">
      <c r="A46" s="102"/>
      <c r="B46" s="262"/>
      <c r="C46" s="111"/>
      <c r="D46" s="111" t="s">
        <v>25</v>
      </c>
      <c r="E46" s="263"/>
      <c r="F46" s="80"/>
      <c r="G46" s="80"/>
      <c r="H46" s="80"/>
      <c r="I46" s="261"/>
      <c r="J46" s="262"/>
      <c r="K46" s="262"/>
      <c r="L46" s="262"/>
      <c r="M46" s="262"/>
      <c r="N46" s="262"/>
      <c r="O46" s="262"/>
      <c r="P46" s="263"/>
      <c r="Q46" s="105"/>
      <c r="R46" s="105"/>
      <c r="S46" s="105"/>
      <c r="T46" s="105"/>
      <c r="U46" s="105"/>
      <c r="V46" s="105"/>
      <c r="W46" s="105"/>
      <c r="X46" s="253"/>
    </row>
    <row r="47" spans="1:24" s="11" customFormat="1">
      <c r="A47" s="72" t="s">
        <v>112</v>
      </c>
      <c r="B47" s="14"/>
      <c r="C47" s="38" t="s">
        <v>66</v>
      </c>
      <c r="D47" s="46"/>
      <c r="E47" s="29" t="s">
        <v>204</v>
      </c>
      <c r="F47" s="17">
        <f t="shared" si="3"/>
        <v>114394.51306152344</v>
      </c>
      <c r="G47" s="17">
        <f t="shared" si="4"/>
        <v>59341.643432617188</v>
      </c>
      <c r="H47" s="17">
        <f t="shared" si="2"/>
        <v>55052.86962890625</v>
      </c>
      <c r="I47" s="32">
        <v>6053.2626953125</v>
      </c>
      <c r="J47" s="31">
        <v>0</v>
      </c>
      <c r="K47" s="31">
        <v>0</v>
      </c>
      <c r="L47" s="31">
        <v>18524</v>
      </c>
      <c r="M47" s="31">
        <v>6850.919921875</v>
      </c>
      <c r="N47" s="31">
        <v>15207.48046875</v>
      </c>
      <c r="O47" s="31">
        <v>10745.8203125</v>
      </c>
      <c r="P47" s="87">
        <v>1960.1600341796875</v>
      </c>
      <c r="Q47" s="31">
        <v>0</v>
      </c>
      <c r="R47" s="31">
        <v>0</v>
      </c>
      <c r="S47" s="31">
        <v>6518.509765625</v>
      </c>
      <c r="T47" s="31">
        <v>18910.5</v>
      </c>
      <c r="U47" s="31">
        <v>4632.60009765625</v>
      </c>
      <c r="V47" s="31">
        <v>12772.5</v>
      </c>
      <c r="W47" s="31">
        <v>12218.759765625</v>
      </c>
      <c r="X47" s="87">
        <v>0</v>
      </c>
    </row>
    <row r="48" spans="1:24" s="11" customFormat="1">
      <c r="A48" s="72" t="s">
        <v>113</v>
      </c>
      <c r="B48" s="14"/>
      <c r="C48" s="38" t="s">
        <v>67</v>
      </c>
      <c r="D48" s="46"/>
      <c r="E48" s="29" t="s">
        <v>205</v>
      </c>
      <c r="F48" s="17">
        <f t="shared" si="3"/>
        <v>1495045.8626708984</v>
      </c>
      <c r="G48" s="17">
        <f t="shared" si="4"/>
        <v>1278232.525390625</v>
      </c>
      <c r="H48" s="17">
        <f t="shared" si="2"/>
        <v>216813.33728027344</v>
      </c>
      <c r="I48" s="32">
        <v>41485.18359375</v>
      </c>
      <c r="J48" s="31">
        <v>0</v>
      </c>
      <c r="K48" s="31">
        <v>113169.03125</v>
      </c>
      <c r="L48" s="31">
        <v>652275.75</v>
      </c>
      <c r="M48" s="31">
        <v>263665.65625</v>
      </c>
      <c r="N48" s="31">
        <v>150638.59375</v>
      </c>
      <c r="O48" s="31">
        <v>48816.3203125</v>
      </c>
      <c r="P48" s="87">
        <v>8181.990234375</v>
      </c>
      <c r="Q48" s="31">
        <v>16681.365234375</v>
      </c>
      <c r="R48" s="31">
        <v>0</v>
      </c>
      <c r="S48" s="31">
        <v>45964.1015625</v>
      </c>
      <c r="T48" s="31">
        <v>88441.140625</v>
      </c>
      <c r="U48" s="31">
        <v>29715.119140625</v>
      </c>
      <c r="V48" s="31">
        <v>26938.98046875</v>
      </c>
      <c r="W48" s="31">
        <v>7336.47021484375</v>
      </c>
      <c r="X48" s="87">
        <v>1736.1600341796875</v>
      </c>
    </row>
    <row r="49" spans="1:24" s="11" customFormat="1">
      <c r="A49" s="72" t="s">
        <v>114</v>
      </c>
      <c r="B49" s="14"/>
      <c r="C49" s="38" t="s">
        <v>68</v>
      </c>
      <c r="D49" s="46"/>
      <c r="E49" s="29" t="s">
        <v>206</v>
      </c>
      <c r="F49" s="17">
        <f t="shared" si="3"/>
        <v>252386.7421875</v>
      </c>
      <c r="G49" s="17">
        <f t="shared" si="4"/>
        <v>122091.02978515625</v>
      </c>
      <c r="H49" s="17">
        <f t="shared" si="2"/>
        <v>130295.71240234375</v>
      </c>
      <c r="I49" s="32">
        <v>11252.150390625</v>
      </c>
      <c r="J49" s="31">
        <v>0</v>
      </c>
      <c r="K49" s="31">
        <v>13901.2998046875</v>
      </c>
      <c r="L49" s="31">
        <v>23177.970703125</v>
      </c>
      <c r="M49" s="31">
        <v>28127.599609375</v>
      </c>
      <c r="N49" s="31">
        <v>27234.359375</v>
      </c>
      <c r="O49" s="31">
        <v>15811.919921875</v>
      </c>
      <c r="P49" s="87">
        <v>2585.72998046875</v>
      </c>
      <c r="Q49" s="31">
        <v>3519.572509765625</v>
      </c>
      <c r="R49" s="31">
        <v>3830.219970703125</v>
      </c>
      <c r="S49" s="31">
        <v>28885.5</v>
      </c>
      <c r="T49" s="31">
        <v>30494.939453125</v>
      </c>
      <c r="U49" s="31">
        <v>12387.240234375</v>
      </c>
      <c r="V49" s="31">
        <v>32059.560546875</v>
      </c>
      <c r="W49" s="31">
        <v>14488.919921875</v>
      </c>
      <c r="X49" s="87">
        <v>4629.759765625</v>
      </c>
    </row>
    <row r="50" spans="1:24" s="79" customFormat="1">
      <c r="A50" s="102"/>
      <c r="B50" s="262"/>
      <c r="C50" s="111"/>
      <c r="D50" s="111" t="s">
        <v>26</v>
      </c>
      <c r="E50" s="263"/>
      <c r="F50" s="80"/>
      <c r="G50" s="80"/>
      <c r="H50" s="80"/>
      <c r="I50" s="261"/>
      <c r="J50" s="262"/>
      <c r="K50" s="262"/>
      <c r="L50" s="262"/>
      <c r="M50" s="262"/>
      <c r="N50" s="262"/>
      <c r="O50" s="262"/>
      <c r="P50" s="263"/>
      <c r="Q50" s="105"/>
      <c r="R50" s="105"/>
      <c r="S50" s="105"/>
      <c r="T50" s="105"/>
      <c r="U50" s="105"/>
      <c r="V50" s="105"/>
      <c r="W50" s="105"/>
      <c r="X50" s="253"/>
    </row>
    <row r="51" spans="1:24" s="11" customFormat="1">
      <c r="A51" s="72" t="s">
        <v>115</v>
      </c>
      <c r="B51" s="14"/>
      <c r="C51" s="38" t="s">
        <v>69</v>
      </c>
      <c r="D51" s="46"/>
      <c r="E51" s="29" t="s">
        <v>220</v>
      </c>
      <c r="F51" s="17">
        <f t="shared" si="3"/>
        <v>647807.4033203125</v>
      </c>
      <c r="G51" s="17">
        <f t="shared" si="4"/>
        <v>388929.42333984375</v>
      </c>
      <c r="H51" s="17">
        <f t="shared" si="2"/>
        <v>258877.97998046875</v>
      </c>
      <c r="I51" s="32">
        <v>6045.3125</v>
      </c>
      <c r="J51" s="31">
        <v>0</v>
      </c>
      <c r="K51" s="31">
        <v>30737.359375</v>
      </c>
      <c r="L51" s="31">
        <v>105674</v>
      </c>
      <c r="M51" s="31">
        <v>121853.953125</v>
      </c>
      <c r="N51" s="31">
        <v>84749.7578125</v>
      </c>
      <c r="O51" s="31">
        <v>33466.3203125</v>
      </c>
      <c r="P51" s="87">
        <v>6402.72021484375</v>
      </c>
      <c r="Q51" s="31">
        <v>0</v>
      </c>
      <c r="R51" s="31">
        <v>0</v>
      </c>
      <c r="S51" s="31">
        <v>18308.3203125</v>
      </c>
      <c r="T51" s="31">
        <v>73270.6796875</v>
      </c>
      <c r="U51" s="31">
        <v>52041.98046875</v>
      </c>
      <c r="V51" s="31">
        <v>67433.0390625</v>
      </c>
      <c r="W51" s="31">
        <v>41183.640625</v>
      </c>
      <c r="X51" s="87">
        <v>6640.31982421875</v>
      </c>
    </row>
    <row r="52" spans="1:24" s="11" customFormat="1">
      <c r="A52" s="72" t="s">
        <v>116</v>
      </c>
      <c r="B52" s="14"/>
      <c r="C52" s="37" t="s">
        <v>70</v>
      </c>
      <c r="D52" s="46"/>
      <c r="E52" s="28" t="s">
        <v>207</v>
      </c>
      <c r="F52" s="17">
        <f t="shared" si="3"/>
        <v>91411.6953125</v>
      </c>
      <c r="G52" s="17">
        <f t="shared" si="4"/>
        <v>45288.09033203125</v>
      </c>
      <c r="H52" s="17">
        <f>SUM(Q52:X52)</f>
        <v>46123.60498046875</v>
      </c>
      <c r="I52" s="32">
        <v>3027.830322265625</v>
      </c>
      <c r="J52" s="31">
        <v>0</v>
      </c>
      <c r="K52" s="31">
        <v>10607.4296875</v>
      </c>
      <c r="L52" s="31">
        <v>7674.47998046875</v>
      </c>
      <c r="M52" s="31">
        <v>4258.41015625</v>
      </c>
      <c r="N52" s="31">
        <v>10039.7001953125</v>
      </c>
      <c r="O52" s="31">
        <v>7164</v>
      </c>
      <c r="P52" s="87">
        <v>2516.239990234375</v>
      </c>
      <c r="Q52" s="31">
        <v>0</v>
      </c>
      <c r="R52" s="31">
        <v>0</v>
      </c>
      <c r="S52" s="31">
        <v>6944.7001953125</v>
      </c>
      <c r="T52" s="31">
        <v>15402</v>
      </c>
      <c r="U52" s="31">
        <v>16118.6396484375</v>
      </c>
      <c r="V52" s="31">
        <v>5293.30517578125</v>
      </c>
      <c r="W52" s="31">
        <v>1062.8399658203125</v>
      </c>
      <c r="X52" s="87">
        <v>1302.1199951171875</v>
      </c>
    </row>
    <row r="53" spans="1:24" s="11" customFormat="1">
      <c r="A53" s="72" t="s">
        <v>184</v>
      </c>
      <c r="B53" s="14"/>
      <c r="C53" s="37" t="s">
        <v>71</v>
      </c>
      <c r="D53" s="88" t="s">
        <v>182</v>
      </c>
      <c r="E53" s="265"/>
      <c r="F53" s="17">
        <f>SUM(G53:H53)</f>
        <v>272211.15087890625</v>
      </c>
      <c r="G53" s="17">
        <f>SUM(I53:P53)</f>
        <v>154948.8544921875</v>
      </c>
      <c r="H53" s="17">
        <f>SUM(Q53:X53)</f>
        <v>117262.29638671875</v>
      </c>
      <c r="I53" s="32">
        <v>134852.859375</v>
      </c>
      <c r="J53" s="31">
        <v>4033.679931640625</v>
      </c>
      <c r="K53" s="31">
        <v>10656.5400390625</v>
      </c>
      <c r="L53" s="31">
        <v>2990.4150390625</v>
      </c>
      <c r="M53" s="31">
        <v>2415.360107421875</v>
      </c>
      <c r="N53" s="31">
        <v>0</v>
      </c>
      <c r="O53" s="31">
        <v>0</v>
      </c>
      <c r="P53" s="87">
        <v>0</v>
      </c>
      <c r="Q53" s="31">
        <v>99672.15625</v>
      </c>
      <c r="R53" s="31">
        <v>13276.6201171875</v>
      </c>
      <c r="S53" s="31">
        <v>4313.52001953125</v>
      </c>
      <c r="T53" s="31">
        <v>0</v>
      </c>
      <c r="U53" s="31">
        <v>0</v>
      </c>
      <c r="V53" s="31">
        <v>0</v>
      </c>
      <c r="W53" s="31">
        <v>0</v>
      </c>
      <c r="X53" s="87">
        <v>0</v>
      </c>
    </row>
    <row r="54" spans="1:24" s="16" customFormat="1" ht="15" customHeight="1">
      <c r="A54" s="248"/>
      <c r="B54" s="63" t="s">
        <v>56</v>
      </c>
      <c r="C54" s="63"/>
      <c r="D54" s="63"/>
      <c r="E54" s="64"/>
      <c r="F54" s="53">
        <f t="shared" si="3"/>
        <v>3678069.3456420898</v>
      </c>
      <c r="G54" s="54">
        <f>SUM(G55:G61)</f>
        <v>2491716.1846923828</v>
      </c>
      <c r="H54" s="54">
        <f>SUM(H55:H61)</f>
        <v>1186353.160949707</v>
      </c>
      <c r="I54" s="55">
        <f>SUM(I55:I61)</f>
        <v>69759.7880859375</v>
      </c>
      <c r="J54" s="56">
        <f t="shared" ref="J54:X54" si="7">SUM(J55:J61)</f>
        <v>137594.6396484375</v>
      </c>
      <c r="K54" s="56">
        <f t="shared" si="7"/>
        <v>906965.470703125</v>
      </c>
      <c r="L54" s="56">
        <f t="shared" si="7"/>
        <v>932540.453125</v>
      </c>
      <c r="M54" s="56">
        <f>SUM(M55:M61)</f>
        <v>232778.94702148438</v>
      </c>
      <c r="N54" s="56">
        <f t="shared" si="7"/>
        <v>127192.28637695313</v>
      </c>
      <c r="O54" s="56">
        <f t="shared" si="7"/>
        <v>67399.379638671875</v>
      </c>
      <c r="P54" s="252">
        <f>SUM(P55:P61)</f>
        <v>17485.220092773438</v>
      </c>
      <c r="Q54" s="56">
        <f t="shared" si="7"/>
        <v>78817.9521484375</v>
      </c>
      <c r="R54" s="56">
        <f t="shared" si="7"/>
        <v>64315.94921875</v>
      </c>
      <c r="S54" s="56">
        <f t="shared" si="7"/>
        <v>463851.18872070313</v>
      </c>
      <c r="T54" s="56">
        <f t="shared" si="7"/>
        <v>277987.4052734375</v>
      </c>
      <c r="U54" s="56">
        <f t="shared" si="7"/>
        <v>114253.91162109375</v>
      </c>
      <c r="V54" s="56">
        <f t="shared" si="7"/>
        <v>68537.021484375</v>
      </c>
      <c r="W54" s="56">
        <f t="shared" si="7"/>
        <v>99227.472900390625</v>
      </c>
      <c r="X54" s="252">
        <f t="shared" si="7"/>
        <v>19362.259582519531</v>
      </c>
    </row>
    <row r="55" spans="1:24">
      <c r="A55" s="72" t="s">
        <v>119</v>
      </c>
      <c r="B55" s="81"/>
      <c r="C55" s="38" t="s">
        <v>72</v>
      </c>
      <c r="D55" s="88" t="s">
        <v>223</v>
      </c>
      <c r="E55" s="266"/>
      <c r="F55" s="17">
        <f>SUM(G55:H55)</f>
        <v>1158648.3412475586</v>
      </c>
      <c r="G55" s="17">
        <f t="shared" si="4"/>
        <v>1001907.7177734375</v>
      </c>
      <c r="H55" s="17">
        <f t="shared" si="2"/>
        <v>156740.62347412109</v>
      </c>
      <c r="I55" s="254">
        <v>5962.5</v>
      </c>
      <c r="J55" s="33">
        <v>39741.83984375</v>
      </c>
      <c r="K55" s="33">
        <v>396215.25</v>
      </c>
      <c r="L55" s="33">
        <v>403836.3125</v>
      </c>
      <c r="M55" s="33">
        <v>98072.296875</v>
      </c>
      <c r="N55" s="33">
        <v>41797.55859375</v>
      </c>
      <c r="O55" s="33">
        <v>14000.0400390625</v>
      </c>
      <c r="P55" s="87">
        <v>2281.919921875</v>
      </c>
      <c r="Q55" s="33">
        <v>14211.900390625</v>
      </c>
      <c r="R55" s="33">
        <v>7759.919921875</v>
      </c>
      <c r="S55" s="33">
        <v>51826.6015625</v>
      </c>
      <c r="T55" s="33">
        <v>46573.80078125</v>
      </c>
      <c r="U55" s="33">
        <v>22253.560546875</v>
      </c>
      <c r="V55" s="33">
        <v>7012.0400390625</v>
      </c>
      <c r="W55" s="33">
        <v>6451.740234375</v>
      </c>
      <c r="X55" s="255">
        <v>651.05999755859375</v>
      </c>
    </row>
    <row r="56" spans="1:24">
      <c r="A56" s="72" t="s">
        <v>120</v>
      </c>
      <c r="B56" s="81"/>
      <c r="C56" s="38" t="s">
        <v>73</v>
      </c>
      <c r="D56" s="88" t="s">
        <v>27</v>
      </c>
      <c r="E56" s="266"/>
      <c r="F56" s="17">
        <f t="shared" si="3"/>
        <v>449342.19287109375</v>
      </c>
      <c r="G56" s="17">
        <f t="shared" si="4"/>
        <v>244386.79150390625</v>
      </c>
      <c r="H56" s="17">
        <f t="shared" si="2"/>
        <v>204955.4013671875</v>
      </c>
      <c r="I56" s="254">
        <v>6050.61279296875</v>
      </c>
      <c r="J56" s="33">
        <v>22408.9609375</v>
      </c>
      <c r="K56" s="33">
        <v>16987.599609375</v>
      </c>
      <c r="L56" s="33">
        <v>80807.4609375</v>
      </c>
      <c r="M56" s="33">
        <v>37200.5390625</v>
      </c>
      <c r="N56" s="33">
        <v>32772.73828125</v>
      </c>
      <c r="O56" s="33">
        <v>36342.1796875</v>
      </c>
      <c r="P56" s="87">
        <v>11816.7001953125</v>
      </c>
      <c r="Q56" s="33">
        <v>17558.4296875</v>
      </c>
      <c r="R56" s="33">
        <v>0</v>
      </c>
      <c r="S56" s="33">
        <v>22215.19921875</v>
      </c>
      <c r="T56" s="33">
        <v>25280.189453125</v>
      </c>
      <c r="U56" s="33">
        <v>22155.48046875</v>
      </c>
      <c r="V56" s="33">
        <v>35684.55078125</v>
      </c>
      <c r="W56" s="33">
        <v>68288.4921875</v>
      </c>
      <c r="X56" s="255">
        <v>13773.0595703125</v>
      </c>
    </row>
    <row r="57" spans="1:24">
      <c r="A57" s="72" t="s">
        <v>121</v>
      </c>
      <c r="B57" s="81"/>
      <c r="C57" s="38" t="s">
        <v>74</v>
      </c>
      <c r="D57" s="88" t="s">
        <v>28</v>
      </c>
      <c r="E57" s="266"/>
      <c r="F57" s="17">
        <f t="shared" si="3"/>
        <v>310276.71618652344</v>
      </c>
      <c r="G57" s="17">
        <f t="shared" si="4"/>
        <v>231197.30639648438</v>
      </c>
      <c r="H57" s="17">
        <f t="shared" si="2"/>
        <v>79079.409790039063</v>
      </c>
      <c r="I57" s="254">
        <v>23849.099609375</v>
      </c>
      <c r="J57" s="33">
        <v>28899.359375</v>
      </c>
      <c r="K57" s="33">
        <v>93469.6796875</v>
      </c>
      <c r="L57" s="33">
        <v>61509.1484375</v>
      </c>
      <c r="M57" s="33">
        <v>11896.5595703125</v>
      </c>
      <c r="N57" s="33">
        <v>7597.259765625</v>
      </c>
      <c r="O57" s="33">
        <v>3976.199951171875</v>
      </c>
      <c r="P57" s="87">
        <v>0</v>
      </c>
      <c r="Q57" s="33">
        <v>0</v>
      </c>
      <c r="R57" s="33">
        <v>23280.599609375</v>
      </c>
      <c r="S57" s="33">
        <v>24122.16015625</v>
      </c>
      <c r="T57" s="33">
        <v>15249.919921875</v>
      </c>
      <c r="U57" s="33">
        <v>7940.25</v>
      </c>
      <c r="V57" s="33">
        <v>5467.080078125</v>
      </c>
      <c r="W57" s="33">
        <v>2296</v>
      </c>
      <c r="X57" s="255">
        <v>723.4000244140625</v>
      </c>
    </row>
    <row r="58" spans="1:24">
      <c r="A58" s="72" t="s">
        <v>122</v>
      </c>
      <c r="B58" s="81"/>
      <c r="C58" s="38" t="s">
        <v>75</v>
      </c>
      <c r="D58" s="88" t="s">
        <v>117</v>
      </c>
      <c r="E58" s="266"/>
      <c r="F58" s="17">
        <f t="shared" si="3"/>
        <v>144934.59948730469</v>
      </c>
      <c r="G58" s="17">
        <f t="shared" si="4"/>
        <v>69636.960083007813</v>
      </c>
      <c r="H58" s="17">
        <f t="shared" si="2"/>
        <v>75297.639404296875</v>
      </c>
      <c r="I58" s="254">
        <v>5224.31005859375</v>
      </c>
      <c r="J58" s="33">
        <v>0</v>
      </c>
      <c r="K58" s="33">
        <v>23807</v>
      </c>
      <c r="L58" s="33">
        <v>31696.080078125</v>
      </c>
      <c r="M58" s="33">
        <v>2020.199951171875</v>
      </c>
      <c r="N58" s="33">
        <v>6128.72998046875</v>
      </c>
      <c r="O58" s="33">
        <v>0</v>
      </c>
      <c r="P58" s="87">
        <v>760.6400146484375</v>
      </c>
      <c r="Q58" s="33">
        <v>6933.60009765625</v>
      </c>
      <c r="R58" s="33">
        <v>19212.83984375</v>
      </c>
      <c r="S58" s="33">
        <v>19444.599609375</v>
      </c>
      <c r="T58" s="33">
        <v>14705.2802734375</v>
      </c>
      <c r="U58" s="33">
        <v>12625.5595703125</v>
      </c>
      <c r="V58" s="33">
        <v>0</v>
      </c>
      <c r="W58" s="33">
        <v>2375.760009765625</v>
      </c>
      <c r="X58" s="255">
        <v>0</v>
      </c>
    </row>
    <row r="59" spans="1:24">
      <c r="A59" s="72" t="s">
        <v>123</v>
      </c>
      <c r="B59" s="81"/>
      <c r="C59" s="38" t="s">
        <v>76</v>
      </c>
      <c r="D59" s="88" t="s">
        <v>221</v>
      </c>
      <c r="E59" s="266"/>
      <c r="F59" s="17">
        <f t="shared" si="3"/>
        <v>1010628.8282470703</v>
      </c>
      <c r="G59" s="17">
        <f t="shared" si="4"/>
        <v>611346.73522949219</v>
      </c>
      <c r="H59" s="17">
        <f t="shared" si="2"/>
        <v>399282.09301757812</v>
      </c>
      <c r="I59" s="254">
        <v>0</v>
      </c>
      <c r="J59" s="33">
        <v>14325.8603515625</v>
      </c>
      <c r="K59" s="33">
        <v>275255.5</v>
      </c>
      <c r="L59" s="33">
        <v>238021.734375</v>
      </c>
      <c r="M59" s="33">
        <v>60490.30078125</v>
      </c>
      <c r="N59" s="33">
        <v>15832.8798828125</v>
      </c>
      <c r="O59" s="33">
        <v>6659.81982421875</v>
      </c>
      <c r="P59" s="87">
        <v>760.6400146484375</v>
      </c>
      <c r="Q59" s="33">
        <v>0</v>
      </c>
      <c r="R59" s="33">
        <v>6395.0498046875</v>
      </c>
      <c r="S59" s="33">
        <v>247969.625</v>
      </c>
      <c r="T59" s="33">
        <v>99586.296875</v>
      </c>
      <c r="U59" s="33">
        <v>28430.4609375</v>
      </c>
      <c r="V59" s="33">
        <v>7090.16015625</v>
      </c>
      <c r="W59" s="33">
        <v>8363.7001953125</v>
      </c>
      <c r="X59" s="255">
        <v>1446.800048828125</v>
      </c>
    </row>
    <row r="60" spans="1:24">
      <c r="A60" s="72" t="s">
        <v>124</v>
      </c>
      <c r="B60" s="81"/>
      <c r="C60" s="38" t="s">
        <v>77</v>
      </c>
      <c r="D60" s="88" t="s">
        <v>29</v>
      </c>
      <c r="E60" s="266"/>
      <c r="F60" s="17">
        <f t="shared" si="3"/>
        <v>100042.42028808594</v>
      </c>
      <c r="G60" s="17">
        <f t="shared" si="4"/>
        <v>71391.930786132813</v>
      </c>
      <c r="H60" s="17">
        <f t="shared" si="2"/>
        <v>28650.489501953125</v>
      </c>
      <c r="I60" s="254">
        <v>3013.919921875</v>
      </c>
      <c r="J60" s="33">
        <v>0</v>
      </c>
      <c r="K60" s="33">
        <v>38272.44140625</v>
      </c>
      <c r="L60" s="33">
        <v>25441.349609375</v>
      </c>
      <c r="M60" s="33">
        <v>2545.919921875</v>
      </c>
      <c r="N60" s="33">
        <v>1569.699951171875</v>
      </c>
      <c r="O60" s="33">
        <v>0</v>
      </c>
      <c r="P60" s="87">
        <v>548.5999755859375</v>
      </c>
      <c r="Q60" s="33">
        <v>6933.60009765625</v>
      </c>
      <c r="R60" s="33">
        <v>0</v>
      </c>
      <c r="S60" s="33">
        <v>4006.800048828125</v>
      </c>
      <c r="T60" s="33">
        <v>12916.76953125</v>
      </c>
      <c r="U60" s="33">
        <v>4793.31982421875</v>
      </c>
      <c r="V60" s="33">
        <v>0</v>
      </c>
      <c r="W60" s="33">
        <v>0</v>
      </c>
      <c r="X60" s="255">
        <v>0</v>
      </c>
    </row>
    <row r="61" spans="1:24">
      <c r="A61" s="72" t="s">
        <v>125</v>
      </c>
      <c r="B61" s="81"/>
      <c r="C61" s="38" t="s">
        <v>78</v>
      </c>
      <c r="D61" s="88" t="s">
        <v>118</v>
      </c>
      <c r="E61" s="266"/>
      <c r="F61" s="17">
        <f t="shared" si="3"/>
        <v>504196.24731445313</v>
      </c>
      <c r="G61" s="17">
        <f t="shared" si="4"/>
        <v>261848.74291992188</v>
      </c>
      <c r="H61" s="17">
        <f t="shared" si="2"/>
        <v>242347.50439453125</v>
      </c>
      <c r="I61" s="254">
        <v>25659.345703125</v>
      </c>
      <c r="J61" s="33">
        <v>32218.619140625</v>
      </c>
      <c r="K61" s="33">
        <v>62958</v>
      </c>
      <c r="L61" s="33">
        <v>91228.3671875</v>
      </c>
      <c r="M61" s="33">
        <v>20553.130859375</v>
      </c>
      <c r="N61" s="33">
        <v>21493.419921875</v>
      </c>
      <c r="O61" s="33">
        <v>6421.14013671875</v>
      </c>
      <c r="P61" s="87">
        <v>1316.719970703125</v>
      </c>
      <c r="Q61" s="33">
        <v>33180.421875</v>
      </c>
      <c r="R61" s="33">
        <v>7667.5400390625</v>
      </c>
      <c r="S61" s="33">
        <v>94266.203125</v>
      </c>
      <c r="T61" s="33">
        <v>63675.1484375</v>
      </c>
      <c r="U61" s="33">
        <v>16055.2802734375</v>
      </c>
      <c r="V61" s="33">
        <v>13283.1904296875</v>
      </c>
      <c r="W61" s="33">
        <v>11451.7802734375</v>
      </c>
      <c r="X61" s="255">
        <v>2767.93994140625</v>
      </c>
    </row>
    <row r="62" spans="1:24" s="101" customFormat="1" ht="15" customHeight="1" thickBot="1">
      <c r="A62" s="249" t="s">
        <v>80</v>
      </c>
      <c r="B62" s="95" t="s">
        <v>183</v>
      </c>
      <c r="C62" s="97" t="s">
        <v>79</v>
      </c>
      <c r="D62" s="100"/>
      <c r="E62" s="97"/>
      <c r="F62" s="98">
        <f t="shared" si="3"/>
        <v>1735429.6865234375</v>
      </c>
      <c r="G62" s="99">
        <f t="shared" si="4"/>
        <v>757246.4208984375</v>
      </c>
      <c r="H62" s="99">
        <f>SUM(Q62:X62)</f>
        <v>978183.265625</v>
      </c>
      <c r="I62" s="100">
        <v>20388.48828125</v>
      </c>
      <c r="J62" s="96">
        <v>13260.0498046875</v>
      </c>
      <c r="K62" s="96">
        <v>26443.359375</v>
      </c>
      <c r="L62" s="96">
        <v>74691</v>
      </c>
      <c r="M62" s="96">
        <v>66630.2421875</v>
      </c>
      <c r="N62" s="96">
        <v>125766.421875</v>
      </c>
      <c r="O62" s="96">
        <v>296547.65625</v>
      </c>
      <c r="P62" s="97">
        <v>133519.203125</v>
      </c>
      <c r="Q62" s="96">
        <v>12249.54296875</v>
      </c>
      <c r="R62" s="96">
        <v>0</v>
      </c>
      <c r="S62" s="96">
        <v>30853.05078125</v>
      </c>
      <c r="T62" s="96">
        <v>48823.5</v>
      </c>
      <c r="U62" s="96">
        <v>50949.5</v>
      </c>
      <c r="V62" s="96">
        <v>212535.4375</v>
      </c>
      <c r="W62" s="96">
        <v>392773.9375</v>
      </c>
      <c r="X62" s="97">
        <v>229998.296875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90" zoomScaleNormal="90" workbookViewId="0">
      <pane xSplit="5" ySplit="8" topLeftCell="F9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9.109375" defaultRowHeight="13.2"/>
  <cols>
    <col min="1" max="1" width="7.6640625" style="73" customWidth="1"/>
    <col min="2" max="3" width="3" style="40" customWidth="1"/>
    <col min="4" max="4" width="3.88671875" style="40" customWidth="1"/>
    <col min="5" max="5" width="34.6640625" style="6" customWidth="1"/>
    <col min="6" max="24" width="10.88671875" style="6" customWidth="1"/>
    <col min="25" max="16384" width="9.109375" style="6"/>
  </cols>
  <sheetData>
    <row r="1" spans="1:24" ht="15.6">
      <c r="A1" s="65" t="s">
        <v>200</v>
      </c>
    </row>
    <row r="2" spans="1:24" ht="15.6">
      <c r="A2" s="112" t="s">
        <v>166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34" t="s">
        <v>32</v>
      </c>
      <c r="I4" s="289" t="s">
        <v>31</v>
      </c>
      <c r="J4" s="290"/>
      <c r="K4" s="290"/>
      <c r="L4" s="290"/>
      <c r="M4" s="290"/>
      <c r="N4" s="290"/>
      <c r="O4" s="290"/>
      <c r="P4" s="291"/>
      <c r="Q4" s="290" t="s">
        <v>32</v>
      </c>
      <c r="R4" s="290"/>
      <c r="S4" s="290"/>
      <c r="T4" s="290"/>
      <c r="U4" s="290"/>
      <c r="V4" s="290"/>
      <c r="W4" s="290"/>
      <c r="X4" s="290"/>
    </row>
    <row r="5" spans="1:24" s="8" customFormat="1" ht="13.8" thickBot="1">
      <c r="A5" s="68"/>
      <c r="B5" s="43"/>
      <c r="C5" s="43"/>
      <c r="D5" s="43"/>
      <c r="E5" s="21" t="s">
        <v>34</v>
      </c>
      <c r="F5" s="286" t="s">
        <v>52</v>
      </c>
      <c r="G5" s="287" t="s">
        <v>1</v>
      </c>
      <c r="H5" s="288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56" t="s">
        <v>128</v>
      </c>
      <c r="Q5" s="10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10" t="s">
        <v>128</v>
      </c>
    </row>
    <row r="6" spans="1:24" s="11" customFormat="1" ht="14.4" thickTop="1" thickBot="1">
      <c r="A6" s="74" t="s">
        <v>0</v>
      </c>
      <c r="B6" s="57"/>
      <c r="C6" s="57"/>
      <c r="D6" s="57"/>
      <c r="E6" s="58"/>
      <c r="F6" s="59">
        <f>SUM(G6:H6)</f>
        <v>89971.568999999989</v>
      </c>
      <c r="G6" s="60">
        <f>SUM(I6:P6)</f>
        <v>45400.328999999998</v>
      </c>
      <c r="H6" s="60">
        <f>SUM(Q6:X6)</f>
        <v>44571.24</v>
      </c>
      <c r="I6" s="61">
        <v>3313.5520000000001</v>
      </c>
      <c r="J6" s="62">
        <v>7091.2969999999996</v>
      </c>
      <c r="K6" s="62">
        <v>12584.59</v>
      </c>
      <c r="L6" s="62">
        <v>13467.546</v>
      </c>
      <c r="M6" s="62">
        <v>4115.5959999999995</v>
      </c>
      <c r="N6" s="62">
        <v>3205.2449999999999</v>
      </c>
      <c r="O6" s="62">
        <v>1258.079</v>
      </c>
      <c r="P6" s="257">
        <v>364.42399999999998</v>
      </c>
      <c r="Q6" s="62">
        <v>3020.4409999999998</v>
      </c>
      <c r="R6" s="62">
        <v>6550.3789999999999</v>
      </c>
      <c r="S6" s="62">
        <v>12102.726000000001</v>
      </c>
      <c r="T6" s="62">
        <v>12967.302</v>
      </c>
      <c r="U6" s="62">
        <v>4412.2969999999996</v>
      </c>
      <c r="V6" s="62">
        <v>3574.944</v>
      </c>
      <c r="W6" s="62">
        <v>1427.9870000000001</v>
      </c>
      <c r="X6" s="62">
        <v>515.16399999999999</v>
      </c>
    </row>
    <row r="7" spans="1:24" s="11" customFormat="1" ht="14.4" thickTop="1" thickBot="1">
      <c r="A7" s="69"/>
      <c r="B7" s="44"/>
      <c r="C7" s="44"/>
      <c r="D7" s="44"/>
      <c r="E7" s="26"/>
      <c r="F7" s="36"/>
      <c r="G7" s="35"/>
      <c r="H7" s="258"/>
      <c r="I7" s="36"/>
      <c r="J7" s="35"/>
      <c r="K7" s="35"/>
      <c r="L7" s="35"/>
      <c r="M7" s="35"/>
      <c r="N7" s="35"/>
      <c r="O7" s="35"/>
      <c r="P7" s="258"/>
      <c r="Q7" s="35"/>
      <c r="R7" s="35"/>
      <c r="S7" s="35"/>
      <c r="T7" s="35"/>
      <c r="U7" s="35"/>
      <c r="V7" s="35"/>
      <c r="W7" s="35"/>
      <c r="X7" s="35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6"/>
      <c r="G8" s="35"/>
      <c r="H8" s="258"/>
      <c r="I8" s="12"/>
      <c r="J8" s="13"/>
      <c r="K8" s="13"/>
      <c r="L8" s="13"/>
      <c r="M8" s="13"/>
      <c r="N8" s="13"/>
      <c r="O8" s="13"/>
      <c r="P8" s="259"/>
      <c r="Q8" s="13"/>
      <c r="R8" s="13"/>
      <c r="S8" s="13"/>
      <c r="T8" s="13"/>
      <c r="U8" s="13"/>
      <c r="V8" s="13"/>
      <c r="W8" s="13"/>
      <c r="X8" s="13"/>
    </row>
    <row r="9" spans="1:24" s="15" customFormat="1" ht="14.4" thickTop="1">
      <c r="A9" s="71"/>
      <c r="B9" s="47" t="s">
        <v>2</v>
      </c>
      <c r="C9" s="47"/>
      <c r="D9" s="47"/>
      <c r="E9" s="48"/>
      <c r="F9" s="49">
        <f>SUM(G9:H9)</f>
        <v>24188718.218658447</v>
      </c>
      <c r="G9" s="50">
        <f>SUM(I9:P9)</f>
        <v>13455318.585723877</v>
      </c>
      <c r="H9" s="50">
        <f>SUM(Q9:X9)</f>
        <v>10733399.63293457</v>
      </c>
      <c r="I9" s="51">
        <f t="shared" ref="I9:X9" si="0">I10+I24+I54+I62</f>
        <v>2367097.212890625</v>
      </c>
      <c r="J9" s="52">
        <f t="shared" si="0"/>
        <v>347757.38256835937</v>
      </c>
      <c r="K9" s="52">
        <f t="shared" si="0"/>
        <v>1389784.8481445312</v>
      </c>
      <c r="L9" s="52">
        <f t="shared" si="0"/>
        <v>3387305.2268066406</v>
      </c>
      <c r="M9" s="52">
        <f t="shared" si="0"/>
        <v>1974235.3345947266</v>
      </c>
      <c r="N9" s="52">
        <f t="shared" si="0"/>
        <v>2417859.978515625</v>
      </c>
      <c r="O9" s="52">
        <f t="shared" si="0"/>
        <v>1281225.0228881836</v>
      </c>
      <c r="P9" s="260">
        <f t="shared" si="0"/>
        <v>290053.57931518555</v>
      </c>
      <c r="Q9" s="250">
        <f t="shared" si="0"/>
        <v>2158559.8488769531</v>
      </c>
      <c r="R9" s="250">
        <f t="shared" si="0"/>
        <v>318716.46850585938</v>
      </c>
      <c r="S9" s="250">
        <f t="shared" si="0"/>
        <v>1115066.7209472656</v>
      </c>
      <c r="T9" s="250">
        <f t="shared" si="0"/>
        <v>1843799.8950195313</v>
      </c>
      <c r="U9" s="250">
        <f t="shared" si="0"/>
        <v>1325433.9339599609</v>
      </c>
      <c r="V9" s="250">
        <f t="shared" si="0"/>
        <v>2261409.3348388672</v>
      </c>
      <c r="W9" s="250">
        <f t="shared" si="0"/>
        <v>1351234.4007568359</v>
      </c>
      <c r="X9" s="251">
        <f t="shared" si="0"/>
        <v>359179.03002929687</v>
      </c>
    </row>
    <row r="10" spans="1:24" s="16" customFormat="1" ht="15" customHeight="1">
      <c r="A10" s="248"/>
      <c r="B10" s="63" t="s">
        <v>214</v>
      </c>
      <c r="C10" s="63"/>
      <c r="D10" s="63"/>
      <c r="E10" s="64"/>
      <c r="F10" s="53">
        <f>SUM(G10:H10)</f>
        <v>8440007.0657958984</v>
      </c>
      <c r="G10" s="54">
        <f>SUM(I10:P10)</f>
        <v>4174172.8635864258</v>
      </c>
      <c r="H10" s="54">
        <f>SUM(Q10:X10)</f>
        <v>4265834.2022094727</v>
      </c>
      <c r="I10" s="55">
        <f>SUM(I11:I23)</f>
        <v>1910030.3205566406</v>
      </c>
      <c r="J10" s="56">
        <f>SUM(J11:J23)</f>
        <v>100337.29833984375</v>
      </c>
      <c r="K10" s="56">
        <f>SUM(K11:K23)</f>
        <v>242017.03369140625</v>
      </c>
      <c r="L10" s="56">
        <f t="shared" ref="L10:X10" si="1">SUM(L11:L23)</f>
        <v>630701.84545898437</v>
      </c>
      <c r="M10" s="56">
        <f t="shared" si="1"/>
        <v>349580.13940429687</v>
      </c>
      <c r="N10" s="56">
        <f t="shared" si="1"/>
        <v>488507.17822265625</v>
      </c>
      <c r="O10" s="56">
        <f t="shared" si="1"/>
        <v>357609.89794921875</v>
      </c>
      <c r="P10" s="252">
        <f t="shared" si="1"/>
        <v>95389.149963378906</v>
      </c>
      <c r="Q10" s="56">
        <f t="shared" si="1"/>
        <v>1718309.0944824219</v>
      </c>
      <c r="R10" s="56">
        <f t="shared" si="1"/>
        <v>149254.54931640625</v>
      </c>
      <c r="S10" s="56">
        <f t="shared" si="1"/>
        <v>338982.4296875</v>
      </c>
      <c r="T10" s="56">
        <f t="shared" si="1"/>
        <v>460995.04833984375</v>
      </c>
      <c r="U10" s="56">
        <f t="shared" si="1"/>
        <v>306234.95056152344</v>
      </c>
      <c r="V10" s="56">
        <f t="shared" si="1"/>
        <v>659030.83837890625</v>
      </c>
      <c r="W10" s="56">
        <f t="shared" si="1"/>
        <v>491339.43969726563</v>
      </c>
      <c r="X10" s="252">
        <f t="shared" si="1"/>
        <v>141687.85174560547</v>
      </c>
    </row>
    <row r="11" spans="1:24" s="11" customFormat="1">
      <c r="A11" s="72" t="s">
        <v>81</v>
      </c>
      <c r="B11" s="14"/>
      <c r="C11" s="38" t="s">
        <v>3</v>
      </c>
      <c r="D11" s="88" t="s">
        <v>4</v>
      </c>
      <c r="E11" s="29"/>
      <c r="F11" s="17">
        <f>SUM(G11:H11)</f>
        <v>1002280.1254882812</v>
      </c>
      <c r="G11" s="19">
        <f>SUM(I11:P11)</f>
        <v>613758.373046875</v>
      </c>
      <c r="H11" s="19">
        <f t="shared" ref="H11:H61" si="2">SUM(Q11:X11)</f>
        <v>388521.75244140625</v>
      </c>
      <c r="I11" s="18">
        <v>5639.27001953125</v>
      </c>
      <c r="J11" s="31">
        <v>0</v>
      </c>
      <c r="K11" s="31">
        <v>50893.87109375</v>
      </c>
      <c r="L11" s="31">
        <v>238480.5</v>
      </c>
      <c r="M11" s="31">
        <v>121462.0625</v>
      </c>
      <c r="N11" s="31">
        <v>135257.359375</v>
      </c>
      <c r="O11" s="31">
        <v>54855.08984375</v>
      </c>
      <c r="P11" s="87">
        <v>7170.22021484375</v>
      </c>
      <c r="Q11" s="31">
        <v>0</v>
      </c>
      <c r="R11" s="31">
        <v>0</v>
      </c>
      <c r="S11" s="31">
        <v>41403.44921875</v>
      </c>
      <c r="T11" s="31">
        <v>149927.953125</v>
      </c>
      <c r="U11" s="31">
        <v>57558.23828125</v>
      </c>
      <c r="V11" s="31">
        <v>98987.1328125</v>
      </c>
      <c r="W11" s="31">
        <v>34891.37890625</v>
      </c>
      <c r="X11" s="87">
        <v>5753.60009765625</v>
      </c>
    </row>
    <row r="12" spans="1:24" s="11" customFormat="1">
      <c r="A12" s="72" t="s">
        <v>82</v>
      </c>
      <c r="B12" s="14"/>
      <c r="C12" s="38" t="s">
        <v>5</v>
      </c>
      <c r="D12" s="88" t="s">
        <v>209</v>
      </c>
      <c r="E12" s="29"/>
      <c r="F12" s="17">
        <f t="shared" ref="F12:F62" si="3">SUM(G12:H12)</f>
        <v>226401.78479003906</v>
      </c>
      <c r="G12" s="19">
        <f t="shared" ref="G12:G62" si="4">SUM(I12:P12)</f>
        <v>123106.68725585938</v>
      </c>
      <c r="H12" s="19">
        <f t="shared" si="2"/>
        <v>103295.09753417969</v>
      </c>
      <c r="I12" s="18">
        <v>3205.929931640625</v>
      </c>
      <c r="J12" s="31">
        <v>0</v>
      </c>
      <c r="K12" s="31">
        <v>23368.150390625</v>
      </c>
      <c r="L12" s="31">
        <v>89238.046875</v>
      </c>
      <c r="M12" s="31">
        <v>7294.56005859375</v>
      </c>
      <c r="N12" s="31">
        <v>0</v>
      </c>
      <c r="O12" s="31">
        <v>0</v>
      </c>
      <c r="P12" s="87">
        <v>0</v>
      </c>
      <c r="Q12" s="31">
        <v>3254.204833984375</v>
      </c>
      <c r="R12" s="31">
        <v>8287.1103515625</v>
      </c>
      <c r="S12" s="31">
        <v>20143.55078125</v>
      </c>
      <c r="T12" s="31">
        <v>65291.6015625</v>
      </c>
      <c r="U12" s="31">
        <v>2018.3499755859375</v>
      </c>
      <c r="V12" s="31">
        <v>3243.5</v>
      </c>
      <c r="W12" s="31">
        <v>1056.780029296875</v>
      </c>
      <c r="X12" s="87">
        <v>0</v>
      </c>
    </row>
    <row r="13" spans="1:24" s="11" customFormat="1">
      <c r="A13" s="72" t="s">
        <v>83</v>
      </c>
      <c r="B13" s="14"/>
      <c r="C13" s="37" t="s">
        <v>6</v>
      </c>
      <c r="D13" s="246" t="s">
        <v>215</v>
      </c>
      <c r="E13" s="29"/>
      <c r="F13" s="17">
        <f t="shared" si="3"/>
        <v>1746976.21484375</v>
      </c>
      <c r="G13" s="19">
        <f t="shared" si="4"/>
        <v>718818.92578125</v>
      </c>
      <c r="H13" s="19">
        <f t="shared" si="2"/>
        <v>1028157.2890625</v>
      </c>
      <c r="I13" s="18">
        <v>114059.2265625</v>
      </c>
      <c r="J13" s="31">
        <v>25761.5390625</v>
      </c>
      <c r="K13" s="31">
        <v>42158.19921875</v>
      </c>
      <c r="L13" s="31">
        <v>81602</v>
      </c>
      <c r="M13" s="31">
        <v>61243.71484375</v>
      </c>
      <c r="N13" s="31">
        <v>177751.859375</v>
      </c>
      <c r="O13" s="31">
        <v>166048.1875</v>
      </c>
      <c r="P13" s="87">
        <v>50194.19921875</v>
      </c>
      <c r="Q13" s="31">
        <v>120950.484375</v>
      </c>
      <c r="R13" s="31">
        <v>25077.359375</v>
      </c>
      <c r="S13" s="31">
        <v>45912.1484375</v>
      </c>
      <c r="T13" s="31">
        <v>88290.578125</v>
      </c>
      <c r="U13" s="31">
        <v>107508.2421875</v>
      </c>
      <c r="V13" s="31">
        <v>297636.03125</v>
      </c>
      <c r="W13" s="31">
        <v>264800.34375</v>
      </c>
      <c r="X13" s="87">
        <v>77982.1015625</v>
      </c>
    </row>
    <row r="14" spans="1:24" s="11" customFormat="1">
      <c r="A14" s="72" t="s">
        <v>84</v>
      </c>
      <c r="B14" s="14"/>
      <c r="C14" s="37" t="s">
        <v>7</v>
      </c>
      <c r="D14" s="246" t="s">
        <v>201</v>
      </c>
      <c r="E14" s="29"/>
      <c r="F14" s="17">
        <f t="shared" si="3"/>
        <v>14511.3720703125</v>
      </c>
      <c r="G14" s="19">
        <f t="shared" si="4"/>
        <v>6477.60205078125</v>
      </c>
      <c r="H14" s="19">
        <f t="shared" si="2"/>
        <v>8033.77001953125</v>
      </c>
      <c r="I14" s="18">
        <v>6477.60205078125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87">
        <v>0</v>
      </c>
      <c r="Q14" s="31">
        <v>3293.2900390625</v>
      </c>
      <c r="R14" s="31">
        <v>0</v>
      </c>
      <c r="S14" s="31">
        <v>4740.47998046875</v>
      </c>
      <c r="T14" s="31">
        <v>0</v>
      </c>
      <c r="U14" s="31">
        <v>0</v>
      </c>
      <c r="V14" s="31">
        <v>0</v>
      </c>
      <c r="W14" s="31">
        <v>0</v>
      </c>
      <c r="X14" s="87">
        <v>0</v>
      </c>
    </row>
    <row r="15" spans="1:24" s="11" customFormat="1">
      <c r="A15" s="72" t="s">
        <v>85</v>
      </c>
      <c r="B15" s="14"/>
      <c r="C15" s="37" t="s">
        <v>8</v>
      </c>
      <c r="D15" s="246" t="s">
        <v>53</v>
      </c>
      <c r="E15" s="29"/>
      <c r="F15" s="17">
        <f t="shared" si="3"/>
        <v>142001.53002929687</v>
      </c>
      <c r="G15" s="17">
        <f t="shared" si="4"/>
        <v>66221.170959472656</v>
      </c>
      <c r="H15" s="17">
        <f t="shared" si="2"/>
        <v>75780.359069824219</v>
      </c>
      <c r="I15" s="18">
        <v>44154.67578125</v>
      </c>
      <c r="J15" s="31">
        <v>5214.72021484375</v>
      </c>
      <c r="K15" s="31">
        <v>0</v>
      </c>
      <c r="L15" s="31">
        <v>3909.364990234375</v>
      </c>
      <c r="M15" s="31">
        <v>1638.93994140625</v>
      </c>
      <c r="N15" s="31">
        <v>6661.2001953125</v>
      </c>
      <c r="O15" s="31">
        <v>4206.81982421875</v>
      </c>
      <c r="P15" s="87">
        <v>435.45001220703125</v>
      </c>
      <c r="Q15" s="31">
        <v>13171.33984375</v>
      </c>
      <c r="R15" s="31">
        <v>25949.279296875</v>
      </c>
      <c r="S15" s="31">
        <v>8154</v>
      </c>
      <c r="T15" s="31">
        <v>7872.80517578125</v>
      </c>
      <c r="U15" s="31">
        <v>10849</v>
      </c>
      <c r="V15" s="31">
        <v>8067.27978515625</v>
      </c>
      <c r="W15" s="31">
        <v>1032.85498046875</v>
      </c>
      <c r="X15" s="87">
        <v>683.79998779296875</v>
      </c>
    </row>
    <row r="16" spans="1:24" s="11" customFormat="1">
      <c r="A16" s="72" t="s">
        <v>86</v>
      </c>
      <c r="B16" s="14"/>
      <c r="C16" s="39" t="s">
        <v>9</v>
      </c>
      <c r="D16" s="246" t="s">
        <v>43</v>
      </c>
      <c r="E16" s="29"/>
      <c r="F16" s="17">
        <f t="shared" si="3"/>
        <v>437884.03173828125</v>
      </c>
      <c r="G16" s="17">
        <f t="shared" si="4"/>
        <v>230939.84985351562</v>
      </c>
      <c r="H16" s="17">
        <f t="shared" si="2"/>
        <v>206944.18188476563</v>
      </c>
      <c r="I16" s="18">
        <v>54579.96875</v>
      </c>
      <c r="J16" s="31">
        <v>17838.279296875</v>
      </c>
      <c r="K16" s="31">
        <v>28064.400390625</v>
      </c>
      <c r="L16" s="31">
        <v>70338.421875</v>
      </c>
      <c r="M16" s="31">
        <v>32615.25</v>
      </c>
      <c r="N16" s="31">
        <v>17541.359375</v>
      </c>
      <c r="O16" s="31">
        <v>7287.4501953125</v>
      </c>
      <c r="P16" s="87">
        <v>2674.719970703125</v>
      </c>
      <c r="Q16" s="31">
        <v>52686.26953125</v>
      </c>
      <c r="R16" s="31">
        <v>28348.650390625</v>
      </c>
      <c r="S16" s="31">
        <v>42234.3515625</v>
      </c>
      <c r="T16" s="31">
        <v>37961.25</v>
      </c>
      <c r="U16" s="31">
        <v>20989.080078125</v>
      </c>
      <c r="V16" s="31">
        <v>14802.580078125</v>
      </c>
      <c r="W16" s="31">
        <v>6356.64013671875</v>
      </c>
      <c r="X16" s="87">
        <v>3565.360107421875</v>
      </c>
    </row>
    <row r="17" spans="1:24" s="11" customFormat="1">
      <c r="A17" s="72" t="s">
        <v>87</v>
      </c>
      <c r="B17" s="14"/>
      <c r="C17" s="39" t="s">
        <v>10</v>
      </c>
      <c r="D17" s="246" t="s">
        <v>14</v>
      </c>
      <c r="E17" s="29"/>
      <c r="F17" s="17">
        <f t="shared" si="3"/>
        <v>456254.4501953125</v>
      </c>
      <c r="G17" s="17">
        <f t="shared" si="4"/>
        <v>190137.1015625</v>
      </c>
      <c r="H17" s="17">
        <f t="shared" si="2"/>
        <v>266117.3486328125</v>
      </c>
      <c r="I17" s="18">
        <v>19238.310546875</v>
      </c>
      <c r="J17" s="31">
        <v>0</v>
      </c>
      <c r="K17" s="31">
        <v>43698.37109375</v>
      </c>
      <c r="L17" s="31">
        <v>40008.80078125</v>
      </c>
      <c r="M17" s="31">
        <v>33837.98046875</v>
      </c>
      <c r="N17" s="31">
        <v>31457.69921875</v>
      </c>
      <c r="O17" s="31">
        <v>17715.779296875</v>
      </c>
      <c r="P17" s="87">
        <v>4180.16015625</v>
      </c>
      <c r="Q17" s="31">
        <v>16464.630859375</v>
      </c>
      <c r="R17" s="31">
        <v>13838.16015625</v>
      </c>
      <c r="S17" s="31">
        <v>42430.30859375</v>
      </c>
      <c r="T17" s="31">
        <v>47606</v>
      </c>
      <c r="U17" s="31">
        <v>39133.078125</v>
      </c>
      <c r="V17" s="31">
        <v>61914.3203125</v>
      </c>
      <c r="W17" s="31">
        <v>31997.5703125</v>
      </c>
      <c r="X17" s="87">
        <v>12733.2802734375</v>
      </c>
    </row>
    <row r="18" spans="1:24" s="11" customFormat="1">
      <c r="A18" s="72" t="s">
        <v>88</v>
      </c>
      <c r="B18" s="14"/>
      <c r="C18" s="37" t="s">
        <v>11</v>
      </c>
      <c r="D18" s="246" t="s">
        <v>54</v>
      </c>
      <c r="E18" s="29"/>
      <c r="F18" s="17">
        <f>SUM(G18:H18)</f>
        <v>564586.59814453125</v>
      </c>
      <c r="G18" s="17">
        <f>SUM(I18:P18)</f>
        <v>327025.1103515625</v>
      </c>
      <c r="H18" s="17">
        <f t="shared" si="2"/>
        <v>237561.48779296875</v>
      </c>
      <c r="I18" s="18">
        <v>241290</v>
      </c>
      <c r="J18" s="31">
        <v>10552.75</v>
      </c>
      <c r="K18" s="31">
        <v>5072.18994140625</v>
      </c>
      <c r="L18" s="31">
        <v>5298.85986328125</v>
      </c>
      <c r="M18" s="31">
        <v>18856.310546875</v>
      </c>
      <c r="N18" s="31">
        <v>22124.69921875</v>
      </c>
      <c r="O18" s="31">
        <v>17752.140625</v>
      </c>
      <c r="P18" s="87">
        <v>6078.16015625</v>
      </c>
      <c r="Q18" s="31">
        <v>163741.15625</v>
      </c>
      <c r="R18" s="31">
        <v>4770.35986328125</v>
      </c>
      <c r="S18" s="31">
        <v>13628.9501953125</v>
      </c>
      <c r="T18" s="31">
        <v>9562.7998046875</v>
      </c>
      <c r="U18" s="31">
        <v>5118.47998046875</v>
      </c>
      <c r="V18" s="31">
        <v>18151.380859375</v>
      </c>
      <c r="W18" s="31">
        <v>18813.9609375</v>
      </c>
      <c r="X18" s="87">
        <v>3774.39990234375</v>
      </c>
    </row>
    <row r="19" spans="1:24" s="11" customFormat="1">
      <c r="A19" s="72" t="s">
        <v>89</v>
      </c>
      <c r="B19" s="14"/>
      <c r="C19" s="38" t="s">
        <v>12</v>
      </c>
      <c r="D19" s="88" t="s">
        <v>208</v>
      </c>
      <c r="E19" s="29"/>
      <c r="F19" s="17">
        <f t="shared" si="3"/>
        <v>551325.5107421875</v>
      </c>
      <c r="G19" s="17">
        <f t="shared" si="4"/>
        <v>292713.099609375</v>
      </c>
      <c r="H19" s="17">
        <f t="shared" si="2"/>
        <v>258612.4111328125</v>
      </c>
      <c r="I19" s="18">
        <v>81433.2265625</v>
      </c>
      <c r="J19" s="31">
        <v>21137.609375</v>
      </c>
      <c r="K19" s="31">
        <v>27220.05078125</v>
      </c>
      <c r="L19" s="31">
        <v>57731.9609375</v>
      </c>
      <c r="M19" s="31">
        <v>31061.5</v>
      </c>
      <c r="N19" s="31">
        <v>39016.3515625</v>
      </c>
      <c r="O19" s="31">
        <v>28189.400390625</v>
      </c>
      <c r="P19" s="87">
        <v>6923</v>
      </c>
      <c r="Q19" s="31">
        <v>78389.9609375</v>
      </c>
      <c r="R19" s="31">
        <v>28795.189453125</v>
      </c>
      <c r="S19" s="31">
        <v>10476.0498046875</v>
      </c>
      <c r="T19" s="31">
        <v>25288.640625</v>
      </c>
      <c r="U19" s="31">
        <v>23876.640625</v>
      </c>
      <c r="V19" s="31">
        <v>55394.8203125</v>
      </c>
      <c r="W19" s="31">
        <v>27159.5390625</v>
      </c>
      <c r="X19" s="87">
        <v>9231.5703125</v>
      </c>
    </row>
    <row r="20" spans="1:24" s="11" customFormat="1">
      <c r="A20" s="72" t="s">
        <v>90</v>
      </c>
      <c r="B20" s="14"/>
      <c r="C20" s="38" t="s">
        <v>13</v>
      </c>
      <c r="D20" s="88" t="s">
        <v>211</v>
      </c>
      <c r="E20" s="29"/>
      <c r="F20" s="17">
        <f t="shared" si="3"/>
        <v>78948.421875</v>
      </c>
      <c r="G20" s="17">
        <f t="shared" si="4"/>
        <v>0</v>
      </c>
      <c r="H20" s="17">
        <f t="shared" si="2"/>
        <v>78948.421875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7">
        <v>0</v>
      </c>
      <c r="Q20" s="31">
        <v>0</v>
      </c>
      <c r="R20" s="31">
        <v>0</v>
      </c>
      <c r="S20" s="31">
        <v>78948.421875</v>
      </c>
      <c r="T20" s="31">
        <v>0</v>
      </c>
      <c r="U20" s="31">
        <v>0</v>
      </c>
      <c r="V20" s="31">
        <v>0</v>
      </c>
      <c r="W20" s="31">
        <v>0</v>
      </c>
      <c r="X20" s="87">
        <v>0</v>
      </c>
    </row>
    <row r="21" spans="1:24" s="11" customFormat="1">
      <c r="A21" s="72" t="s">
        <v>91</v>
      </c>
      <c r="B21" s="14"/>
      <c r="C21" s="38" t="s">
        <v>15</v>
      </c>
      <c r="D21" s="88" t="s">
        <v>212</v>
      </c>
      <c r="E21" s="29"/>
      <c r="F21" s="17">
        <f t="shared" si="3"/>
        <v>2498247.125</v>
      </c>
      <c r="G21" s="17">
        <f t="shared" si="4"/>
        <v>1295597.375</v>
      </c>
      <c r="H21" s="17">
        <f t="shared" si="2"/>
        <v>1202649.75</v>
      </c>
      <c r="I21" s="18">
        <v>1295597.375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7">
        <v>0</v>
      </c>
      <c r="Q21" s="31">
        <v>1202649.75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7">
        <v>0</v>
      </c>
    </row>
    <row r="22" spans="1:24" s="11" customFormat="1">
      <c r="A22" s="72" t="s">
        <v>92</v>
      </c>
      <c r="B22" s="14"/>
      <c r="C22" s="37" t="s">
        <v>16</v>
      </c>
      <c r="D22" s="246" t="s">
        <v>224</v>
      </c>
      <c r="E22" s="29"/>
      <c r="F22" s="17">
        <f t="shared" si="3"/>
        <v>79825.84521484375</v>
      </c>
      <c r="G22" s="17">
        <f t="shared" si="4"/>
        <v>28390.239990234375</v>
      </c>
      <c r="H22" s="17">
        <f t="shared" si="2"/>
        <v>51435.605224609375</v>
      </c>
      <c r="I22" s="18">
        <v>12919.9697265625</v>
      </c>
      <c r="J22" s="31">
        <v>0</v>
      </c>
      <c r="K22" s="31">
        <v>0</v>
      </c>
      <c r="L22" s="31">
        <v>5884.39013671875</v>
      </c>
      <c r="M22" s="31">
        <v>3105.360107421875</v>
      </c>
      <c r="N22" s="31">
        <v>3954.14990234375</v>
      </c>
      <c r="O22" s="31">
        <v>2526.3701171875</v>
      </c>
      <c r="P22" s="87">
        <v>0</v>
      </c>
      <c r="Q22" s="31">
        <v>25711.0859375</v>
      </c>
      <c r="R22" s="31">
        <v>0</v>
      </c>
      <c r="S22" s="31">
        <v>5873.27978515625</v>
      </c>
      <c r="T22" s="31">
        <v>0</v>
      </c>
      <c r="U22" s="31">
        <v>4964.39990234375</v>
      </c>
      <c r="V22" s="31">
        <v>9677.26953125</v>
      </c>
      <c r="W22" s="31">
        <v>3773.52001953125</v>
      </c>
      <c r="X22" s="87">
        <v>1436.050048828125</v>
      </c>
    </row>
    <row r="23" spans="1:24" s="11" customFormat="1">
      <c r="A23" s="72" t="s">
        <v>93</v>
      </c>
      <c r="B23" s="14"/>
      <c r="C23" s="37" t="s">
        <v>20</v>
      </c>
      <c r="D23" s="246" t="s">
        <v>55</v>
      </c>
      <c r="E23" s="29"/>
      <c r="F23" s="17">
        <f t="shared" si="3"/>
        <v>640764.0556640625</v>
      </c>
      <c r="G23" s="17">
        <f>SUM(I23:P23)</f>
        <v>280987.328125</v>
      </c>
      <c r="H23" s="17">
        <f t="shared" si="2"/>
        <v>359776.7275390625</v>
      </c>
      <c r="I23" s="18">
        <v>31434.765625</v>
      </c>
      <c r="J23" s="31">
        <v>19832.400390625</v>
      </c>
      <c r="K23" s="31">
        <v>21541.80078125</v>
      </c>
      <c r="L23" s="31">
        <v>38209.5</v>
      </c>
      <c r="M23" s="31">
        <v>38464.4609375</v>
      </c>
      <c r="N23" s="31">
        <v>54742.5</v>
      </c>
      <c r="O23" s="31">
        <v>59028.66015625</v>
      </c>
      <c r="P23" s="87">
        <v>17733.240234375</v>
      </c>
      <c r="Q23" s="31">
        <v>37996.921875</v>
      </c>
      <c r="R23" s="31">
        <v>14188.4404296875</v>
      </c>
      <c r="S23" s="31">
        <v>25037.439453125</v>
      </c>
      <c r="T23" s="31">
        <v>29193.419921875</v>
      </c>
      <c r="U23" s="31">
        <v>34219.44140625</v>
      </c>
      <c r="V23" s="31">
        <v>91156.5234375</v>
      </c>
      <c r="W23" s="31">
        <v>101456.8515625</v>
      </c>
      <c r="X23" s="87">
        <v>26527.689453125</v>
      </c>
    </row>
    <row r="24" spans="1:24" s="16" customFormat="1" ht="15" customHeight="1">
      <c r="A24" s="248"/>
      <c r="B24" s="63" t="s">
        <v>222</v>
      </c>
      <c r="C24" s="63"/>
      <c r="D24" s="63"/>
      <c r="E24" s="64"/>
      <c r="F24" s="53">
        <f>SUM(G24:H24)</f>
        <v>11740271.360473633</v>
      </c>
      <c r="G24" s="54">
        <f>SUM(I24:P24)</f>
        <v>6750152.201171875</v>
      </c>
      <c r="H24" s="54">
        <f>SUM(Q24:X24)</f>
        <v>4990119.1593017578</v>
      </c>
      <c r="I24" s="55">
        <f>SUM(I25:I53)</f>
        <v>350467.79931640625</v>
      </c>
      <c r="J24" s="56">
        <f t="shared" ref="J24:X24" si="5">SUM(J25:J53)</f>
        <v>75740.128662109375</v>
      </c>
      <c r="K24" s="56">
        <f t="shared" si="5"/>
        <v>353162.91943359375</v>
      </c>
      <c r="L24" s="56">
        <f t="shared" si="5"/>
        <v>1816395.9243164063</v>
      </c>
      <c r="M24" s="56">
        <f t="shared" si="5"/>
        <v>1423069.7907714844</v>
      </c>
      <c r="N24" s="56">
        <f t="shared" si="5"/>
        <v>1758689.3337402344</v>
      </c>
      <c r="O24" s="56">
        <f t="shared" si="5"/>
        <v>815371.05529785156</v>
      </c>
      <c r="P24" s="252">
        <f t="shared" si="5"/>
        <v>157255.24963378906</v>
      </c>
      <c r="Q24" s="56">
        <f t="shared" si="5"/>
        <v>326453.1357421875</v>
      </c>
      <c r="R24" s="56">
        <f t="shared" si="5"/>
        <v>82157.749755859375</v>
      </c>
      <c r="S24" s="56">
        <f>SUM(S25:S53)</f>
        <v>306289.72973632813</v>
      </c>
      <c r="T24" s="56">
        <f t="shared" si="5"/>
        <v>986363.3271484375</v>
      </c>
      <c r="U24" s="56">
        <f t="shared" si="5"/>
        <v>929015.01831054687</v>
      </c>
      <c r="V24" s="56">
        <f t="shared" si="5"/>
        <v>1468953.8364257812</v>
      </c>
      <c r="W24" s="56">
        <f t="shared" si="5"/>
        <v>729772.11560058594</v>
      </c>
      <c r="X24" s="252">
        <f t="shared" si="5"/>
        <v>161114.24658203125</v>
      </c>
    </row>
    <row r="25" spans="1:24" s="79" customFormat="1">
      <c r="A25" s="102"/>
      <c r="B25" s="262"/>
      <c r="C25" s="262"/>
      <c r="D25" s="104" t="s">
        <v>188</v>
      </c>
      <c r="E25" s="263"/>
      <c r="F25" s="80"/>
      <c r="G25" s="80"/>
      <c r="H25" s="80"/>
      <c r="I25" s="261"/>
      <c r="J25" s="262"/>
      <c r="K25" s="262"/>
      <c r="L25" s="262"/>
      <c r="M25" s="262"/>
      <c r="N25" s="262"/>
      <c r="O25" s="262"/>
      <c r="P25" s="263"/>
      <c r="Q25" s="105"/>
      <c r="R25" s="105"/>
      <c r="S25" s="105"/>
      <c r="T25" s="105"/>
      <c r="U25" s="105"/>
      <c r="V25" s="105"/>
      <c r="W25" s="105"/>
      <c r="X25" s="253"/>
    </row>
    <row r="26" spans="1:24" s="11" customFormat="1">
      <c r="A26" s="72" t="s">
        <v>94</v>
      </c>
      <c r="B26" s="14"/>
      <c r="C26" s="38" t="s">
        <v>21</v>
      </c>
      <c r="D26" s="38"/>
      <c r="E26" s="29" t="s">
        <v>189</v>
      </c>
      <c r="F26" s="17">
        <f>SUM(G26:H26)</f>
        <v>176518.71081542969</v>
      </c>
      <c r="G26" s="17">
        <f>SUM(I26:P26)</f>
        <v>88097.640625</v>
      </c>
      <c r="H26" s="17">
        <f t="shared" si="2"/>
        <v>88421.070190429688</v>
      </c>
      <c r="I26" s="32">
        <v>0</v>
      </c>
      <c r="J26" s="31">
        <v>0</v>
      </c>
      <c r="K26" s="31">
        <v>2548.639892578125</v>
      </c>
      <c r="L26" s="31">
        <v>26499.689453125</v>
      </c>
      <c r="M26" s="31">
        <v>22272.150390625</v>
      </c>
      <c r="N26" s="31">
        <v>27007.9609375</v>
      </c>
      <c r="O26" s="31">
        <v>8027.5</v>
      </c>
      <c r="P26" s="87">
        <v>1741.699951171875</v>
      </c>
      <c r="Q26" s="31">
        <v>0</v>
      </c>
      <c r="R26" s="31">
        <v>2272</v>
      </c>
      <c r="S26" s="31">
        <v>2894.080078125</v>
      </c>
      <c r="T26" s="31">
        <v>22622.400390625</v>
      </c>
      <c r="U26" s="31">
        <v>25173.720703125</v>
      </c>
      <c r="V26" s="31">
        <v>23582.609375</v>
      </c>
      <c r="W26" s="31">
        <v>10782.1796875</v>
      </c>
      <c r="X26" s="87">
        <v>1094.0799560546875</v>
      </c>
    </row>
    <row r="27" spans="1:24" s="11" customFormat="1">
      <c r="A27" s="72" t="s">
        <v>95</v>
      </c>
      <c r="B27" s="14"/>
      <c r="C27" s="38" t="s">
        <v>22</v>
      </c>
      <c r="D27" s="38"/>
      <c r="E27" s="29" t="s">
        <v>191</v>
      </c>
      <c r="F27" s="17">
        <f t="shared" si="3"/>
        <v>84466.330871582031</v>
      </c>
      <c r="G27" s="17">
        <f t="shared" ref="G27:G43" si="6">SUM(I27:P27)</f>
        <v>54964.290649414063</v>
      </c>
      <c r="H27" s="17">
        <f t="shared" si="2"/>
        <v>29502.040222167969</v>
      </c>
      <c r="I27" s="32">
        <v>0</v>
      </c>
      <c r="J27" s="31">
        <v>3393.780029296875</v>
      </c>
      <c r="K27" s="31">
        <v>2357.77001953125</v>
      </c>
      <c r="L27" s="31">
        <v>12354.240234375</v>
      </c>
      <c r="M27" s="31">
        <v>10747.3896484375</v>
      </c>
      <c r="N27" s="31">
        <v>20121.2109375</v>
      </c>
      <c r="O27" s="31">
        <v>5409.2998046875</v>
      </c>
      <c r="P27" s="87">
        <v>580.5999755859375</v>
      </c>
      <c r="Q27" s="31">
        <v>0</v>
      </c>
      <c r="R27" s="31">
        <v>0</v>
      </c>
      <c r="S27" s="31">
        <v>0</v>
      </c>
      <c r="T27" s="31">
        <v>10457.2802734375</v>
      </c>
      <c r="U27" s="31">
        <v>4036.330078125</v>
      </c>
      <c r="V27" s="31">
        <v>11539</v>
      </c>
      <c r="W27" s="31">
        <v>2922.389892578125</v>
      </c>
      <c r="X27" s="87">
        <v>547.03997802734375</v>
      </c>
    </row>
    <row r="28" spans="1:24" s="11" customFormat="1">
      <c r="A28" s="72" t="s">
        <v>96</v>
      </c>
      <c r="B28" s="14"/>
      <c r="C28" s="37" t="s">
        <v>23</v>
      </c>
      <c r="D28" s="37"/>
      <c r="E28" s="29" t="s">
        <v>17</v>
      </c>
      <c r="F28" s="17">
        <f t="shared" si="3"/>
        <v>248733.24243164063</v>
      </c>
      <c r="G28" s="17">
        <f t="shared" si="6"/>
        <v>80369.472412109375</v>
      </c>
      <c r="H28" s="17">
        <f t="shared" si="2"/>
        <v>168363.77001953125</v>
      </c>
      <c r="I28" s="32">
        <v>0</v>
      </c>
      <c r="J28" s="31">
        <v>0</v>
      </c>
      <c r="K28" s="31">
        <v>4998.68017578125</v>
      </c>
      <c r="L28" s="31">
        <v>22643.880859375</v>
      </c>
      <c r="M28" s="31">
        <v>23653.48046875</v>
      </c>
      <c r="N28" s="31">
        <v>21041.640625</v>
      </c>
      <c r="O28" s="31">
        <v>5419.18017578125</v>
      </c>
      <c r="P28" s="87">
        <v>2612.610107421875</v>
      </c>
      <c r="Q28" s="31">
        <v>0</v>
      </c>
      <c r="R28" s="31">
        <v>0</v>
      </c>
      <c r="S28" s="31">
        <v>13698.4501953125</v>
      </c>
      <c r="T28" s="31">
        <v>54615.890625</v>
      </c>
      <c r="U28" s="31">
        <v>25068.240234375</v>
      </c>
      <c r="V28" s="31">
        <v>57436.55859375</v>
      </c>
      <c r="W28" s="31">
        <v>14615.9404296875</v>
      </c>
      <c r="X28" s="87">
        <v>2928.68994140625</v>
      </c>
    </row>
    <row r="29" spans="1:24" s="11" customFormat="1">
      <c r="A29" s="72" t="s">
        <v>97</v>
      </c>
      <c r="B29" s="14"/>
      <c r="C29" s="37" t="s">
        <v>44</v>
      </c>
      <c r="D29" s="37"/>
      <c r="E29" s="29" t="s">
        <v>18</v>
      </c>
      <c r="F29" s="17">
        <f t="shared" si="3"/>
        <v>95961.659912109375</v>
      </c>
      <c r="G29" s="17">
        <f t="shared" si="6"/>
        <v>39480.60986328125</v>
      </c>
      <c r="H29" s="17">
        <f t="shared" si="2"/>
        <v>56481.050048828125</v>
      </c>
      <c r="I29" s="32">
        <v>0</v>
      </c>
      <c r="J29" s="31">
        <v>0</v>
      </c>
      <c r="K29" s="31">
        <v>0</v>
      </c>
      <c r="L29" s="31">
        <v>17358</v>
      </c>
      <c r="M29" s="31">
        <v>12744.33984375</v>
      </c>
      <c r="N29" s="31">
        <v>4479.02978515625</v>
      </c>
      <c r="O29" s="31">
        <v>4899.240234375</v>
      </c>
      <c r="P29" s="87">
        <v>0</v>
      </c>
      <c r="Q29" s="31">
        <v>0</v>
      </c>
      <c r="R29" s="31">
        <v>0</v>
      </c>
      <c r="S29" s="31">
        <v>12416.4599609375</v>
      </c>
      <c r="T29" s="31">
        <v>22182.5</v>
      </c>
      <c r="U29" s="31">
        <v>7597.080078125</v>
      </c>
      <c r="V29" s="31">
        <v>10568.0400390625</v>
      </c>
      <c r="W29" s="31">
        <v>3716.969970703125</v>
      </c>
      <c r="X29" s="87">
        <v>0</v>
      </c>
    </row>
    <row r="30" spans="1:24" s="11" customFormat="1">
      <c r="A30" s="72" t="s">
        <v>98</v>
      </c>
      <c r="B30" s="14"/>
      <c r="C30" s="37" t="s">
        <v>45</v>
      </c>
      <c r="D30" s="37"/>
      <c r="E30" s="29" t="s">
        <v>57</v>
      </c>
      <c r="F30" s="17">
        <f t="shared" si="3"/>
        <v>75708.475219726563</v>
      </c>
      <c r="G30" s="17">
        <f t="shared" si="6"/>
        <v>30773.860290527344</v>
      </c>
      <c r="H30" s="17">
        <f t="shared" si="2"/>
        <v>44934.614929199219</v>
      </c>
      <c r="I30" s="32">
        <v>0</v>
      </c>
      <c r="J30" s="31">
        <v>0</v>
      </c>
      <c r="K30" s="31">
        <v>4116.0400390625</v>
      </c>
      <c r="L30" s="31">
        <v>9292.3203125</v>
      </c>
      <c r="M30" s="31">
        <v>7145.64013671875</v>
      </c>
      <c r="N30" s="31">
        <v>5446.97998046875</v>
      </c>
      <c r="O30" s="31">
        <v>4250.33984375</v>
      </c>
      <c r="P30" s="87">
        <v>522.53997802734375</v>
      </c>
      <c r="Q30" s="31">
        <v>3293.2900390625</v>
      </c>
      <c r="R30" s="31">
        <v>4066.425048828125</v>
      </c>
      <c r="S30" s="31">
        <v>0</v>
      </c>
      <c r="T30" s="31">
        <v>14163.4501953125</v>
      </c>
      <c r="U30" s="31">
        <v>12715.5595703125</v>
      </c>
      <c r="V30" s="31">
        <v>3368.25</v>
      </c>
      <c r="W30" s="31">
        <v>6780.60009765625</v>
      </c>
      <c r="X30" s="87">
        <v>547.03997802734375</v>
      </c>
    </row>
    <row r="31" spans="1:24" s="11" customFormat="1">
      <c r="A31" s="72" t="s">
        <v>99</v>
      </c>
      <c r="B31" s="14"/>
      <c r="C31" s="39" t="s">
        <v>46</v>
      </c>
      <c r="D31" s="39"/>
      <c r="E31" s="29" t="s">
        <v>19</v>
      </c>
      <c r="F31" s="17">
        <f t="shared" si="3"/>
        <v>72238.719848632813</v>
      </c>
      <c r="G31" s="17">
        <f t="shared" si="6"/>
        <v>0</v>
      </c>
      <c r="H31" s="17">
        <f t="shared" si="2"/>
        <v>72238.719848632813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7">
        <v>0</v>
      </c>
      <c r="Q31" s="31">
        <v>0</v>
      </c>
      <c r="R31" s="31">
        <v>0</v>
      </c>
      <c r="S31" s="31">
        <v>2830.239990234375</v>
      </c>
      <c r="T31" s="31">
        <v>26889.5</v>
      </c>
      <c r="U31" s="31">
        <v>30283.33984375</v>
      </c>
      <c r="V31" s="31">
        <v>8277.080078125</v>
      </c>
      <c r="W31" s="31">
        <v>2006.0999755859375</v>
      </c>
      <c r="X31" s="87">
        <v>1952.4599609375</v>
      </c>
    </row>
    <row r="32" spans="1:24" s="11" customFormat="1">
      <c r="A32" s="72" t="s">
        <v>100</v>
      </c>
      <c r="B32" s="14"/>
      <c r="C32" s="39" t="s">
        <v>47</v>
      </c>
      <c r="D32" s="39"/>
      <c r="E32" s="29" t="s">
        <v>193</v>
      </c>
      <c r="F32" s="17">
        <f t="shared" si="3"/>
        <v>98735.2197265625</v>
      </c>
      <c r="G32" s="17">
        <f t="shared" si="6"/>
        <v>0</v>
      </c>
      <c r="H32" s="17">
        <f t="shared" si="2"/>
        <v>98735.2197265625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7">
        <v>0</v>
      </c>
      <c r="Q32" s="31">
        <v>0</v>
      </c>
      <c r="R32" s="31">
        <v>0</v>
      </c>
      <c r="S32" s="31">
        <v>14695.7802734375</v>
      </c>
      <c r="T32" s="31">
        <v>44394.98046875</v>
      </c>
      <c r="U32" s="31">
        <v>25431.119140625</v>
      </c>
      <c r="V32" s="31">
        <v>12091.7998046875</v>
      </c>
      <c r="W32" s="31">
        <v>2121.5400390625</v>
      </c>
      <c r="X32" s="87">
        <v>0</v>
      </c>
    </row>
    <row r="33" spans="1:24" s="11" customFormat="1">
      <c r="A33" s="72" t="s">
        <v>101</v>
      </c>
      <c r="B33" s="14"/>
      <c r="C33" s="37" t="s">
        <v>48</v>
      </c>
      <c r="D33" s="37"/>
      <c r="E33" s="29" t="s">
        <v>216</v>
      </c>
      <c r="F33" s="17">
        <f t="shared" si="3"/>
        <v>125375.1943359375</v>
      </c>
      <c r="G33" s="17">
        <f t="shared" si="6"/>
        <v>59635.42041015625</v>
      </c>
      <c r="H33" s="17">
        <f>SUM(Q33:X33)</f>
        <v>65739.77392578125</v>
      </c>
      <c r="I33" s="32">
        <v>0</v>
      </c>
      <c r="J33" s="31">
        <v>5214.72021484375</v>
      </c>
      <c r="K33" s="31">
        <v>10353.599609375</v>
      </c>
      <c r="L33" s="31">
        <v>19255.560546875</v>
      </c>
      <c r="M33" s="31">
        <v>14395.16015625</v>
      </c>
      <c r="N33" s="31">
        <v>8624.83984375</v>
      </c>
      <c r="O33" s="31">
        <v>1791.5400390625</v>
      </c>
      <c r="P33" s="87">
        <v>0</v>
      </c>
      <c r="Q33" s="31">
        <v>0</v>
      </c>
      <c r="R33" s="31">
        <v>4194.2998046875</v>
      </c>
      <c r="S33" s="31">
        <v>14177.7998046875</v>
      </c>
      <c r="T33" s="31">
        <v>18503.6796875</v>
      </c>
      <c r="U33" s="31">
        <v>10627.509765625</v>
      </c>
      <c r="V33" s="31">
        <v>13203.7646484375</v>
      </c>
      <c r="W33" s="31">
        <v>5032.72021484375</v>
      </c>
      <c r="X33" s="87">
        <v>0</v>
      </c>
    </row>
    <row r="34" spans="1:24" s="11" customFormat="1">
      <c r="A34" s="72" t="s">
        <v>102</v>
      </c>
      <c r="B34" s="14"/>
      <c r="C34" s="38" t="s">
        <v>49</v>
      </c>
      <c r="D34" s="88" t="s">
        <v>58</v>
      </c>
      <c r="E34" s="264"/>
      <c r="F34" s="17">
        <f t="shared" si="3"/>
        <v>236441.42938232422</v>
      </c>
      <c r="G34" s="17">
        <f t="shared" si="6"/>
        <v>133101.13092041016</v>
      </c>
      <c r="H34" s="17">
        <f t="shared" si="2"/>
        <v>103340.29846191406</v>
      </c>
      <c r="I34" s="32">
        <v>6412.77001953125</v>
      </c>
      <c r="J34" s="31">
        <v>5214.72021484375</v>
      </c>
      <c r="K34" s="31">
        <v>14333.0400390625</v>
      </c>
      <c r="L34" s="31">
        <v>55088</v>
      </c>
      <c r="M34" s="31">
        <v>27907.990234375</v>
      </c>
      <c r="N34" s="31">
        <v>15905.400390625</v>
      </c>
      <c r="O34" s="31">
        <v>7310.25</v>
      </c>
      <c r="P34" s="87">
        <v>928.96002197265625</v>
      </c>
      <c r="Q34" s="31">
        <v>0</v>
      </c>
      <c r="R34" s="31">
        <v>6541.39013671875</v>
      </c>
      <c r="S34" s="31">
        <v>7588</v>
      </c>
      <c r="T34" s="31">
        <v>48341.9296875</v>
      </c>
      <c r="U34" s="31">
        <v>17875.439453125</v>
      </c>
      <c r="V34" s="31">
        <v>10389.6796875</v>
      </c>
      <c r="W34" s="31">
        <v>11373.01953125</v>
      </c>
      <c r="X34" s="87">
        <v>1230.8399658203125</v>
      </c>
    </row>
    <row r="35" spans="1:24" s="11" customFormat="1">
      <c r="A35" s="72" t="s">
        <v>103</v>
      </c>
      <c r="B35" s="14"/>
      <c r="C35" s="38" t="s">
        <v>50</v>
      </c>
      <c r="D35" s="88" t="s">
        <v>217</v>
      </c>
      <c r="E35" s="264"/>
      <c r="F35" s="17">
        <f t="shared" si="3"/>
        <v>504446.62524414063</v>
      </c>
      <c r="G35" s="17">
        <f t="shared" si="6"/>
        <v>238433.95288085938</v>
      </c>
      <c r="H35" s="17">
        <f t="shared" si="2"/>
        <v>266012.67236328125</v>
      </c>
      <c r="I35" s="32">
        <v>8886.0234375</v>
      </c>
      <c r="J35" s="31">
        <v>3633.0849609375</v>
      </c>
      <c r="K35" s="31">
        <v>2573.199951171875</v>
      </c>
      <c r="L35" s="31">
        <v>32057.279296875</v>
      </c>
      <c r="M35" s="31">
        <v>43734.73828125</v>
      </c>
      <c r="N35" s="31">
        <v>87779.96875</v>
      </c>
      <c r="O35" s="31">
        <v>49399.73828125</v>
      </c>
      <c r="P35" s="87">
        <v>10369.919921875</v>
      </c>
      <c r="Q35" s="31">
        <v>11587.5712890625</v>
      </c>
      <c r="R35" s="31">
        <v>6721.97509765625</v>
      </c>
      <c r="S35" s="31">
        <v>5478.89990234375</v>
      </c>
      <c r="T35" s="31">
        <v>38403.69921875</v>
      </c>
      <c r="U35" s="31">
        <v>62931.6015625</v>
      </c>
      <c r="V35" s="31">
        <v>96974.546875</v>
      </c>
      <c r="W35" s="31">
        <v>38249.48828125</v>
      </c>
      <c r="X35" s="87">
        <v>5664.89013671875</v>
      </c>
    </row>
    <row r="36" spans="1:24" s="79" customFormat="1">
      <c r="A36" s="102"/>
      <c r="B36" s="262"/>
      <c r="C36" s="104"/>
      <c r="D36" s="104" t="s">
        <v>192</v>
      </c>
      <c r="E36" s="263"/>
      <c r="F36" s="80"/>
      <c r="G36" s="17"/>
      <c r="H36" s="80"/>
      <c r="I36" s="261"/>
      <c r="J36" s="262"/>
      <c r="K36" s="262"/>
      <c r="L36" s="262"/>
      <c r="M36" s="262"/>
      <c r="N36" s="262"/>
      <c r="O36" s="262"/>
      <c r="P36" s="263"/>
      <c r="Q36" s="105"/>
      <c r="R36" s="105"/>
      <c r="S36" s="105"/>
      <c r="T36" s="105"/>
      <c r="U36" s="105"/>
      <c r="V36" s="105"/>
      <c r="W36" s="105"/>
      <c r="X36" s="253"/>
    </row>
    <row r="37" spans="1:24" s="11" customFormat="1">
      <c r="A37" s="72" t="s">
        <v>104</v>
      </c>
      <c r="B37" s="14"/>
      <c r="C37" s="38" t="s">
        <v>51</v>
      </c>
      <c r="D37" s="38"/>
      <c r="E37" s="29" t="s">
        <v>24</v>
      </c>
      <c r="F37" s="17">
        <f t="shared" si="3"/>
        <v>200195.98687744141</v>
      </c>
      <c r="G37" s="17">
        <f t="shared" si="6"/>
        <v>98805.624816894531</v>
      </c>
      <c r="H37" s="17">
        <f t="shared" si="2"/>
        <v>101390.36206054687</v>
      </c>
      <c r="I37" s="32">
        <v>28431.130859375</v>
      </c>
      <c r="J37" s="31">
        <v>0</v>
      </c>
      <c r="K37" s="31">
        <v>23411.5390625</v>
      </c>
      <c r="L37" s="31">
        <v>31123.439453125</v>
      </c>
      <c r="M37" s="31">
        <v>8939.9404296875</v>
      </c>
      <c r="N37" s="31">
        <v>3887.25</v>
      </c>
      <c r="O37" s="31">
        <v>2576.875</v>
      </c>
      <c r="P37" s="87">
        <v>435.45001220703125</v>
      </c>
      <c r="Q37" s="31">
        <v>37281.703125</v>
      </c>
      <c r="R37" s="31">
        <v>11452.5595703125</v>
      </c>
      <c r="S37" s="31">
        <v>31123.439453125</v>
      </c>
      <c r="T37" s="31">
        <v>11873.3701171875</v>
      </c>
      <c r="U37" s="31">
        <v>6485.14990234375</v>
      </c>
      <c r="V37" s="31">
        <v>0</v>
      </c>
      <c r="W37" s="31">
        <v>3174.139892578125</v>
      </c>
      <c r="X37" s="87">
        <v>0</v>
      </c>
    </row>
    <row r="38" spans="1:24" s="11" customFormat="1">
      <c r="A38" s="72" t="s">
        <v>107</v>
      </c>
      <c r="B38" s="14"/>
      <c r="C38" s="37" t="s">
        <v>59</v>
      </c>
      <c r="D38" s="37"/>
      <c r="E38" s="29" t="s">
        <v>213</v>
      </c>
      <c r="F38" s="17">
        <f t="shared" si="3"/>
        <v>125397.40649414063</v>
      </c>
      <c r="G38" s="17">
        <f t="shared" si="6"/>
        <v>57660.616455078125</v>
      </c>
      <c r="H38" s="17">
        <f t="shared" si="2"/>
        <v>67736.7900390625</v>
      </c>
      <c r="I38" s="32">
        <v>12062.6357421875</v>
      </c>
      <c r="J38" s="31">
        <v>7221.830078125</v>
      </c>
      <c r="K38" s="31">
        <v>5196.10009765625</v>
      </c>
      <c r="L38" s="31">
        <v>16683.30078125</v>
      </c>
      <c r="M38" s="31">
        <v>6798.3798828125</v>
      </c>
      <c r="N38" s="31">
        <v>4547.759765625</v>
      </c>
      <c r="O38" s="31">
        <v>3583.080078125</v>
      </c>
      <c r="P38" s="87">
        <v>1567.530029296875</v>
      </c>
      <c r="Q38" s="31">
        <v>6585.669921875</v>
      </c>
      <c r="R38" s="31">
        <v>6682.2001953125</v>
      </c>
      <c r="S38" s="31">
        <v>7198.10009765625</v>
      </c>
      <c r="T38" s="31">
        <v>20242.919921875</v>
      </c>
      <c r="U38" s="31">
        <v>13237.5595703125</v>
      </c>
      <c r="V38" s="31">
        <v>8777.16015625</v>
      </c>
      <c r="W38" s="31">
        <v>5013.18017578125</v>
      </c>
      <c r="X38" s="87">
        <v>0</v>
      </c>
    </row>
    <row r="39" spans="1:24" s="11" customFormat="1">
      <c r="A39" s="72" t="s">
        <v>105</v>
      </c>
      <c r="B39" s="14"/>
      <c r="C39" s="37" t="s">
        <v>60</v>
      </c>
      <c r="D39" s="88" t="s">
        <v>190</v>
      </c>
      <c r="E39" s="265"/>
      <c r="F39" s="17">
        <f t="shared" si="3"/>
        <v>12119.2900390625</v>
      </c>
      <c r="G39" s="17">
        <f t="shared" si="6"/>
        <v>5517.014892578125</v>
      </c>
      <c r="H39" s="17">
        <f t="shared" si="2"/>
        <v>6602.275146484375</v>
      </c>
      <c r="I39" s="32">
        <v>0</v>
      </c>
      <c r="J39" s="31">
        <v>0</v>
      </c>
      <c r="K39" s="31">
        <v>0</v>
      </c>
      <c r="L39" s="31">
        <v>1840.43994140625</v>
      </c>
      <c r="M39" s="31">
        <v>1617.375</v>
      </c>
      <c r="N39" s="31">
        <v>0</v>
      </c>
      <c r="O39" s="31">
        <v>2059.199951171875</v>
      </c>
      <c r="P39" s="87">
        <v>0</v>
      </c>
      <c r="Q39" s="31">
        <v>0</v>
      </c>
      <c r="R39" s="31">
        <v>0</v>
      </c>
      <c r="S39" s="31">
        <v>2109.10009765625</v>
      </c>
      <c r="T39" s="31">
        <v>2529.375</v>
      </c>
      <c r="U39" s="31">
        <v>1963.800048828125</v>
      </c>
      <c r="V39" s="31">
        <v>0</v>
      </c>
      <c r="W39" s="31">
        <v>0</v>
      </c>
      <c r="X39" s="87">
        <v>0</v>
      </c>
    </row>
    <row r="40" spans="1:24" s="11" customFormat="1">
      <c r="A40" s="72" t="s">
        <v>108</v>
      </c>
      <c r="B40" s="14"/>
      <c r="C40" s="38" t="s">
        <v>61</v>
      </c>
      <c r="D40" s="88" t="s">
        <v>225</v>
      </c>
      <c r="E40" s="265"/>
      <c r="F40" s="17">
        <f t="shared" si="3"/>
        <v>24531.589965820313</v>
      </c>
      <c r="G40" s="17">
        <f t="shared" si="6"/>
        <v>12346.760131835938</v>
      </c>
      <c r="H40" s="17">
        <f t="shared" si="2"/>
        <v>12184.829833984375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6918.080078125</v>
      </c>
      <c r="O40" s="31">
        <v>3570.840087890625</v>
      </c>
      <c r="P40" s="87">
        <v>1857.8399658203125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5095.43994140625</v>
      </c>
      <c r="W40" s="31">
        <v>4012.199951171875</v>
      </c>
      <c r="X40" s="87">
        <v>3077.18994140625</v>
      </c>
    </row>
    <row r="41" spans="1:24" s="79" customFormat="1">
      <c r="A41" s="102"/>
      <c r="B41" s="262"/>
      <c r="C41" s="262"/>
      <c r="D41" s="111" t="s">
        <v>218</v>
      </c>
      <c r="E41" s="263"/>
      <c r="F41" s="80"/>
      <c r="G41" s="17"/>
      <c r="H41" s="80"/>
      <c r="I41" s="261"/>
      <c r="J41" s="262"/>
      <c r="K41" s="262"/>
      <c r="L41" s="262"/>
      <c r="M41" s="262"/>
      <c r="N41" s="262"/>
      <c r="O41" s="262"/>
      <c r="P41" s="263"/>
      <c r="Q41" s="105"/>
      <c r="R41" s="105"/>
      <c r="S41" s="105"/>
      <c r="T41" s="105"/>
      <c r="U41" s="105"/>
      <c r="V41" s="105"/>
      <c r="W41" s="105"/>
      <c r="X41" s="253"/>
    </row>
    <row r="42" spans="1:24" s="11" customFormat="1">
      <c r="A42" s="72" t="s">
        <v>106</v>
      </c>
      <c r="B42" s="14"/>
      <c r="C42" s="38" t="s">
        <v>62</v>
      </c>
      <c r="D42" s="14"/>
      <c r="E42" s="29" t="s">
        <v>210</v>
      </c>
      <c r="F42" s="17">
        <f t="shared" si="3"/>
        <v>6154.8999633789062</v>
      </c>
      <c r="G42" s="17">
        <f t="shared" si="6"/>
        <v>3542.3999633789062</v>
      </c>
      <c r="H42" s="17">
        <f t="shared" si="2"/>
        <v>2612.5</v>
      </c>
      <c r="I42" s="32">
        <v>0</v>
      </c>
      <c r="J42" s="31">
        <v>0</v>
      </c>
      <c r="K42" s="31">
        <v>2646.719970703125</v>
      </c>
      <c r="L42" s="31">
        <v>0</v>
      </c>
      <c r="M42" s="31">
        <v>0</v>
      </c>
      <c r="N42" s="31">
        <v>0</v>
      </c>
      <c r="O42" s="31">
        <v>895.67999267578125</v>
      </c>
      <c r="P42" s="87">
        <v>0</v>
      </c>
      <c r="Q42" s="31">
        <v>0</v>
      </c>
      <c r="R42" s="31">
        <v>0</v>
      </c>
      <c r="S42" s="31">
        <v>0</v>
      </c>
      <c r="T42" s="31">
        <v>2612.5</v>
      </c>
      <c r="U42" s="31">
        <v>0</v>
      </c>
      <c r="V42" s="31">
        <v>0</v>
      </c>
      <c r="W42" s="31">
        <v>0</v>
      </c>
      <c r="X42" s="87">
        <v>0</v>
      </c>
    </row>
    <row r="43" spans="1:24" s="11" customFormat="1">
      <c r="A43" s="72" t="s">
        <v>109</v>
      </c>
      <c r="B43" s="14"/>
      <c r="C43" s="38" t="s">
        <v>63</v>
      </c>
      <c r="D43" s="14"/>
      <c r="E43" s="29" t="s">
        <v>219</v>
      </c>
      <c r="F43" s="17">
        <f t="shared" si="3"/>
        <v>1252448.9765625</v>
      </c>
      <c r="G43" s="17">
        <f t="shared" si="6"/>
        <v>735703.5947265625</v>
      </c>
      <c r="H43" s="17">
        <f t="shared" si="2"/>
        <v>516745.3818359375</v>
      </c>
      <c r="I43" s="32">
        <v>0</v>
      </c>
      <c r="J43" s="31">
        <v>0</v>
      </c>
      <c r="K43" s="31">
        <v>15516.0302734375</v>
      </c>
      <c r="L43" s="31">
        <v>101100.4765625</v>
      </c>
      <c r="M43" s="31">
        <v>180650.28125</v>
      </c>
      <c r="N43" s="31">
        <v>289832.84375</v>
      </c>
      <c r="O43" s="31">
        <v>126218.5234375</v>
      </c>
      <c r="P43" s="87">
        <v>22385.439453125</v>
      </c>
      <c r="Q43" s="31">
        <v>0</v>
      </c>
      <c r="R43" s="31">
        <v>0</v>
      </c>
      <c r="S43" s="31">
        <v>9056.9404296875</v>
      </c>
      <c r="T43" s="31">
        <v>75451.6796875</v>
      </c>
      <c r="U43" s="31">
        <v>62481.9609375</v>
      </c>
      <c r="V43" s="31">
        <v>218582.28125</v>
      </c>
      <c r="W43" s="31">
        <v>118107</v>
      </c>
      <c r="X43" s="87">
        <v>33065.51953125</v>
      </c>
    </row>
    <row r="44" spans="1:24" s="11" customFormat="1">
      <c r="A44" s="72" t="s">
        <v>110</v>
      </c>
      <c r="B44" s="14"/>
      <c r="C44" s="38" t="s">
        <v>64</v>
      </c>
      <c r="D44" s="14"/>
      <c r="E44" s="29" t="s">
        <v>202</v>
      </c>
      <c r="F44" s="17">
        <f t="shared" si="3"/>
        <v>4639048.4770507813</v>
      </c>
      <c r="G44" s="17">
        <f t="shared" si="4"/>
        <v>2922725.1040039062</v>
      </c>
      <c r="H44" s="17">
        <f t="shared" si="2"/>
        <v>1716323.373046875</v>
      </c>
      <c r="I44" s="32">
        <v>0</v>
      </c>
      <c r="J44" s="31">
        <v>6121.60009765625</v>
      </c>
      <c r="K44" s="31">
        <v>94309.203125</v>
      </c>
      <c r="L44" s="31">
        <v>907339.375</v>
      </c>
      <c r="M44" s="31">
        <v>704720.5</v>
      </c>
      <c r="N44" s="31">
        <v>801036.8125</v>
      </c>
      <c r="O44" s="31">
        <v>345284.8125</v>
      </c>
      <c r="P44" s="87">
        <v>63912.80078125</v>
      </c>
      <c r="Q44" s="31">
        <v>6585.669921875</v>
      </c>
      <c r="R44" s="31">
        <v>4092</v>
      </c>
      <c r="S44" s="31">
        <v>67667.609375</v>
      </c>
      <c r="T44" s="31">
        <v>320728.03125</v>
      </c>
      <c r="U44" s="31">
        <v>395972.625</v>
      </c>
      <c r="V44" s="31">
        <v>601254.0625</v>
      </c>
      <c r="W44" s="31">
        <v>264696.65625</v>
      </c>
      <c r="X44" s="87">
        <v>55326.71875</v>
      </c>
    </row>
    <row r="45" spans="1:24" s="11" customFormat="1">
      <c r="A45" s="72" t="s">
        <v>111</v>
      </c>
      <c r="B45" s="14"/>
      <c r="C45" s="38" t="s">
        <v>65</v>
      </c>
      <c r="D45" s="88" t="s">
        <v>203</v>
      </c>
      <c r="E45" s="264"/>
      <c r="F45" s="17">
        <f t="shared" si="3"/>
        <v>1535500.0029296875</v>
      </c>
      <c r="G45" s="17">
        <f t="shared" si="4"/>
        <v>790419.6923828125</v>
      </c>
      <c r="H45" s="17">
        <f t="shared" si="2"/>
        <v>745080.310546875</v>
      </c>
      <c r="I45" s="32">
        <v>31520.728515625</v>
      </c>
      <c r="J45" s="31">
        <v>5276.7998046875</v>
      </c>
      <c r="K45" s="31">
        <v>12436.51953125</v>
      </c>
      <c r="L45" s="31">
        <v>89269.921875</v>
      </c>
      <c r="M45" s="31">
        <v>148201.203125</v>
      </c>
      <c r="N45" s="31">
        <v>290113.125</v>
      </c>
      <c r="O45" s="31">
        <v>175997.875</v>
      </c>
      <c r="P45" s="87">
        <v>37603.51953125</v>
      </c>
      <c r="Q45" s="31">
        <v>18283.947265625</v>
      </c>
      <c r="R45" s="31">
        <v>2414</v>
      </c>
      <c r="S45" s="31">
        <v>0</v>
      </c>
      <c r="T45" s="31">
        <v>83748</v>
      </c>
      <c r="U45" s="31">
        <v>120479.453125</v>
      </c>
      <c r="V45" s="31">
        <v>279766.25</v>
      </c>
      <c r="W45" s="31">
        <v>195253.921875</v>
      </c>
      <c r="X45" s="87">
        <v>45134.73828125</v>
      </c>
    </row>
    <row r="46" spans="1:24" s="79" customFormat="1">
      <c r="A46" s="102"/>
      <c r="B46" s="262"/>
      <c r="C46" s="111"/>
      <c r="D46" s="111" t="s">
        <v>25</v>
      </c>
      <c r="E46" s="263"/>
      <c r="F46" s="80"/>
      <c r="G46" s="80"/>
      <c r="H46" s="80"/>
      <c r="I46" s="261"/>
      <c r="J46" s="262"/>
      <c r="K46" s="262"/>
      <c r="L46" s="262"/>
      <c r="M46" s="262"/>
      <c r="N46" s="262"/>
      <c r="O46" s="262"/>
      <c r="P46" s="263"/>
      <c r="Q46" s="105"/>
      <c r="R46" s="105"/>
      <c r="S46" s="105"/>
      <c r="T46" s="105"/>
      <c r="U46" s="105"/>
      <c r="V46" s="105"/>
      <c r="W46" s="105"/>
      <c r="X46" s="253"/>
    </row>
    <row r="47" spans="1:24" s="11" customFormat="1">
      <c r="A47" s="72" t="s">
        <v>112</v>
      </c>
      <c r="B47" s="14"/>
      <c r="C47" s="38" t="s">
        <v>66</v>
      </c>
      <c r="D47" s="46"/>
      <c r="E47" s="29" t="s">
        <v>204</v>
      </c>
      <c r="F47" s="17">
        <f t="shared" si="3"/>
        <v>69344.270446777344</v>
      </c>
      <c r="G47" s="17">
        <f t="shared" si="4"/>
        <v>27382.260070800781</v>
      </c>
      <c r="H47" s="17">
        <f t="shared" si="2"/>
        <v>41962.010375976563</v>
      </c>
      <c r="I47" s="32">
        <v>0</v>
      </c>
      <c r="J47" s="31">
        <v>0</v>
      </c>
      <c r="K47" s="31">
        <v>5022.31982421875</v>
      </c>
      <c r="L47" s="31">
        <v>11524</v>
      </c>
      <c r="M47" s="31">
        <v>2768.340087890625</v>
      </c>
      <c r="N47" s="31">
        <v>7184.16015625</v>
      </c>
      <c r="O47" s="31">
        <v>883.44000244140625</v>
      </c>
      <c r="P47" s="87">
        <v>0</v>
      </c>
      <c r="Q47" s="31">
        <v>0</v>
      </c>
      <c r="R47" s="31">
        <v>0</v>
      </c>
      <c r="S47" s="31">
        <v>7210.0498046875</v>
      </c>
      <c r="T47" s="31">
        <v>9766.5</v>
      </c>
      <c r="U47" s="31">
        <v>16202.900390625</v>
      </c>
      <c r="V47" s="31">
        <v>4588.22021484375</v>
      </c>
      <c r="W47" s="31">
        <v>2006.0999755859375</v>
      </c>
      <c r="X47" s="87">
        <v>2188.239990234375</v>
      </c>
    </row>
    <row r="48" spans="1:24" s="11" customFormat="1">
      <c r="A48" s="72" t="s">
        <v>113</v>
      </c>
      <c r="B48" s="14"/>
      <c r="C48" s="38" t="s">
        <v>67</v>
      </c>
      <c r="D48" s="46"/>
      <c r="E48" s="29" t="s">
        <v>205</v>
      </c>
      <c r="F48" s="17">
        <f t="shared" si="3"/>
        <v>831210.70922851562</v>
      </c>
      <c r="G48" s="17">
        <f t="shared" si="4"/>
        <v>662558.13427734375</v>
      </c>
      <c r="H48" s="17">
        <f t="shared" si="2"/>
        <v>168652.57495117188</v>
      </c>
      <c r="I48" s="32">
        <v>53252.0859375</v>
      </c>
      <c r="J48" s="31">
        <v>21608.61328125</v>
      </c>
      <c r="K48" s="31">
        <v>83439.1171875</v>
      </c>
      <c r="L48" s="31">
        <v>290737.75</v>
      </c>
      <c r="M48" s="31">
        <v>123237.0390625</v>
      </c>
      <c r="N48" s="31">
        <v>58385.0390625</v>
      </c>
      <c r="O48" s="31">
        <v>28763.33984375</v>
      </c>
      <c r="P48" s="87">
        <v>3135.14990234375</v>
      </c>
      <c r="Q48" s="31">
        <v>29837.234375</v>
      </c>
      <c r="R48" s="31">
        <v>2343</v>
      </c>
      <c r="S48" s="31">
        <v>26535.599609375</v>
      </c>
      <c r="T48" s="31">
        <v>46106.55078125</v>
      </c>
      <c r="U48" s="31">
        <v>27137.51953125</v>
      </c>
      <c r="V48" s="31">
        <v>21454.470703125</v>
      </c>
      <c r="W48" s="31">
        <v>11672.83984375</v>
      </c>
      <c r="X48" s="87">
        <v>3565.360107421875</v>
      </c>
    </row>
    <row r="49" spans="1:24" s="11" customFormat="1">
      <c r="A49" s="72" t="s">
        <v>114</v>
      </c>
      <c r="B49" s="14"/>
      <c r="C49" s="38" t="s">
        <v>68</v>
      </c>
      <c r="D49" s="46"/>
      <c r="E49" s="29" t="s">
        <v>206</v>
      </c>
      <c r="F49" s="17">
        <f t="shared" si="3"/>
        <v>239228.53930664063</v>
      </c>
      <c r="G49" s="17">
        <f t="shared" si="4"/>
        <v>113948.68994140625</v>
      </c>
      <c r="H49" s="17">
        <f t="shared" si="2"/>
        <v>125279.84936523437</v>
      </c>
      <c r="I49" s="32">
        <v>13267.7998046875</v>
      </c>
      <c r="J49" s="31">
        <v>7221.830078125</v>
      </c>
      <c r="K49" s="31">
        <v>21716.099609375</v>
      </c>
      <c r="L49" s="31">
        <v>31010.55078125</v>
      </c>
      <c r="M49" s="31">
        <v>11733.6396484375</v>
      </c>
      <c r="N49" s="31">
        <v>15861.419921875</v>
      </c>
      <c r="O49" s="31">
        <v>11918.16015625</v>
      </c>
      <c r="P49" s="87">
        <v>1219.18994140625</v>
      </c>
      <c r="Q49" s="31">
        <v>9919.1279296875</v>
      </c>
      <c r="R49" s="31">
        <v>0</v>
      </c>
      <c r="S49" s="31">
        <v>32249</v>
      </c>
      <c r="T49" s="31">
        <v>34923.78125</v>
      </c>
      <c r="U49" s="31">
        <v>17834.0390625</v>
      </c>
      <c r="V49" s="31">
        <v>17880.4609375</v>
      </c>
      <c r="W49" s="31">
        <v>8776.080078125</v>
      </c>
      <c r="X49" s="87">
        <v>3697.360107421875</v>
      </c>
    </row>
    <row r="50" spans="1:24" s="79" customFormat="1">
      <c r="A50" s="102"/>
      <c r="B50" s="262"/>
      <c r="C50" s="111"/>
      <c r="D50" s="111" t="s">
        <v>26</v>
      </c>
      <c r="E50" s="263"/>
      <c r="F50" s="80"/>
      <c r="G50" s="80"/>
      <c r="H50" s="80"/>
      <c r="I50" s="261"/>
      <c r="J50" s="262"/>
      <c r="K50" s="262"/>
      <c r="L50" s="262"/>
      <c r="M50" s="262"/>
      <c r="N50" s="262"/>
      <c r="O50" s="262"/>
      <c r="P50" s="263"/>
      <c r="Q50" s="105"/>
      <c r="R50" s="105"/>
      <c r="S50" s="105"/>
      <c r="T50" s="105"/>
      <c r="U50" s="105"/>
      <c r="V50" s="105"/>
      <c r="W50" s="105"/>
      <c r="X50" s="253"/>
    </row>
    <row r="51" spans="1:24" s="11" customFormat="1">
      <c r="A51" s="72" t="s">
        <v>115</v>
      </c>
      <c r="B51" s="14"/>
      <c r="C51" s="38" t="s">
        <v>69</v>
      </c>
      <c r="D51" s="46"/>
      <c r="E51" s="29" t="s">
        <v>220</v>
      </c>
      <c r="F51" s="17">
        <f t="shared" si="3"/>
        <v>553292.66589355469</v>
      </c>
      <c r="G51" s="17">
        <f t="shared" si="4"/>
        <v>343331.07666015625</v>
      </c>
      <c r="H51" s="17">
        <f t="shared" si="2"/>
        <v>209961.58923339844</v>
      </c>
      <c r="I51" s="32">
        <v>0</v>
      </c>
      <c r="J51" s="31">
        <v>3524.31005859375</v>
      </c>
      <c r="K51" s="31">
        <v>37882.80078125</v>
      </c>
      <c r="L51" s="31">
        <v>121598</v>
      </c>
      <c r="M51" s="31">
        <v>71802.203125</v>
      </c>
      <c r="N51" s="31">
        <v>77529.421875</v>
      </c>
      <c r="O51" s="31">
        <v>23541.30078125</v>
      </c>
      <c r="P51" s="87">
        <v>7453.0400390625</v>
      </c>
      <c r="Q51" s="31">
        <v>0</v>
      </c>
      <c r="R51" s="31">
        <v>7151.81982421875</v>
      </c>
      <c r="S51" s="31">
        <v>30004.3203125</v>
      </c>
      <c r="T51" s="31">
        <v>58710.328125</v>
      </c>
      <c r="U51" s="31">
        <v>33413.58984375</v>
      </c>
      <c r="V51" s="31">
        <v>61077.51171875</v>
      </c>
      <c r="W51" s="31">
        <v>18509.939453125</v>
      </c>
      <c r="X51" s="87">
        <v>1094.0799560546875</v>
      </c>
    </row>
    <row r="52" spans="1:24" s="11" customFormat="1">
      <c r="A52" s="72" t="s">
        <v>116</v>
      </c>
      <c r="B52" s="14"/>
      <c r="C52" s="37" t="s">
        <v>70</v>
      </c>
      <c r="D52" s="46"/>
      <c r="E52" s="28" t="s">
        <v>207</v>
      </c>
      <c r="F52" s="17">
        <f t="shared" si="3"/>
        <v>77069.300964355469</v>
      </c>
      <c r="G52" s="17">
        <f t="shared" si="4"/>
        <v>38081.259826660156</v>
      </c>
      <c r="H52" s="17">
        <f>SUM(Q52:X52)</f>
        <v>38988.041137695313</v>
      </c>
      <c r="I52" s="32">
        <v>0</v>
      </c>
      <c r="J52" s="31">
        <v>0</v>
      </c>
      <c r="K52" s="31">
        <v>2426.610107421875</v>
      </c>
      <c r="L52" s="31">
        <v>19619.69921875</v>
      </c>
      <c r="M52" s="31">
        <v>0</v>
      </c>
      <c r="N52" s="31">
        <v>11535.150390625</v>
      </c>
      <c r="O52" s="31">
        <v>3570.840087890625</v>
      </c>
      <c r="P52" s="87">
        <v>928.96002197265625</v>
      </c>
      <c r="Q52" s="31">
        <v>0</v>
      </c>
      <c r="R52" s="31">
        <v>0</v>
      </c>
      <c r="S52" s="31">
        <v>9874.900390625</v>
      </c>
      <c r="T52" s="31">
        <v>13050.900390625</v>
      </c>
      <c r="U52" s="31">
        <v>12066.48046875</v>
      </c>
      <c r="V52" s="31">
        <v>3046.64990234375</v>
      </c>
      <c r="W52" s="31">
        <v>949.1099853515625</v>
      </c>
      <c r="X52" s="87">
        <v>0</v>
      </c>
    </row>
    <row r="53" spans="1:24" s="11" customFormat="1">
      <c r="A53" s="72" t="s">
        <v>184</v>
      </c>
      <c r="B53" s="14"/>
      <c r="C53" s="37" t="s">
        <v>71</v>
      </c>
      <c r="D53" s="88" t="s">
        <v>182</v>
      </c>
      <c r="E53" s="265"/>
      <c r="F53" s="17">
        <f>SUM(G53:H53)</f>
        <v>456103.63696289062</v>
      </c>
      <c r="G53" s="17">
        <f>SUM(I53:P53)</f>
        <v>213273.59497070313</v>
      </c>
      <c r="H53" s="17">
        <f>SUM(Q53:X53)</f>
        <v>242830.0419921875</v>
      </c>
      <c r="I53" s="32">
        <v>196634.625</v>
      </c>
      <c r="J53" s="31">
        <v>7308.83984375</v>
      </c>
      <c r="K53" s="31">
        <v>7878.89013671875</v>
      </c>
      <c r="L53" s="31">
        <v>0</v>
      </c>
      <c r="M53" s="31">
        <v>0</v>
      </c>
      <c r="N53" s="31">
        <v>1451.239990234375</v>
      </c>
      <c r="O53" s="31">
        <v>0</v>
      </c>
      <c r="P53" s="87">
        <v>0</v>
      </c>
      <c r="Q53" s="31">
        <v>203078.921875</v>
      </c>
      <c r="R53" s="31">
        <v>24226.080078125</v>
      </c>
      <c r="S53" s="31">
        <v>9480.9599609375</v>
      </c>
      <c r="T53" s="31">
        <v>6044.080078125</v>
      </c>
      <c r="U53" s="31">
        <v>0</v>
      </c>
      <c r="V53" s="31">
        <v>0</v>
      </c>
      <c r="W53" s="31">
        <v>0</v>
      </c>
      <c r="X53" s="87">
        <v>0</v>
      </c>
    </row>
    <row r="54" spans="1:24" s="16" customFormat="1" ht="15" customHeight="1">
      <c r="A54" s="248"/>
      <c r="B54" s="63" t="s">
        <v>56</v>
      </c>
      <c r="C54" s="63"/>
      <c r="D54" s="63"/>
      <c r="E54" s="64"/>
      <c r="F54" s="53">
        <f t="shared" si="3"/>
        <v>3683397.563873291</v>
      </c>
      <c r="G54" s="54">
        <f>SUM(G55:G61)</f>
        <v>2406283.9955749512</v>
      </c>
      <c r="H54" s="54">
        <f>SUM(H55:H61)</f>
        <v>1277113.5682983398</v>
      </c>
      <c r="I54" s="55">
        <f>SUM(I55:I61)</f>
        <v>103378.36645507812</v>
      </c>
      <c r="J54" s="56">
        <f t="shared" ref="J54:X54" si="7">SUM(J55:J61)</f>
        <v>168133.890625</v>
      </c>
      <c r="K54" s="56">
        <f t="shared" si="7"/>
        <v>789445.91015625</v>
      </c>
      <c r="L54" s="56">
        <f t="shared" si="7"/>
        <v>925653.95703125</v>
      </c>
      <c r="M54" s="56">
        <f>SUM(M55:M61)</f>
        <v>196927.36437988281</v>
      </c>
      <c r="N54" s="56">
        <f t="shared" si="7"/>
        <v>143958.86694335937</v>
      </c>
      <c r="O54" s="56">
        <f t="shared" si="7"/>
        <v>64838.139953613281</v>
      </c>
      <c r="P54" s="252">
        <f>SUM(P55:P61)</f>
        <v>13947.500030517578</v>
      </c>
      <c r="Q54" s="56">
        <f t="shared" si="7"/>
        <v>100517.72412109375</v>
      </c>
      <c r="R54" s="56">
        <f t="shared" si="7"/>
        <v>83109.86962890625</v>
      </c>
      <c r="S54" s="56">
        <f t="shared" si="7"/>
        <v>456387.6318359375</v>
      </c>
      <c r="T54" s="56">
        <f t="shared" si="7"/>
        <v>381033.51953125</v>
      </c>
      <c r="U54" s="56">
        <f t="shared" si="7"/>
        <v>81639.764892578125</v>
      </c>
      <c r="V54" s="56">
        <f t="shared" si="7"/>
        <v>97497.859252929688</v>
      </c>
      <c r="W54" s="56">
        <f t="shared" si="7"/>
        <v>60882.868896484375</v>
      </c>
      <c r="X54" s="252">
        <f t="shared" si="7"/>
        <v>16044.330139160156</v>
      </c>
    </row>
    <row r="55" spans="1:24">
      <c r="A55" s="72" t="s">
        <v>119</v>
      </c>
      <c r="B55" s="81"/>
      <c r="C55" s="38" t="s">
        <v>72</v>
      </c>
      <c r="D55" s="88" t="s">
        <v>223</v>
      </c>
      <c r="E55" s="266"/>
      <c r="F55" s="17">
        <f>SUM(G55:H55)</f>
        <v>1145162.8496704102</v>
      </c>
      <c r="G55" s="17">
        <f t="shared" si="4"/>
        <v>948042.98828125</v>
      </c>
      <c r="H55" s="17">
        <f t="shared" si="2"/>
        <v>197119.86138916016</v>
      </c>
      <c r="I55" s="254">
        <v>12684.599609375</v>
      </c>
      <c r="J55" s="33">
        <v>64853.4609375</v>
      </c>
      <c r="K55" s="33">
        <v>311266.59375</v>
      </c>
      <c r="L55" s="33">
        <v>408121.75</v>
      </c>
      <c r="M55" s="33">
        <v>82384.3828125</v>
      </c>
      <c r="N55" s="33">
        <v>53075.12109375</v>
      </c>
      <c r="O55" s="33">
        <v>13735.080078125</v>
      </c>
      <c r="P55" s="87">
        <v>1922</v>
      </c>
      <c r="Q55" s="33">
        <v>9770.400390625</v>
      </c>
      <c r="R55" s="33">
        <v>23666.16015625</v>
      </c>
      <c r="S55" s="33">
        <v>36053.5</v>
      </c>
      <c r="T55" s="33">
        <v>76081.421875</v>
      </c>
      <c r="U55" s="33">
        <v>30450.5390625</v>
      </c>
      <c r="V55" s="33">
        <v>12696.8798828125</v>
      </c>
      <c r="W55" s="33">
        <v>7785.5400390625</v>
      </c>
      <c r="X55" s="255">
        <v>615.41998291015625</v>
      </c>
    </row>
    <row r="56" spans="1:24">
      <c r="A56" s="72" t="s">
        <v>120</v>
      </c>
      <c r="B56" s="81"/>
      <c r="C56" s="38" t="s">
        <v>73</v>
      </c>
      <c r="D56" s="88" t="s">
        <v>27</v>
      </c>
      <c r="E56" s="266"/>
      <c r="F56" s="17">
        <f t="shared" si="3"/>
        <v>359255.43701171875</v>
      </c>
      <c r="G56" s="17">
        <f t="shared" si="4"/>
        <v>213985.62158203125</v>
      </c>
      <c r="H56" s="17">
        <f t="shared" si="2"/>
        <v>145269.8154296875</v>
      </c>
      <c r="I56" s="254">
        <v>28185.3515625</v>
      </c>
      <c r="J56" s="33">
        <v>9841.6396484375</v>
      </c>
      <c r="K56" s="33">
        <v>26656</v>
      </c>
      <c r="L56" s="33">
        <v>48426.5390625</v>
      </c>
      <c r="M56" s="33">
        <v>28434.130859375</v>
      </c>
      <c r="N56" s="33">
        <v>34707.140625</v>
      </c>
      <c r="O56" s="33">
        <v>31282.919921875</v>
      </c>
      <c r="P56" s="87">
        <v>6451.89990234375</v>
      </c>
      <c r="Q56" s="33">
        <v>9897.4150390625</v>
      </c>
      <c r="R56" s="33">
        <v>4194.2998046875</v>
      </c>
      <c r="S56" s="33">
        <v>13066.900390625</v>
      </c>
      <c r="T56" s="33">
        <v>18001.98046875</v>
      </c>
      <c r="U56" s="33">
        <v>8376.48046875</v>
      </c>
      <c r="V56" s="33">
        <v>46352.25</v>
      </c>
      <c r="W56" s="33">
        <v>32229.44921875</v>
      </c>
      <c r="X56" s="255">
        <v>13151.0400390625</v>
      </c>
    </row>
    <row r="57" spans="1:24">
      <c r="A57" s="72" t="s">
        <v>121</v>
      </c>
      <c r="B57" s="81"/>
      <c r="C57" s="38" t="s">
        <v>74</v>
      </c>
      <c r="D57" s="88" t="s">
        <v>28</v>
      </c>
      <c r="E57" s="266"/>
      <c r="F57" s="17">
        <f t="shared" si="3"/>
        <v>231676.91326904297</v>
      </c>
      <c r="G57" s="17">
        <f t="shared" si="4"/>
        <v>169945.06890869141</v>
      </c>
      <c r="H57" s="17">
        <f t="shared" si="2"/>
        <v>61731.844360351563</v>
      </c>
      <c r="I57" s="254">
        <v>15855.2998046875</v>
      </c>
      <c r="J57" s="33">
        <v>53514.71875</v>
      </c>
      <c r="K57" s="33">
        <v>62045.28125</v>
      </c>
      <c r="L57" s="33">
        <v>23554.7890625</v>
      </c>
      <c r="M57" s="33">
        <v>6813.68994140625</v>
      </c>
      <c r="N57" s="33">
        <v>7277.85009765625</v>
      </c>
      <c r="O57" s="33">
        <v>883.44000244140625</v>
      </c>
      <c r="P57" s="87">
        <v>0</v>
      </c>
      <c r="Q57" s="33">
        <v>26054.099609375</v>
      </c>
      <c r="R57" s="33">
        <v>15750</v>
      </c>
      <c r="S57" s="33">
        <v>0</v>
      </c>
      <c r="T57" s="33">
        <v>14604.7998046875</v>
      </c>
      <c r="U57" s="33">
        <v>1777.125</v>
      </c>
      <c r="V57" s="33">
        <v>1762.6199951171875</v>
      </c>
      <c r="W57" s="33">
        <v>1783.199951171875</v>
      </c>
      <c r="X57" s="255">
        <v>0</v>
      </c>
    </row>
    <row r="58" spans="1:24">
      <c r="A58" s="72" t="s">
        <v>122</v>
      </c>
      <c r="B58" s="81"/>
      <c r="C58" s="38" t="s">
        <v>75</v>
      </c>
      <c r="D58" s="88" t="s">
        <v>117</v>
      </c>
      <c r="E58" s="266"/>
      <c r="F58" s="17">
        <f t="shared" si="3"/>
        <v>190136.04934692383</v>
      </c>
      <c r="G58" s="17">
        <f t="shared" si="4"/>
        <v>105991.8303527832</v>
      </c>
      <c r="H58" s="17">
        <f t="shared" si="2"/>
        <v>84144.218994140625</v>
      </c>
      <c r="I58" s="254">
        <v>24103.169921875</v>
      </c>
      <c r="J58" s="33">
        <v>18608.130859375</v>
      </c>
      <c r="K58" s="33">
        <v>20571.599609375</v>
      </c>
      <c r="L58" s="33">
        <v>28023.3203125</v>
      </c>
      <c r="M58" s="33">
        <v>5959.9599609375</v>
      </c>
      <c r="N58" s="33">
        <v>4479.02978515625</v>
      </c>
      <c r="O58" s="33">
        <v>3782.139892578125</v>
      </c>
      <c r="P58" s="87">
        <v>464.48001098632812</v>
      </c>
      <c r="Q58" s="33">
        <v>31781.69921875</v>
      </c>
      <c r="R58" s="33">
        <v>8959.849609375</v>
      </c>
      <c r="S58" s="33">
        <v>11047.400390625</v>
      </c>
      <c r="T58" s="33">
        <v>21841.919921875</v>
      </c>
      <c r="U58" s="33">
        <v>1963.800048828125</v>
      </c>
      <c r="V58" s="33">
        <v>8549.5498046875</v>
      </c>
      <c r="W58" s="33">
        <v>0</v>
      </c>
      <c r="X58" s="255">
        <v>0</v>
      </c>
    </row>
    <row r="59" spans="1:24">
      <c r="A59" s="72" t="s">
        <v>123</v>
      </c>
      <c r="B59" s="81"/>
      <c r="C59" s="38" t="s">
        <v>76</v>
      </c>
      <c r="D59" s="88" t="s">
        <v>221</v>
      </c>
      <c r="E59" s="266"/>
      <c r="F59" s="17">
        <f t="shared" si="3"/>
        <v>1297804.7116699219</v>
      </c>
      <c r="G59" s="17">
        <f t="shared" si="4"/>
        <v>683238.00463867188</v>
      </c>
      <c r="H59" s="17">
        <f t="shared" si="2"/>
        <v>614566.70703125</v>
      </c>
      <c r="I59" s="254">
        <v>0</v>
      </c>
      <c r="J59" s="33">
        <v>6045.080078125</v>
      </c>
      <c r="K59" s="33">
        <v>283729.375</v>
      </c>
      <c r="L59" s="33">
        <v>302260.6875</v>
      </c>
      <c r="M59" s="33">
        <v>55088.6015625</v>
      </c>
      <c r="N59" s="33">
        <v>27977.3203125</v>
      </c>
      <c r="O59" s="33">
        <v>5350.14013671875</v>
      </c>
      <c r="P59" s="87">
        <v>2786.800048828125</v>
      </c>
      <c r="Q59" s="33">
        <v>0</v>
      </c>
      <c r="R59" s="33">
        <v>12123.33984375</v>
      </c>
      <c r="S59" s="33">
        <v>365410.03125</v>
      </c>
      <c r="T59" s="33">
        <v>194267.15625</v>
      </c>
      <c r="U59" s="33">
        <v>19205.580078125</v>
      </c>
      <c r="V59" s="33">
        <v>16786.83984375</v>
      </c>
      <c r="W59" s="33">
        <v>6773.759765625</v>
      </c>
      <c r="X59" s="255">
        <v>0</v>
      </c>
    </row>
    <row r="60" spans="1:24">
      <c r="A60" s="72" t="s">
        <v>124</v>
      </c>
      <c r="B60" s="81"/>
      <c r="C60" s="38" t="s">
        <v>77</v>
      </c>
      <c r="D60" s="88" t="s">
        <v>29</v>
      </c>
      <c r="E60" s="266"/>
      <c r="F60" s="17">
        <f t="shared" si="3"/>
        <v>77042.376586914063</v>
      </c>
      <c r="G60" s="17">
        <f t="shared" si="4"/>
        <v>53240.686157226563</v>
      </c>
      <c r="H60" s="17">
        <f t="shared" si="2"/>
        <v>23801.6904296875</v>
      </c>
      <c r="I60" s="254">
        <v>3205.929931640625</v>
      </c>
      <c r="J60" s="33">
        <v>0</v>
      </c>
      <c r="K60" s="33">
        <v>24049.560546875</v>
      </c>
      <c r="L60" s="33">
        <v>22877.80078125</v>
      </c>
      <c r="M60" s="33">
        <v>1682.0699462890625</v>
      </c>
      <c r="N60" s="33">
        <v>1425.324951171875</v>
      </c>
      <c r="O60" s="33">
        <v>0</v>
      </c>
      <c r="P60" s="87">
        <v>0</v>
      </c>
      <c r="Q60" s="33">
        <v>3257.10009765625</v>
      </c>
      <c r="R60" s="33">
        <v>2385.60009765625</v>
      </c>
      <c r="S60" s="33">
        <v>4608.7998046875</v>
      </c>
      <c r="T60" s="33">
        <v>13550.1904296875</v>
      </c>
      <c r="U60" s="33">
        <v>0</v>
      </c>
      <c r="V60" s="33">
        <v>0</v>
      </c>
      <c r="W60" s="33">
        <v>0</v>
      </c>
      <c r="X60" s="255">
        <v>0</v>
      </c>
    </row>
    <row r="61" spans="1:24">
      <c r="A61" s="72" t="s">
        <v>125</v>
      </c>
      <c r="B61" s="81"/>
      <c r="C61" s="38" t="s">
        <v>78</v>
      </c>
      <c r="D61" s="88" t="s">
        <v>118</v>
      </c>
      <c r="E61" s="266"/>
      <c r="F61" s="17">
        <f t="shared" si="3"/>
        <v>382319.22631835937</v>
      </c>
      <c r="G61" s="17">
        <f t="shared" si="4"/>
        <v>231839.79565429687</v>
      </c>
      <c r="H61" s="17">
        <f t="shared" si="2"/>
        <v>150479.4306640625</v>
      </c>
      <c r="I61" s="254">
        <v>19344.015625</v>
      </c>
      <c r="J61" s="33">
        <v>15270.8603515625</v>
      </c>
      <c r="K61" s="33">
        <v>61127.5</v>
      </c>
      <c r="L61" s="33">
        <v>92389.0703125</v>
      </c>
      <c r="M61" s="33">
        <v>16564.529296875</v>
      </c>
      <c r="N61" s="33">
        <v>15017.080078125</v>
      </c>
      <c r="O61" s="33">
        <v>9804.419921875</v>
      </c>
      <c r="P61" s="87">
        <v>2322.320068359375</v>
      </c>
      <c r="Q61" s="33">
        <v>19757.009765625</v>
      </c>
      <c r="R61" s="33">
        <v>16030.6201171875</v>
      </c>
      <c r="S61" s="33">
        <v>26201</v>
      </c>
      <c r="T61" s="33">
        <v>42686.05078125</v>
      </c>
      <c r="U61" s="33">
        <v>19866.240234375</v>
      </c>
      <c r="V61" s="33">
        <v>11349.7197265625</v>
      </c>
      <c r="W61" s="33">
        <v>12310.919921875</v>
      </c>
      <c r="X61" s="255">
        <v>2277.8701171875</v>
      </c>
    </row>
    <row r="62" spans="1:24" s="101" customFormat="1" ht="15" customHeight="1" thickBot="1">
      <c r="A62" s="249" t="s">
        <v>80</v>
      </c>
      <c r="B62" s="95" t="s">
        <v>183</v>
      </c>
      <c r="C62" s="97" t="s">
        <v>79</v>
      </c>
      <c r="D62" s="100"/>
      <c r="E62" s="97"/>
      <c r="F62" s="98">
        <f t="shared" si="3"/>
        <v>325042.228515625</v>
      </c>
      <c r="G62" s="99">
        <f t="shared" si="4"/>
        <v>124709.525390625</v>
      </c>
      <c r="H62" s="99">
        <f>SUM(Q62:X62)</f>
        <v>200332.703125</v>
      </c>
      <c r="I62" s="100">
        <v>3220.7265625</v>
      </c>
      <c r="J62" s="96">
        <v>3546.06494140625</v>
      </c>
      <c r="K62" s="96">
        <v>5158.98486328125</v>
      </c>
      <c r="L62" s="96">
        <v>14553.5</v>
      </c>
      <c r="M62" s="96">
        <v>4658.0400390625</v>
      </c>
      <c r="N62" s="96">
        <v>26704.599609375</v>
      </c>
      <c r="O62" s="96">
        <v>43405.9296875</v>
      </c>
      <c r="P62" s="97">
        <v>23461.6796875</v>
      </c>
      <c r="Q62" s="96">
        <v>13279.89453125</v>
      </c>
      <c r="R62" s="96">
        <v>4194.2998046875</v>
      </c>
      <c r="S62" s="96">
        <v>13406.9296875</v>
      </c>
      <c r="T62" s="96">
        <v>15408</v>
      </c>
      <c r="U62" s="96">
        <v>8544.2001953125</v>
      </c>
      <c r="V62" s="96">
        <v>35926.80078125</v>
      </c>
      <c r="W62" s="96">
        <v>69239.9765625</v>
      </c>
      <c r="X62" s="97">
        <v>40332.6015625</v>
      </c>
    </row>
  </sheetData>
  <mergeCells count="3">
    <mergeCell ref="I4:P4"/>
    <mergeCell ref="Q4:X4"/>
    <mergeCell ref="F5:H5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90" zoomScaleNormal="90" workbookViewId="0">
      <pane xSplit="5" ySplit="8" topLeftCell="F9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9.109375" defaultRowHeight="13.2"/>
  <cols>
    <col min="1" max="1" width="7.6640625" style="73" customWidth="1"/>
    <col min="2" max="3" width="3" style="40" customWidth="1"/>
    <col min="4" max="4" width="3.88671875" style="40" customWidth="1"/>
    <col min="5" max="5" width="34.6640625" style="6" customWidth="1"/>
    <col min="6" max="24" width="10.88671875" style="6" customWidth="1"/>
    <col min="25" max="16384" width="9.109375" style="6"/>
  </cols>
  <sheetData>
    <row r="1" spans="1:24" ht="15.6">
      <c r="A1" s="65" t="s">
        <v>200</v>
      </c>
    </row>
    <row r="2" spans="1:24" ht="15.6">
      <c r="A2" s="112" t="s">
        <v>165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34" t="s">
        <v>32</v>
      </c>
      <c r="I4" s="289" t="s">
        <v>31</v>
      </c>
      <c r="J4" s="290"/>
      <c r="K4" s="290"/>
      <c r="L4" s="290"/>
      <c r="M4" s="290"/>
      <c r="N4" s="290"/>
      <c r="O4" s="290"/>
      <c r="P4" s="291"/>
      <c r="Q4" s="290" t="s">
        <v>32</v>
      </c>
      <c r="R4" s="290"/>
      <c r="S4" s="290"/>
      <c r="T4" s="290"/>
      <c r="U4" s="290"/>
      <c r="V4" s="290"/>
      <c r="W4" s="290"/>
      <c r="X4" s="290"/>
    </row>
    <row r="5" spans="1:24" s="8" customFormat="1" ht="13.8" thickBot="1">
      <c r="A5" s="68"/>
      <c r="B5" s="43"/>
      <c r="C5" s="43"/>
      <c r="D5" s="43"/>
      <c r="E5" s="21" t="s">
        <v>34</v>
      </c>
      <c r="F5" s="286" t="s">
        <v>52</v>
      </c>
      <c r="G5" s="287" t="s">
        <v>1</v>
      </c>
      <c r="H5" s="288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56" t="s">
        <v>128</v>
      </c>
      <c r="Q5" s="10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10" t="s">
        <v>128</v>
      </c>
    </row>
    <row r="6" spans="1:24" s="11" customFormat="1" ht="14.4" thickTop="1" thickBot="1">
      <c r="A6" s="74" t="s">
        <v>0</v>
      </c>
      <c r="B6" s="57"/>
      <c r="C6" s="57"/>
      <c r="D6" s="57"/>
      <c r="E6" s="58"/>
      <c r="F6" s="59">
        <f>SUM(G6:H6)</f>
        <v>67474.771000000008</v>
      </c>
      <c r="G6" s="60">
        <f>SUM(I6:P6)</f>
        <v>34479.754000000001</v>
      </c>
      <c r="H6" s="60">
        <f>SUM(Q6:X6)</f>
        <v>32995.017</v>
      </c>
      <c r="I6" s="61">
        <v>2753.32</v>
      </c>
      <c r="J6" s="62">
        <v>5202.5550000000003</v>
      </c>
      <c r="K6" s="62">
        <v>9739.2880000000005</v>
      </c>
      <c r="L6" s="62">
        <v>10087.351000000001</v>
      </c>
      <c r="M6" s="62">
        <v>3285.971</v>
      </c>
      <c r="N6" s="62">
        <v>2201.991</v>
      </c>
      <c r="O6" s="62">
        <v>922.61599999999999</v>
      </c>
      <c r="P6" s="257">
        <v>286.66199999999998</v>
      </c>
      <c r="Q6" s="62">
        <v>2589.884</v>
      </c>
      <c r="R6" s="62">
        <v>4759.1229999999996</v>
      </c>
      <c r="S6" s="62">
        <v>9022.9889999999996</v>
      </c>
      <c r="T6" s="62">
        <v>9494.134</v>
      </c>
      <c r="U6" s="62">
        <v>3305.4029999999998</v>
      </c>
      <c r="V6" s="62">
        <v>2347.2159999999999</v>
      </c>
      <c r="W6" s="62">
        <v>1071.989</v>
      </c>
      <c r="X6" s="62">
        <v>404.279</v>
      </c>
    </row>
    <row r="7" spans="1:24" s="11" customFormat="1" ht="14.4" thickTop="1" thickBot="1">
      <c r="A7" s="69"/>
      <c r="B7" s="44"/>
      <c r="C7" s="44"/>
      <c r="D7" s="44"/>
      <c r="E7" s="26"/>
      <c r="F7" s="36"/>
      <c r="G7" s="35"/>
      <c r="H7" s="258"/>
      <c r="I7" s="36"/>
      <c r="J7" s="35"/>
      <c r="K7" s="35"/>
      <c r="L7" s="35"/>
      <c r="M7" s="35"/>
      <c r="N7" s="35"/>
      <c r="O7" s="35"/>
      <c r="P7" s="258"/>
      <c r="Q7" s="35"/>
      <c r="R7" s="35"/>
      <c r="S7" s="35"/>
      <c r="T7" s="35"/>
      <c r="U7" s="35"/>
      <c r="V7" s="35"/>
      <c r="W7" s="35"/>
      <c r="X7" s="35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6"/>
      <c r="G8" s="35"/>
      <c r="H8" s="258"/>
      <c r="I8" s="12"/>
      <c r="J8" s="13"/>
      <c r="K8" s="13"/>
      <c r="L8" s="13"/>
      <c r="M8" s="13"/>
      <c r="N8" s="13"/>
      <c r="O8" s="13"/>
      <c r="P8" s="259"/>
      <c r="Q8" s="13"/>
      <c r="R8" s="13"/>
      <c r="S8" s="13"/>
      <c r="T8" s="13"/>
      <c r="U8" s="13"/>
      <c r="V8" s="13"/>
      <c r="W8" s="13"/>
      <c r="X8" s="13"/>
    </row>
    <row r="9" spans="1:24" s="15" customFormat="1" ht="14.4" thickTop="1">
      <c r="A9" s="71"/>
      <c r="B9" s="47" t="s">
        <v>2</v>
      </c>
      <c r="C9" s="47"/>
      <c r="D9" s="47"/>
      <c r="E9" s="48"/>
      <c r="F9" s="49">
        <f>SUM(G9:H9)</f>
        <v>18878449.003051758</v>
      </c>
      <c r="G9" s="50">
        <f>SUM(I9:P9)</f>
        <v>10725065.708251953</v>
      </c>
      <c r="H9" s="50">
        <f>SUM(Q9:X9)</f>
        <v>8153383.2947998047</v>
      </c>
      <c r="I9" s="51">
        <f t="shared" ref="I9:X9" si="0">I10+I24+I54+I62</f>
        <v>1550471.9721679688</v>
      </c>
      <c r="J9" s="52">
        <f t="shared" si="0"/>
        <v>271213.27587890625</v>
      </c>
      <c r="K9" s="52">
        <f t="shared" si="0"/>
        <v>1263408.1451416016</v>
      </c>
      <c r="L9" s="52">
        <f t="shared" si="0"/>
        <v>2607106.4462890625</v>
      </c>
      <c r="M9" s="52">
        <f t="shared" si="0"/>
        <v>1642227.696105957</v>
      </c>
      <c r="N9" s="52">
        <f t="shared" si="0"/>
        <v>1882456.8165283203</v>
      </c>
      <c r="O9" s="52">
        <f t="shared" si="0"/>
        <v>1201960.1557006836</v>
      </c>
      <c r="P9" s="260">
        <f t="shared" si="0"/>
        <v>306221.20043945313</v>
      </c>
      <c r="Q9" s="250">
        <f t="shared" si="0"/>
        <v>1625075.3481445313</v>
      </c>
      <c r="R9" s="250">
        <f t="shared" si="0"/>
        <v>229710.34497070312</v>
      </c>
      <c r="S9" s="250">
        <f t="shared" si="0"/>
        <v>908375.83166503906</v>
      </c>
      <c r="T9" s="250">
        <f t="shared" si="0"/>
        <v>1284127.8353271484</v>
      </c>
      <c r="U9" s="250">
        <f t="shared" si="0"/>
        <v>1002597.2091674805</v>
      </c>
      <c r="V9" s="250">
        <f t="shared" si="0"/>
        <v>1472249.8236083984</v>
      </c>
      <c r="W9" s="250">
        <f t="shared" si="0"/>
        <v>1171356.8190307617</v>
      </c>
      <c r="X9" s="251">
        <f t="shared" si="0"/>
        <v>459890.08288574219</v>
      </c>
    </row>
    <row r="10" spans="1:24" s="16" customFormat="1" ht="15" customHeight="1">
      <c r="A10" s="248"/>
      <c r="B10" s="63" t="s">
        <v>214</v>
      </c>
      <c r="C10" s="63"/>
      <c r="D10" s="63"/>
      <c r="E10" s="64"/>
      <c r="F10" s="53">
        <f>SUM(G10:H10)</f>
        <v>4347881.2754516602</v>
      </c>
      <c r="G10" s="54">
        <f>SUM(I10:P10)</f>
        <v>2178133.1811523438</v>
      </c>
      <c r="H10" s="54">
        <f>SUM(Q10:X10)</f>
        <v>2169748.0942993164</v>
      </c>
      <c r="I10" s="55">
        <f>SUM(I11:I23)</f>
        <v>1158111.8559570312</v>
      </c>
      <c r="J10" s="56">
        <f>SUM(J11:J23)</f>
        <v>53169.159912109375</v>
      </c>
      <c r="K10" s="56">
        <f>SUM(K11:K23)</f>
        <v>148074.4853515625</v>
      </c>
      <c r="L10" s="56">
        <f t="shared" ref="L10:X10" si="1">SUM(L11:L23)</f>
        <v>313140.41430664063</v>
      </c>
      <c r="M10" s="56">
        <f t="shared" si="1"/>
        <v>139386.96069335937</v>
      </c>
      <c r="N10" s="56">
        <f t="shared" si="1"/>
        <v>200183.14196777344</v>
      </c>
      <c r="O10" s="56">
        <f t="shared" si="1"/>
        <v>135412.53796386719</v>
      </c>
      <c r="P10" s="252">
        <f t="shared" si="1"/>
        <v>30654.625</v>
      </c>
      <c r="Q10" s="56">
        <f t="shared" si="1"/>
        <v>1209516.8859863281</v>
      </c>
      <c r="R10" s="56">
        <f t="shared" si="1"/>
        <v>78900.510009765625</v>
      </c>
      <c r="S10" s="56">
        <f t="shared" si="1"/>
        <v>148653.17492675781</v>
      </c>
      <c r="T10" s="56">
        <f t="shared" si="1"/>
        <v>239663.76904296875</v>
      </c>
      <c r="U10" s="56">
        <f t="shared" si="1"/>
        <v>107983.82287597656</v>
      </c>
      <c r="V10" s="56">
        <f t="shared" si="1"/>
        <v>194361.23156738281</v>
      </c>
      <c r="W10" s="56">
        <f t="shared" si="1"/>
        <v>139022.55053710937</v>
      </c>
      <c r="X10" s="252">
        <f t="shared" si="1"/>
        <v>51646.149353027344</v>
      </c>
    </row>
    <row r="11" spans="1:24" s="11" customFormat="1">
      <c r="A11" s="72" t="s">
        <v>81</v>
      </c>
      <c r="B11" s="14"/>
      <c r="C11" s="38" t="s">
        <v>3</v>
      </c>
      <c r="D11" s="88" t="s">
        <v>4</v>
      </c>
      <c r="E11" s="29"/>
      <c r="F11" s="17">
        <f>SUM(G11:H11)</f>
        <v>526382.05102539062</v>
      </c>
      <c r="G11" s="19">
        <f>SUM(I11:P11)</f>
        <v>357425.3876953125</v>
      </c>
      <c r="H11" s="19">
        <f t="shared" ref="H11:H61" si="2">SUM(Q11:X11)</f>
        <v>168956.66333007812</v>
      </c>
      <c r="I11" s="18">
        <v>0</v>
      </c>
      <c r="J11" s="31">
        <v>6014.7001953125</v>
      </c>
      <c r="K11" s="31">
        <v>42061.26171875</v>
      </c>
      <c r="L11" s="31">
        <v>155062.5</v>
      </c>
      <c r="M11" s="31">
        <v>66885.3203125</v>
      </c>
      <c r="N11" s="31">
        <v>67537.9609375</v>
      </c>
      <c r="O11" s="31">
        <v>18797.26953125</v>
      </c>
      <c r="P11" s="87">
        <v>1066.375</v>
      </c>
      <c r="Q11" s="31">
        <v>3396.60009765625</v>
      </c>
      <c r="R11" s="31">
        <v>2441.340087890625</v>
      </c>
      <c r="S11" s="31">
        <v>24428.0703125</v>
      </c>
      <c r="T11" s="31">
        <v>71640.921875</v>
      </c>
      <c r="U11" s="31">
        <v>28773.720703125</v>
      </c>
      <c r="V11" s="31">
        <v>31088.0703125</v>
      </c>
      <c r="W11" s="31">
        <v>7187.93994140625</v>
      </c>
      <c r="X11" s="87">
        <v>0</v>
      </c>
    </row>
    <row r="12" spans="1:24" s="11" customFormat="1">
      <c r="A12" s="72" t="s">
        <v>82</v>
      </c>
      <c r="B12" s="14"/>
      <c r="C12" s="38" t="s">
        <v>5</v>
      </c>
      <c r="D12" s="88" t="s">
        <v>209</v>
      </c>
      <c r="E12" s="29"/>
      <c r="F12" s="17">
        <f t="shared" ref="F12:F62" si="3">SUM(G12:H12)</f>
        <v>154450.05993652344</v>
      </c>
      <c r="G12" s="19">
        <f t="shared" ref="G12:G62" si="4">SUM(I12:P12)</f>
        <v>93187.959716796875</v>
      </c>
      <c r="H12" s="19">
        <f t="shared" si="2"/>
        <v>61262.100219726563</v>
      </c>
      <c r="I12" s="18">
        <v>2388.75</v>
      </c>
      <c r="J12" s="31">
        <v>0</v>
      </c>
      <c r="K12" s="31">
        <v>20013.5</v>
      </c>
      <c r="L12" s="31">
        <v>61382.19921875</v>
      </c>
      <c r="M12" s="31">
        <v>8563.23046875</v>
      </c>
      <c r="N12" s="31">
        <v>840.280029296875</v>
      </c>
      <c r="O12" s="31">
        <v>0</v>
      </c>
      <c r="P12" s="87">
        <v>0</v>
      </c>
      <c r="Q12" s="31">
        <v>0</v>
      </c>
      <c r="R12" s="31">
        <v>0</v>
      </c>
      <c r="S12" s="31">
        <v>10249.66015625</v>
      </c>
      <c r="T12" s="31">
        <v>49260.75</v>
      </c>
      <c r="U12" s="31">
        <v>1079.6600341796875</v>
      </c>
      <c r="V12" s="31">
        <v>0</v>
      </c>
      <c r="W12" s="31">
        <v>672.030029296875</v>
      </c>
      <c r="X12" s="87">
        <v>0</v>
      </c>
    </row>
    <row r="13" spans="1:24" s="11" customFormat="1">
      <c r="A13" s="72" t="s">
        <v>83</v>
      </c>
      <c r="B13" s="14"/>
      <c r="C13" s="37" t="s">
        <v>6</v>
      </c>
      <c r="D13" s="246" t="s">
        <v>215</v>
      </c>
      <c r="E13" s="29"/>
      <c r="F13" s="17">
        <f t="shared" si="3"/>
        <v>401200.40502929688</v>
      </c>
      <c r="G13" s="19">
        <f t="shared" si="4"/>
        <v>149873.04370117187</v>
      </c>
      <c r="H13" s="19">
        <f t="shared" si="2"/>
        <v>251327.361328125</v>
      </c>
      <c r="I13" s="18">
        <v>36524.8515625</v>
      </c>
      <c r="J13" s="31">
        <v>5849.83984375</v>
      </c>
      <c r="K13" s="31">
        <v>2394.699951171875</v>
      </c>
      <c r="L13" s="31">
        <v>15029</v>
      </c>
      <c r="M13" s="31">
        <v>12068.3603515625</v>
      </c>
      <c r="N13" s="31">
        <v>36097.1015625</v>
      </c>
      <c r="O13" s="31">
        <v>33080.30078125</v>
      </c>
      <c r="P13" s="87">
        <v>8828.8896484375</v>
      </c>
      <c r="Q13" s="31">
        <v>75637.25</v>
      </c>
      <c r="R13" s="31">
        <v>12972.1201171875</v>
      </c>
      <c r="S13" s="31">
        <v>5807.7998046875</v>
      </c>
      <c r="T13" s="31">
        <v>36286.44921875</v>
      </c>
      <c r="U13" s="31">
        <v>20816.640625</v>
      </c>
      <c r="V13" s="31">
        <v>46261.28125</v>
      </c>
      <c r="W13" s="31">
        <v>33189.12109375</v>
      </c>
      <c r="X13" s="87">
        <v>20356.69921875</v>
      </c>
    </row>
    <row r="14" spans="1:24" s="11" customFormat="1">
      <c r="A14" s="72" t="s">
        <v>84</v>
      </c>
      <c r="B14" s="14"/>
      <c r="C14" s="37" t="s">
        <v>7</v>
      </c>
      <c r="D14" s="246" t="s">
        <v>201</v>
      </c>
      <c r="E14" s="29"/>
      <c r="F14" s="17">
        <f t="shared" si="3"/>
        <v>27367.8994140625</v>
      </c>
      <c r="G14" s="19">
        <f t="shared" si="4"/>
        <v>12532.2099609375</v>
      </c>
      <c r="H14" s="19">
        <f t="shared" si="2"/>
        <v>14835.689453125</v>
      </c>
      <c r="I14" s="18">
        <v>2412.89990234375</v>
      </c>
      <c r="J14" s="31">
        <v>3116.949951171875</v>
      </c>
      <c r="K14" s="31">
        <v>2417.760009765625</v>
      </c>
      <c r="L14" s="31">
        <v>4584.60009765625</v>
      </c>
      <c r="M14" s="31">
        <v>0</v>
      </c>
      <c r="N14" s="31">
        <v>0</v>
      </c>
      <c r="O14" s="31">
        <v>0</v>
      </c>
      <c r="P14" s="87">
        <v>0</v>
      </c>
      <c r="Q14" s="31">
        <v>10303.01953125</v>
      </c>
      <c r="R14" s="31">
        <v>0</v>
      </c>
      <c r="S14" s="31">
        <v>1819.43994140625</v>
      </c>
      <c r="T14" s="31">
        <v>0</v>
      </c>
      <c r="U14" s="31">
        <v>0</v>
      </c>
      <c r="V14" s="31">
        <v>2713.22998046875</v>
      </c>
      <c r="W14" s="31">
        <v>0</v>
      </c>
      <c r="X14" s="87">
        <v>0</v>
      </c>
    </row>
    <row r="15" spans="1:24" s="11" customFormat="1">
      <c r="A15" s="72" t="s">
        <v>85</v>
      </c>
      <c r="B15" s="14"/>
      <c r="C15" s="37" t="s">
        <v>8</v>
      </c>
      <c r="D15" s="246" t="s">
        <v>53</v>
      </c>
      <c r="E15" s="29"/>
      <c r="F15" s="17">
        <f t="shared" si="3"/>
        <v>98121.062133789063</v>
      </c>
      <c r="G15" s="17">
        <f t="shared" si="4"/>
        <v>52912.7822265625</v>
      </c>
      <c r="H15" s="17">
        <f t="shared" si="2"/>
        <v>45208.279907226563</v>
      </c>
      <c r="I15" s="18">
        <v>16737.771484375</v>
      </c>
      <c r="J15" s="31">
        <v>11841.48046875</v>
      </c>
      <c r="K15" s="31">
        <v>7081.2001953125</v>
      </c>
      <c r="L15" s="31">
        <v>11095.16015625</v>
      </c>
      <c r="M15" s="31">
        <v>2988.699951171875</v>
      </c>
      <c r="N15" s="31">
        <v>1693.3800048828125</v>
      </c>
      <c r="O15" s="31">
        <v>1475.0899658203125</v>
      </c>
      <c r="P15" s="87">
        <v>0</v>
      </c>
      <c r="Q15" s="31">
        <v>33417.9296875</v>
      </c>
      <c r="R15" s="31">
        <v>0</v>
      </c>
      <c r="S15" s="31">
        <v>4788.72021484375</v>
      </c>
      <c r="T15" s="31">
        <v>6016.22998046875</v>
      </c>
      <c r="U15" s="31">
        <v>0</v>
      </c>
      <c r="V15" s="31">
        <v>985.4000244140625</v>
      </c>
      <c r="W15" s="31">
        <v>0</v>
      </c>
      <c r="X15" s="87">
        <v>0</v>
      </c>
    </row>
    <row r="16" spans="1:24" s="11" customFormat="1">
      <c r="A16" s="72" t="s">
        <v>86</v>
      </c>
      <c r="B16" s="14"/>
      <c r="C16" s="39" t="s">
        <v>9</v>
      </c>
      <c r="D16" s="246" t="s">
        <v>43</v>
      </c>
      <c r="E16" s="29"/>
      <c r="F16" s="17">
        <f t="shared" si="3"/>
        <v>86018.051513671875</v>
      </c>
      <c r="G16" s="17">
        <f t="shared" si="4"/>
        <v>45635.8818359375</v>
      </c>
      <c r="H16" s="17">
        <f t="shared" si="2"/>
        <v>40382.169677734375</v>
      </c>
      <c r="I16" s="18">
        <v>8924.29296875</v>
      </c>
      <c r="J16" s="31">
        <v>0</v>
      </c>
      <c r="K16" s="31">
        <v>10236.7998046875</v>
      </c>
      <c r="L16" s="31">
        <v>24455.7890625</v>
      </c>
      <c r="M16" s="31">
        <v>2019</v>
      </c>
      <c r="N16" s="31">
        <v>0</v>
      </c>
      <c r="O16" s="31">
        <v>0</v>
      </c>
      <c r="P16" s="87">
        <v>0</v>
      </c>
      <c r="Q16" s="31">
        <v>6868.68017578125</v>
      </c>
      <c r="R16" s="31">
        <v>11835.7998046875</v>
      </c>
      <c r="S16" s="31">
        <v>8912.6298828125</v>
      </c>
      <c r="T16" s="31">
        <v>11042.5498046875</v>
      </c>
      <c r="U16" s="31">
        <v>1050.47998046875</v>
      </c>
      <c r="V16" s="31">
        <v>0</v>
      </c>
      <c r="W16" s="31">
        <v>672.030029296875</v>
      </c>
      <c r="X16" s="87">
        <v>0</v>
      </c>
    </row>
    <row r="17" spans="1:24" s="11" customFormat="1">
      <c r="A17" s="72" t="s">
        <v>87</v>
      </c>
      <c r="B17" s="14"/>
      <c r="C17" s="39" t="s">
        <v>10</v>
      </c>
      <c r="D17" s="246" t="s">
        <v>14</v>
      </c>
      <c r="E17" s="29"/>
      <c r="F17" s="17">
        <f t="shared" si="3"/>
        <v>89379.509887695313</v>
      </c>
      <c r="G17" s="17">
        <f t="shared" si="4"/>
        <v>45357.9599609375</v>
      </c>
      <c r="H17" s="17">
        <f t="shared" si="2"/>
        <v>44021.549926757813</v>
      </c>
      <c r="I17" s="18">
        <v>13690.9501953125</v>
      </c>
      <c r="J17" s="31">
        <v>5849.83984375</v>
      </c>
      <c r="K17" s="31">
        <v>4813.08984375</v>
      </c>
      <c r="L17" s="31">
        <v>4397.1201171875</v>
      </c>
      <c r="M17" s="31">
        <v>0</v>
      </c>
      <c r="N17" s="31">
        <v>10609.3798828125</v>
      </c>
      <c r="O17" s="31">
        <v>5099.580078125</v>
      </c>
      <c r="P17" s="87">
        <v>898</v>
      </c>
      <c r="Q17" s="31">
        <v>3434.340087890625</v>
      </c>
      <c r="R17" s="31">
        <v>6914.0400390625</v>
      </c>
      <c r="S17" s="31">
        <v>0</v>
      </c>
      <c r="T17" s="31">
        <v>4610.83984375</v>
      </c>
      <c r="U17" s="31">
        <v>3151.800048828125</v>
      </c>
      <c r="V17" s="31">
        <v>15594.7998046875</v>
      </c>
      <c r="W17" s="31">
        <v>8627.330078125</v>
      </c>
      <c r="X17" s="87">
        <v>1688.4000244140625</v>
      </c>
    </row>
    <row r="18" spans="1:24" s="11" customFormat="1">
      <c r="A18" s="72" t="s">
        <v>88</v>
      </c>
      <c r="B18" s="14"/>
      <c r="C18" s="37" t="s">
        <v>11</v>
      </c>
      <c r="D18" s="246" t="s">
        <v>54</v>
      </c>
      <c r="E18" s="29"/>
      <c r="F18" s="17">
        <f>SUM(G18:H18)</f>
        <v>498863.94677734375</v>
      </c>
      <c r="G18" s="17">
        <f>SUM(I18:P18)</f>
        <v>265172.01318359375</v>
      </c>
      <c r="H18" s="17">
        <f t="shared" si="2"/>
        <v>233691.93359375</v>
      </c>
      <c r="I18" s="18">
        <v>195555.203125</v>
      </c>
      <c r="J18" s="31">
        <v>6234.75</v>
      </c>
      <c r="K18" s="31">
        <v>0</v>
      </c>
      <c r="L18" s="31">
        <v>5014.66015625</v>
      </c>
      <c r="M18" s="31">
        <v>13104.66015625</v>
      </c>
      <c r="N18" s="31">
        <v>11207.0400390625</v>
      </c>
      <c r="O18" s="31">
        <v>27548.099609375</v>
      </c>
      <c r="P18" s="87">
        <v>6507.60009765625</v>
      </c>
      <c r="Q18" s="31">
        <v>143271.328125</v>
      </c>
      <c r="R18" s="31">
        <v>6914.0400390625</v>
      </c>
      <c r="S18" s="31">
        <v>7232.865234375</v>
      </c>
      <c r="T18" s="31">
        <v>0</v>
      </c>
      <c r="U18" s="31">
        <v>12583.4404296875</v>
      </c>
      <c r="V18" s="31">
        <v>30337.83984375</v>
      </c>
      <c r="W18" s="31">
        <v>23761.439453125</v>
      </c>
      <c r="X18" s="87">
        <v>9590.98046875</v>
      </c>
    </row>
    <row r="19" spans="1:24" s="11" customFormat="1">
      <c r="A19" s="72" t="s">
        <v>89</v>
      </c>
      <c r="B19" s="14"/>
      <c r="C19" s="38" t="s">
        <v>12</v>
      </c>
      <c r="D19" s="88" t="s">
        <v>208</v>
      </c>
      <c r="E19" s="29"/>
      <c r="F19" s="17">
        <f t="shared" si="3"/>
        <v>282288.48413085938</v>
      </c>
      <c r="G19" s="17">
        <f t="shared" si="4"/>
        <v>142516.95434570313</v>
      </c>
      <c r="H19" s="17">
        <f t="shared" si="2"/>
        <v>139771.52978515625</v>
      </c>
      <c r="I19" s="18">
        <v>37989.109375</v>
      </c>
      <c r="J19" s="31">
        <v>5849.83984375</v>
      </c>
      <c r="K19" s="31">
        <v>42733.57421875</v>
      </c>
      <c r="L19" s="31">
        <v>13960.4404296875</v>
      </c>
      <c r="M19" s="31">
        <v>12099.740234375</v>
      </c>
      <c r="N19" s="31">
        <v>22800.150390625</v>
      </c>
      <c r="O19" s="31">
        <v>4011.659912109375</v>
      </c>
      <c r="P19" s="87">
        <v>3072.43994140625</v>
      </c>
      <c r="Q19" s="31">
        <v>46728.6015625</v>
      </c>
      <c r="R19" s="31">
        <v>23176.08984375</v>
      </c>
      <c r="S19" s="31">
        <v>17696.0390625</v>
      </c>
      <c r="T19" s="31">
        <v>19440.19921875</v>
      </c>
      <c r="U19" s="31">
        <v>15651</v>
      </c>
      <c r="V19" s="31">
        <v>9061.2001953125</v>
      </c>
      <c r="W19" s="31">
        <v>4243.7099609375</v>
      </c>
      <c r="X19" s="87">
        <v>3774.68994140625</v>
      </c>
    </row>
    <row r="20" spans="1:24" s="11" customFormat="1">
      <c r="A20" s="72" t="s">
        <v>90</v>
      </c>
      <c r="B20" s="14"/>
      <c r="C20" s="38" t="s">
        <v>13</v>
      </c>
      <c r="D20" s="88" t="s">
        <v>211</v>
      </c>
      <c r="E20" s="29"/>
      <c r="F20" s="17">
        <f t="shared" si="3"/>
        <v>67581.2705078125</v>
      </c>
      <c r="G20" s="17">
        <f t="shared" si="4"/>
        <v>0</v>
      </c>
      <c r="H20" s="17">
        <f t="shared" si="2"/>
        <v>67581.2705078125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7">
        <v>0</v>
      </c>
      <c r="Q20" s="31">
        <v>0</v>
      </c>
      <c r="R20" s="31">
        <v>0</v>
      </c>
      <c r="S20" s="31">
        <v>55945.890625</v>
      </c>
      <c r="T20" s="31">
        <v>11635.3798828125</v>
      </c>
      <c r="U20" s="31">
        <v>0</v>
      </c>
      <c r="V20" s="31">
        <v>0</v>
      </c>
      <c r="W20" s="31">
        <v>0</v>
      </c>
      <c r="X20" s="87">
        <v>0</v>
      </c>
    </row>
    <row r="21" spans="1:24" s="11" customFormat="1">
      <c r="A21" s="72" t="s">
        <v>91</v>
      </c>
      <c r="B21" s="14"/>
      <c r="C21" s="38" t="s">
        <v>15</v>
      </c>
      <c r="D21" s="88" t="s">
        <v>212</v>
      </c>
      <c r="E21" s="29"/>
      <c r="F21" s="17">
        <f t="shared" si="3"/>
        <v>1515789.25</v>
      </c>
      <c r="G21" s="17">
        <f t="shared" si="4"/>
        <v>741369.125</v>
      </c>
      <c r="H21" s="17">
        <f t="shared" si="2"/>
        <v>774420.125</v>
      </c>
      <c r="I21" s="18">
        <v>741369.125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7">
        <v>0</v>
      </c>
      <c r="Q21" s="31">
        <v>774420.125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7">
        <v>0</v>
      </c>
    </row>
    <row r="22" spans="1:24" s="11" customFormat="1">
      <c r="A22" s="72" t="s">
        <v>92</v>
      </c>
      <c r="B22" s="14"/>
      <c r="C22" s="37" t="s">
        <v>16</v>
      </c>
      <c r="D22" s="246" t="s">
        <v>224</v>
      </c>
      <c r="E22" s="29"/>
      <c r="F22" s="17">
        <f t="shared" si="3"/>
        <v>153459.24017333984</v>
      </c>
      <c r="G22" s="17">
        <f t="shared" si="4"/>
        <v>62853.886962890625</v>
      </c>
      <c r="H22" s="17">
        <f t="shared" si="2"/>
        <v>90605.353210449219</v>
      </c>
      <c r="I22" s="18">
        <v>55165.171875</v>
      </c>
      <c r="J22" s="31">
        <v>0</v>
      </c>
      <c r="K22" s="31">
        <v>0</v>
      </c>
      <c r="L22" s="31">
        <v>3791.945068359375</v>
      </c>
      <c r="M22" s="31">
        <v>0</v>
      </c>
      <c r="N22" s="31">
        <v>1620.81005859375</v>
      </c>
      <c r="O22" s="31">
        <v>2275.9599609375</v>
      </c>
      <c r="P22" s="87">
        <v>0</v>
      </c>
      <c r="Q22" s="31">
        <v>77631.453125</v>
      </c>
      <c r="R22" s="31">
        <v>0</v>
      </c>
      <c r="S22" s="31">
        <v>1950.6300048828125</v>
      </c>
      <c r="T22" s="31">
        <v>0</v>
      </c>
      <c r="U22" s="31">
        <v>4290.1201171875</v>
      </c>
      <c r="V22" s="31">
        <v>2954.75</v>
      </c>
      <c r="W22" s="31">
        <v>3476.699951171875</v>
      </c>
      <c r="X22" s="87">
        <v>301.70001220703125</v>
      </c>
    </row>
    <row r="23" spans="1:24" s="11" customFormat="1">
      <c r="A23" s="72" t="s">
        <v>93</v>
      </c>
      <c r="B23" s="14"/>
      <c r="C23" s="37" t="s">
        <v>20</v>
      </c>
      <c r="D23" s="246" t="s">
        <v>55</v>
      </c>
      <c r="E23" s="29"/>
      <c r="F23" s="17">
        <f t="shared" si="3"/>
        <v>446980.044921875</v>
      </c>
      <c r="G23" s="17">
        <f>SUM(I23:P23)</f>
        <v>209295.9765625</v>
      </c>
      <c r="H23" s="17">
        <f t="shared" si="2"/>
        <v>237684.068359375</v>
      </c>
      <c r="I23" s="18">
        <v>47353.73046875</v>
      </c>
      <c r="J23" s="31">
        <v>8411.759765625</v>
      </c>
      <c r="K23" s="31">
        <v>16322.599609375</v>
      </c>
      <c r="L23" s="31">
        <v>14367</v>
      </c>
      <c r="M23" s="31">
        <v>21657.94921875</v>
      </c>
      <c r="N23" s="31">
        <v>47777.0390625</v>
      </c>
      <c r="O23" s="31">
        <v>43124.578125</v>
      </c>
      <c r="P23" s="87">
        <v>10281.3203125</v>
      </c>
      <c r="Q23" s="31">
        <v>34407.55859375</v>
      </c>
      <c r="R23" s="31">
        <v>14647.080078125</v>
      </c>
      <c r="S23" s="31">
        <v>9821.4296875</v>
      </c>
      <c r="T23" s="31">
        <v>29730.44921875</v>
      </c>
      <c r="U23" s="31">
        <v>20586.9609375</v>
      </c>
      <c r="V23" s="31">
        <v>55364.66015625</v>
      </c>
      <c r="W23" s="31">
        <v>57192.25</v>
      </c>
      <c r="X23" s="87">
        <v>15933.6796875</v>
      </c>
    </row>
    <row r="24" spans="1:24" s="16" customFormat="1" ht="15" customHeight="1">
      <c r="A24" s="248"/>
      <c r="B24" s="63" t="s">
        <v>222</v>
      </c>
      <c r="C24" s="63"/>
      <c r="D24" s="63"/>
      <c r="E24" s="64"/>
      <c r="F24" s="53">
        <f>SUM(G24:H24)</f>
        <v>9961800.0761108398</v>
      </c>
      <c r="G24" s="54">
        <f>SUM(I24:P24)</f>
        <v>5903262.7445983887</v>
      </c>
      <c r="H24" s="54">
        <f>SUM(Q24:X24)</f>
        <v>4058537.3315124512</v>
      </c>
      <c r="I24" s="55">
        <f>SUM(I25:I53)</f>
        <v>284037.0859375</v>
      </c>
      <c r="J24" s="56">
        <f t="shared" ref="J24:X24" si="5">SUM(J25:J53)</f>
        <v>98119.558837890625</v>
      </c>
      <c r="K24" s="56">
        <f t="shared" si="5"/>
        <v>340600.69055175781</v>
      </c>
      <c r="L24" s="56">
        <f t="shared" si="5"/>
        <v>1544793.8024902344</v>
      </c>
      <c r="M24" s="56">
        <f t="shared" si="5"/>
        <v>1307066.7424926758</v>
      </c>
      <c r="N24" s="56">
        <f t="shared" si="5"/>
        <v>1469582.2985839844</v>
      </c>
      <c r="O24" s="56">
        <f t="shared" si="5"/>
        <v>736422.66564941406</v>
      </c>
      <c r="P24" s="252">
        <f t="shared" si="5"/>
        <v>122639.90005493164</v>
      </c>
      <c r="Q24" s="56">
        <f t="shared" si="5"/>
        <v>311247.61108398437</v>
      </c>
      <c r="R24" s="56">
        <f t="shared" si="5"/>
        <v>87163.25537109375</v>
      </c>
      <c r="S24" s="56">
        <f>SUM(S25:S53)</f>
        <v>299437.14794921875</v>
      </c>
      <c r="T24" s="56">
        <f t="shared" si="5"/>
        <v>814143.85363769531</v>
      </c>
      <c r="U24" s="56">
        <f t="shared" si="5"/>
        <v>803096.18511962891</v>
      </c>
      <c r="V24" s="56">
        <f t="shared" si="5"/>
        <v>1036840.4460449219</v>
      </c>
      <c r="W24" s="56">
        <f t="shared" si="5"/>
        <v>565562.52337646484</v>
      </c>
      <c r="X24" s="252">
        <f t="shared" si="5"/>
        <v>141046.30892944336</v>
      </c>
    </row>
    <row r="25" spans="1:24" s="79" customFormat="1">
      <c r="A25" s="102"/>
      <c r="B25" s="262"/>
      <c r="C25" s="262"/>
      <c r="D25" s="104" t="s">
        <v>188</v>
      </c>
      <c r="E25" s="263"/>
      <c r="F25" s="80"/>
      <c r="G25" s="80"/>
      <c r="H25" s="80"/>
      <c r="I25" s="261"/>
      <c r="J25" s="262"/>
      <c r="K25" s="262"/>
      <c r="L25" s="262"/>
      <c r="M25" s="262"/>
      <c r="N25" s="262"/>
      <c r="O25" s="262"/>
      <c r="P25" s="263"/>
      <c r="Q25" s="105"/>
      <c r="R25" s="105"/>
      <c r="S25" s="105"/>
      <c r="T25" s="105"/>
      <c r="U25" s="105"/>
      <c r="V25" s="105"/>
      <c r="W25" s="105"/>
      <c r="X25" s="253"/>
    </row>
    <row r="26" spans="1:24" s="11" customFormat="1">
      <c r="A26" s="72" t="s">
        <v>94</v>
      </c>
      <c r="B26" s="14"/>
      <c r="C26" s="38" t="s">
        <v>21</v>
      </c>
      <c r="D26" s="38"/>
      <c r="E26" s="29" t="s">
        <v>189</v>
      </c>
      <c r="F26" s="17">
        <f>SUM(G26:H26)</f>
        <v>333029.33569335937</v>
      </c>
      <c r="G26" s="17">
        <f>SUM(I26:P26)</f>
        <v>193484.66625976562</v>
      </c>
      <c r="H26" s="17">
        <f t="shared" si="2"/>
        <v>139544.66943359375</v>
      </c>
      <c r="I26" s="32">
        <v>0</v>
      </c>
      <c r="J26" s="31">
        <v>2907.659912109375</v>
      </c>
      <c r="K26" s="31">
        <v>0</v>
      </c>
      <c r="L26" s="31">
        <v>58561.859375</v>
      </c>
      <c r="M26" s="31">
        <v>53132.73828125</v>
      </c>
      <c r="N26" s="31">
        <v>50074.078125</v>
      </c>
      <c r="O26" s="31">
        <v>25786.23046875</v>
      </c>
      <c r="P26" s="87">
        <v>3022.10009765625</v>
      </c>
      <c r="Q26" s="31">
        <v>0</v>
      </c>
      <c r="R26" s="31">
        <v>0</v>
      </c>
      <c r="S26" s="31">
        <v>0</v>
      </c>
      <c r="T26" s="31">
        <v>30337.439453125</v>
      </c>
      <c r="U26" s="31">
        <v>48457.078125</v>
      </c>
      <c r="V26" s="31">
        <v>38305.171875</v>
      </c>
      <c r="W26" s="31">
        <v>19686.419921875</v>
      </c>
      <c r="X26" s="87">
        <v>2758.56005859375</v>
      </c>
    </row>
    <row r="27" spans="1:24" s="11" customFormat="1">
      <c r="A27" s="72" t="s">
        <v>95</v>
      </c>
      <c r="B27" s="14"/>
      <c r="C27" s="38" t="s">
        <v>22</v>
      </c>
      <c r="D27" s="38"/>
      <c r="E27" s="29" t="s">
        <v>191</v>
      </c>
      <c r="F27" s="17">
        <f t="shared" si="3"/>
        <v>39091.400634765625</v>
      </c>
      <c r="G27" s="17">
        <f t="shared" ref="G27:G43" si="6">SUM(I27:P27)</f>
        <v>24564.845458984375</v>
      </c>
      <c r="H27" s="17">
        <f t="shared" si="2"/>
        <v>14526.55517578125</v>
      </c>
      <c r="I27" s="32">
        <v>2414.47509765625</v>
      </c>
      <c r="J27" s="31">
        <v>0</v>
      </c>
      <c r="K27" s="31">
        <v>1805.6600341796875</v>
      </c>
      <c r="L27" s="31">
        <v>2408.159912109375</v>
      </c>
      <c r="M27" s="31">
        <v>12479.3603515625</v>
      </c>
      <c r="N27" s="31">
        <v>3517.2900390625</v>
      </c>
      <c r="O27" s="31">
        <v>1939.9000244140625</v>
      </c>
      <c r="P27" s="87">
        <v>0</v>
      </c>
      <c r="Q27" s="31">
        <v>0</v>
      </c>
      <c r="R27" s="31">
        <v>0</v>
      </c>
      <c r="S27" s="31">
        <v>2601</v>
      </c>
      <c r="T27" s="31">
        <v>5711.52001953125</v>
      </c>
      <c r="U27" s="31">
        <v>0</v>
      </c>
      <c r="V27" s="31">
        <v>4869.97509765625</v>
      </c>
      <c r="W27" s="31">
        <v>1344.06005859375</v>
      </c>
      <c r="X27" s="87">
        <v>0</v>
      </c>
    </row>
    <row r="28" spans="1:24" s="11" customFormat="1">
      <c r="A28" s="72" t="s">
        <v>96</v>
      </c>
      <c r="B28" s="14"/>
      <c r="C28" s="37" t="s">
        <v>23</v>
      </c>
      <c r="D28" s="37"/>
      <c r="E28" s="29" t="s">
        <v>17</v>
      </c>
      <c r="F28" s="17">
        <f t="shared" si="3"/>
        <v>134384.82907104492</v>
      </c>
      <c r="G28" s="17">
        <f t="shared" si="6"/>
        <v>66107.389617919922</v>
      </c>
      <c r="H28" s="17">
        <f t="shared" si="2"/>
        <v>68277.439453125</v>
      </c>
      <c r="I28" s="32">
        <v>0</v>
      </c>
      <c r="J28" s="31">
        <v>0</v>
      </c>
      <c r="K28" s="31">
        <v>2326.280029296875</v>
      </c>
      <c r="L28" s="31">
        <v>26251.259765625</v>
      </c>
      <c r="M28" s="31">
        <v>11632.5595703125</v>
      </c>
      <c r="N28" s="31">
        <v>20289.150390625</v>
      </c>
      <c r="O28" s="31">
        <v>5271.35986328125</v>
      </c>
      <c r="P28" s="87">
        <v>336.77999877929687</v>
      </c>
      <c r="Q28" s="31">
        <v>0</v>
      </c>
      <c r="R28" s="31">
        <v>0</v>
      </c>
      <c r="S28" s="31">
        <v>7857.669921875</v>
      </c>
      <c r="T28" s="31">
        <v>23373</v>
      </c>
      <c r="U28" s="31">
        <v>9718.2001953125</v>
      </c>
      <c r="V28" s="31">
        <v>18883.259765625</v>
      </c>
      <c r="W28" s="31">
        <v>8445.3095703125</v>
      </c>
      <c r="X28" s="87">
        <v>0</v>
      </c>
    </row>
    <row r="29" spans="1:24" s="11" customFormat="1">
      <c r="A29" s="72" t="s">
        <v>97</v>
      </c>
      <c r="B29" s="14"/>
      <c r="C29" s="37" t="s">
        <v>44</v>
      </c>
      <c r="D29" s="37"/>
      <c r="E29" s="29" t="s">
        <v>18</v>
      </c>
      <c r="F29" s="17">
        <f t="shared" si="3"/>
        <v>78790.279724121094</v>
      </c>
      <c r="G29" s="17">
        <f t="shared" si="6"/>
        <v>50573.809753417969</v>
      </c>
      <c r="H29" s="17">
        <f t="shared" si="2"/>
        <v>28216.469970703125</v>
      </c>
      <c r="I29" s="32">
        <v>0</v>
      </c>
      <c r="J29" s="31">
        <v>0</v>
      </c>
      <c r="K29" s="31">
        <v>4515.72021484375</v>
      </c>
      <c r="L29" s="31">
        <v>17448</v>
      </c>
      <c r="M29" s="31">
        <v>14883.9697265625</v>
      </c>
      <c r="N29" s="31">
        <v>10689.83984375</v>
      </c>
      <c r="O29" s="31">
        <v>2287.97998046875</v>
      </c>
      <c r="P29" s="87">
        <v>748.29998779296875</v>
      </c>
      <c r="Q29" s="31">
        <v>0</v>
      </c>
      <c r="R29" s="31">
        <v>0</v>
      </c>
      <c r="S29" s="31">
        <v>5978.39990234375</v>
      </c>
      <c r="T29" s="31">
        <v>5949.5</v>
      </c>
      <c r="U29" s="31">
        <v>7017.1201171875</v>
      </c>
      <c r="V29" s="31">
        <v>7888.43994140625</v>
      </c>
      <c r="W29" s="31">
        <v>1383.010009765625</v>
      </c>
      <c r="X29" s="87">
        <v>0</v>
      </c>
    </row>
    <row r="30" spans="1:24" s="11" customFormat="1">
      <c r="A30" s="72" t="s">
        <v>98</v>
      </c>
      <c r="B30" s="14"/>
      <c r="C30" s="37" t="s">
        <v>45</v>
      </c>
      <c r="D30" s="37"/>
      <c r="E30" s="29" t="s">
        <v>57</v>
      </c>
      <c r="F30" s="17">
        <f t="shared" si="3"/>
        <v>116036.23999023438</v>
      </c>
      <c r="G30" s="17">
        <f t="shared" si="6"/>
        <v>51890.729248046875</v>
      </c>
      <c r="H30" s="17">
        <f t="shared" si="2"/>
        <v>64145.5107421875</v>
      </c>
      <c r="I30" s="32">
        <v>0</v>
      </c>
      <c r="J30" s="31">
        <v>7754.8798828125</v>
      </c>
      <c r="K30" s="31">
        <v>0</v>
      </c>
      <c r="L30" s="31">
        <v>9896.16015625</v>
      </c>
      <c r="M30" s="31">
        <v>19221.119140625</v>
      </c>
      <c r="N30" s="31">
        <v>7488.72021484375</v>
      </c>
      <c r="O30" s="31">
        <v>6182.81982421875</v>
      </c>
      <c r="P30" s="87">
        <v>1347.030029296875</v>
      </c>
      <c r="Q30" s="31">
        <v>3434.340087890625</v>
      </c>
      <c r="R30" s="31">
        <v>0</v>
      </c>
      <c r="S30" s="31">
        <v>5936</v>
      </c>
      <c r="T30" s="31">
        <v>23289.2109375</v>
      </c>
      <c r="U30" s="31">
        <v>13745.16015625</v>
      </c>
      <c r="V30" s="31">
        <v>14628.0595703125</v>
      </c>
      <c r="W30" s="31">
        <v>3112.739990234375</v>
      </c>
      <c r="X30" s="87">
        <v>0</v>
      </c>
    </row>
    <row r="31" spans="1:24" s="11" customFormat="1">
      <c r="A31" s="72" t="s">
        <v>99</v>
      </c>
      <c r="B31" s="14"/>
      <c r="C31" s="39" t="s">
        <v>46</v>
      </c>
      <c r="D31" s="39"/>
      <c r="E31" s="29" t="s">
        <v>19</v>
      </c>
      <c r="F31" s="17">
        <f t="shared" si="3"/>
        <v>67545.385375976563</v>
      </c>
      <c r="G31" s="17">
        <f t="shared" si="6"/>
        <v>0</v>
      </c>
      <c r="H31" s="17">
        <f t="shared" si="2"/>
        <v>67545.385375976563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7">
        <v>0</v>
      </c>
      <c r="Q31" s="31">
        <v>0</v>
      </c>
      <c r="R31" s="31">
        <v>0</v>
      </c>
      <c r="S31" s="31">
        <v>2543.625</v>
      </c>
      <c r="T31" s="31">
        <v>31049.5</v>
      </c>
      <c r="U31" s="31">
        <v>24400.560546875</v>
      </c>
      <c r="V31" s="31">
        <v>6274.7998046875</v>
      </c>
      <c r="W31" s="31">
        <v>1347.300048828125</v>
      </c>
      <c r="X31" s="87">
        <v>1929.5999755859375</v>
      </c>
    </row>
    <row r="32" spans="1:24" s="11" customFormat="1">
      <c r="A32" s="72" t="s">
        <v>100</v>
      </c>
      <c r="B32" s="14"/>
      <c r="C32" s="39" t="s">
        <v>47</v>
      </c>
      <c r="D32" s="39"/>
      <c r="E32" s="29" t="s">
        <v>193</v>
      </c>
      <c r="F32" s="17">
        <f t="shared" si="3"/>
        <v>122625.400390625</v>
      </c>
      <c r="G32" s="17">
        <f t="shared" si="6"/>
        <v>0</v>
      </c>
      <c r="H32" s="17">
        <f t="shared" si="2"/>
        <v>122625.400390625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7">
        <v>0</v>
      </c>
      <c r="Q32" s="31">
        <v>0</v>
      </c>
      <c r="R32" s="31">
        <v>0</v>
      </c>
      <c r="S32" s="31">
        <v>4456.169921875</v>
      </c>
      <c r="T32" s="31">
        <v>49430.7109375</v>
      </c>
      <c r="U32" s="31">
        <v>43643.51953125</v>
      </c>
      <c r="V32" s="31">
        <v>14548.7998046875</v>
      </c>
      <c r="W32" s="31">
        <v>4860.2001953125</v>
      </c>
      <c r="X32" s="87">
        <v>5686</v>
      </c>
    </row>
    <row r="33" spans="1:24" s="11" customFormat="1">
      <c r="A33" s="72" t="s">
        <v>101</v>
      </c>
      <c r="B33" s="14"/>
      <c r="C33" s="37" t="s">
        <v>48</v>
      </c>
      <c r="D33" s="37"/>
      <c r="E33" s="29" t="s">
        <v>216</v>
      </c>
      <c r="F33" s="17">
        <f t="shared" si="3"/>
        <v>159070.83935546875</v>
      </c>
      <c r="G33" s="17">
        <f t="shared" si="6"/>
        <v>100582.46997070312</v>
      </c>
      <c r="H33" s="17">
        <f>SUM(Q33:X33)</f>
        <v>58488.369384765625</v>
      </c>
      <c r="I33" s="32">
        <v>0</v>
      </c>
      <c r="J33" s="31">
        <v>14440.4404296875</v>
      </c>
      <c r="K33" s="31">
        <v>10917.3603515625</v>
      </c>
      <c r="L33" s="31">
        <v>31335.9296875</v>
      </c>
      <c r="M33" s="31">
        <v>24551.419921875</v>
      </c>
      <c r="N33" s="31">
        <v>15722.5595703125</v>
      </c>
      <c r="O33" s="31">
        <v>3614.760009765625</v>
      </c>
      <c r="P33" s="87">
        <v>0</v>
      </c>
      <c r="Q33" s="31">
        <v>0</v>
      </c>
      <c r="R33" s="31">
        <v>5913.02001953125</v>
      </c>
      <c r="S33" s="31">
        <v>10171.7001953125</v>
      </c>
      <c r="T33" s="31">
        <v>22410.439453125</v>
      </c>
      <c r="U33" s="31">
        <v>14352.2998046875</v>
      </c>
      <c r="V33" s="31">
        <v>4257.89990234375</v>
      </c>
      <c r="W33" s="31">
        <v>1383.010009765625</v>
      </c>
      <c r="X33" s="87">
        <v>0</v>
      </c>
    </row>
    <row r="34" spans="1:24" s="11" customFormat="1">
      <c r="A34" s="72" t="s">
        <v>102</v>
      </c>
      <c r="B34" s="14"/>
      <c r="C34" s="38" t="s">
        <v>49</v>
      </c>
      <c r="D34" s="88" t="s">
        <v>58</v>
      </c>
      <c r="E34" s="264"/>
      <c r="F34" s="17">
        <f t="shared" si="3"/>
        <v>293721.5830078125</v>
      </c>
      <c r="G34" s="17">
        <f t="shared" si="6"/>
        <v>134616.52001953125</v>
      </c>
      <c r="H34" s="17">
        <f t="shared" si="2"/>
        <v>159105.06298828125</v>
      </c>
      <c r="I34" s="32">
        <v>7167.16015625</v>
      </c>
      <c r="J34" s="31">
        <v>10594.919921875</v>
      </c>
      <c r="K34" s="31">
        <v>22581.439453125</v>
      </c>
      <c r="L34" s="31">
        <v>32617</v>
      </c>
      <c r="M34" s="31">
        <v>20813.98046875</v>
      </c>
      <c r="N34" s="31">
        <v>32787.16015625</v>
      </c>
      <c r="O34" s="31">
        <v>8054.85986328125</v>
      </c>
      <c r="P34" s="87">
        <v>0</v>
      </c>
      <c r="Q34" s="31">
        <v>26549.25</v>
      </c>
      <c r="R34" s="31">
        <v>7550.90478515625</v>
      </c>
      <c r="S34" s="31">
        <v>16596.30078125</v>
      </c>
      <c r="T34" s="31">
        <v>53569.73828125</v>
      </c>
      <c r="U34" s="31">
        <v>30722.759765625</v>
      </c>
      <c r="V34" s="31">
        <v>12210.51953125</v>
      </c>
      <c r="W34" s="31">
        <v>9682.58984375</v>
      </c>
      <c r="X34" s="87">
        <v>2223</v>
      </c>
    </row>
    <row r="35" spans="1:24" s="11" customFormat="1">
      <c r="A35" s="72" t="s">
        <v>103</v>
      </c>
      <c r="B35" s="14"/>
      <c r="C35" s="38" t="s">
        <v>50</v>
      </c>
      <c r="D35" s="88" t="s">
        <v>217</v>
      </c>
      <c r="E35" s="264"/>
      <c r="F35" s="17">
        <f t="shared" si="3"/>
        <v>445612.55126953125</v>
      </c>
      <c r="G35" s="17">
        <f t="shared" si="6"/>
        <v>246535.64697265625</v>
      </c>
      <c r="H35" s="17">
        <f t="shared" si="2"/>
        <v>199076.904296875</v>
      </c>
      <c r="I35" s="32">
        <v>2399.77490234375</v>
      </c>
      <c r="J35" s="31">
        <v>0</v>
      </c>
      <c r="K35" s="31">
        <v>17702.30078125</v>
      </c>
      <c r="L35" s="31">
        <v>29845.919921875</v>
      </c>
      <c r="M35" s="31">
        <v>51293.46875</v>
      </c>
      <c r="N35" s="31">
        <v>83477.5234375</v>
      </c>
      <c r="O35" s="31">
        <v>49966.01953125</v>
      </c>
      <c r="P35" s="87">
        <v>11850.6396484375</v>
      </c>
      <c r="Q35" s="31">
        <v>3435.849609375</v>
      </c>
      <c r="R35" s="31">
        <v>0</v>
      </c>
      <c r="S35" s="31">
        <v>7123.2001953125</v>
      </c>
      <c r="T35" s="31">
        <v>18267.490234375</v>
      </c>
      <c r="U35" s="31">
        <v>39165.48046875</v>
      </c>
      <c r="V35" s="31">
        <v>81370.171875</v>
      </c>
      <c r="W35" s="31">
        <v>38619.921875</v>
      </c>
      <c r="X35" s="87">
        <v>11094.7900390625</v>
      </c>
    </row>
    <row r="36" spans="1:24" s="79" customFormat="1">
      <c r="A36" s="102"/>
      <c r="B36" s="262"/>
      <c r="C36" s="104"/>
      <c r="D36" s="104" t="s">
        <v>192</v>
      </c>
      <c r="E36" s="263"/>
      <c r="F36" s="80"/>
      <c r="G36" s="17"/>
      <c r="H36" s="80"/>
      <c r="I36" s="261"/>
      <c r="J36" s="262"/>
      <c r="K36" s="262"/>
      <c r="L36" s="262"/>
      <c r="M36" s="262"/>
      <c r="N36" s="262"/>
      <c r="O36" s="262"/>
      <c r="P36" s="263"/>
      <c r="Q36" s="105"/>
      <c r="R36" s="105"/>
      <c r="S36" s="105"/>
      <c r="T36" s="105"/>
      <c r="U36" s="105"/>
      <c r="V36" s="105"/>
      <c r="W36" s="105"/>
      <c r="X36" s="253"/>
    </row>
    <row r="37" spans="1:24" s="11" customFormat="1">
      <c r="A37" s="72" t="s">
        <v>104</v>
      </c>
      <c r="B37" s="14"/>
      <c r="C37" s="38" t="s">
        <v>51</v>
      </c>
      <c r="D37" s="38"/>
      <c r="E37" s="29" t="s">
        <v>24</v>
      </c>
      <c r="F37" s="17">
        <f t="shared" si="3"/>
        <v>112735.47119140625</v>
      </c>
      <c r="G37" s="17">
        <f t="shared" si="6"/>
        <v>50389.685791015625</v>
      </c>
      <c r="H37" s="17">
        <f t="shared" si="2"/>
        <v>62345.785400390625</v>
      </c>
      <c r="I37" s="32">
        <v>7167.16015625</v>
      </c>
      <c r="J37" s="31">
        <v>11324.2001953125</v>
      </c>
      <c r="K37" s="31">
        <v>7242</v>
      </c>
      <c r="L37" s="31">
        <v>17272.98046875</v>
      </c>
      <c r="M37" s="31">
        <v>1835.5699462890625</v>
      </c>
      <c r="N37" s="31">
        <v>3879.5</v>
      </c>
      <c r="O37" s="31">
        <v>1668.2750244140625</v>
      </c>
      <c r="P37" s="87">
        <v>0</v>
      </c>
      <c r="Q37" s="31">
        <v>12863.982421875</v>
      </c>
      <c r="R37" s="31">
        <v>0</v>
      </c>
      <c r="S37" s="31">
        <v>35294.3984375</v>
      </c>
      <c r="T37" s="31">
        <v>10984.474609375</v>
      </c>
      <c r="U37" s="31">
        <v>1021.2999877929687</v>
      </c>
      <c r="V37" s="31">
        <v>1061.199951171875</v>
      </c>
      <c r="W37" s="31">
        <v>710.97998046875</v>
      </c>
      <c r="X37" s="87">
        <v>409.45001220703125</v>
      </c>
    </row>
    <row r="38" spans="1:24" s="11" customFormat="1">
      <c r="A38" s="72" t="s">
        <v>107</v>
      </c>
      <c r="B38" s="14"/>
      <c r="C38" s="37" t="s">
        <v>59</v>
      </c>
      <c r="D38" s="37"/>
      <c r="E38" s="29" t="s">
        <v>213</v>
      </c>
      <c r="F38" s="17">
        <f t="shared" si="3"/>
        <v>321262.37603759766</v>
      </c>
      <c r="G38" s="17">
        <f t="shared" si="6"/>
        <v>106354.125</v>
      </c>
      <c r="H38" s="17">
        <f t="shared" si="2"/>
        <v>214908.25103759766</v>
      </c>
      <c r="I38" s="32">
        <v>13702.986328125</v>
      </c>
      <c r="J38" s="31">
        <v>19125.689453125</v>
      </c>
      <c r="K38" s="31">
        <v>14566.2998046875</v>
      </c>
      <c r="L38" s="31">
        <v>30005.099609375</v>
      </c>
      <c r="M38" s="31">
        <v>5820.10009765625</v>
      </c>
      <c r="N38" s="31">
        <v>14577.919921875</v>
      </c>
      <c r="O38" s="31">
        <v>7545.77978515625</v>
      </c>
      <c r="P38" s="87">
        <v>1010.25</v>
      </c>
      <c r="Q38" s="31">
        <v>16246.23046875</v>
      </c>
      <c r="R38" s="31">
        <v>28476</v>
      </c>
      <c r="S38" s="31">
        <v>49718.8984375</v>
      </c>
      <c r="T38" s="31">
        <v>62135.8515625</v>
      </c>
      <c r="U38" s="31">
        <v>26076.240234375</v>
      </c>
      <c r="V38" s="31">
        <v>22976.80078125</v>
      </c>
      <c r="W38" s="31">
        <v>8373.0595703125</v>
      </c>
      <c r="X38" s="87">
        <v>905.16998291015625</v>
      </c>
    </row>
    <row r="39" spans="1:24" s="11" customFormat="1">
      <c r="A39" s="72" t="s">
        <v>105</v>
      </c>
      <c r="B39" s="14"/>
      <c r="C39" s="37" t="s">
        <v>60</v>
      </c>
      <c r="D39" s="88" t="s">
        <v>190</v>
      </c>
      <c r="E39" s="265"/>
      <c r="F39" s="17">
        <f t="shared" si="3"/>
        <v>25497.887023925781</v>
      </c>
      <c r="G39" s="17">
        <f t="shared" si="6"/>
        <v>18210.947021484375</v>
      </c>
      <c r="H39" s="17">
        <f t="shared" si="2"/>
        <v>7286.9400024414062</v>
      </c>
      <c r="I39" s="32">
        <v>4815.69189453125</v>
      </c>
      <c r="J39" s="31">
        <v>0</v>
      </c>
      <c r="K39" s="31">
        <v>0</v>
      </c>
      <c r="L39" s="31">
        <v>4830.91015625</v>
      </c>
      <c r="M39" s="31">
        <v>2869.875</v>
      </c>
      <c r="N39" s="31">
        <v>4112.27001953125</v>
      </c>
      <c r="O39" s="31">
        <v>1582.199951171875</v>
      </c>
      <c r="P39" s="87">
        <v>0</v>
      </c>
      <c r="Q39" s="31">
        <v>0</v>
      </c>
      <c r="R39" s="31">
        <v>0</v>
      </c>
      <c r="S39" s="31">
        <v>0</v>
      </c>
      <c r="T39" s="31">
        <v>1440.199951171875</v>
      </c>
      <c r="U39" s="31">
        <v>3239.280029296875</v>
      </c>
      <c r="V39" s="31">
        <v>1970.800048828125</v>
      </c>
      <c r="W39" s="31">
        <v>636.65997314453125</v>
      </c>
      <c r="X39" s="87">
        <v>0</v>
      </c>
    </row>
    <row r="40" spans="1:24" s="11" customFormat="1">
      <c r="A40" s="72" t="s">
        <v>108</v>
      </c>
      <c r="B40" s="14"/>
      <c r="C40" s="38" t="s">
        <v>61</v>
      </c>
      <c r="D40" s="88" t="s">
        <v>225</v>
      </c>
      <c r="E40" s="265"/>
      <c r="F40" s="17">
        <f t="shared" si="3"/>
        <v>21114.800262451172</v>
      </c>
      <c r="G40" s="17">
        <f t="shared" si="6"/>
        <v>8027.0400390625</v>
      </c>
      <c r="H40" s="17">
        <f t="shared" si="2"/>
        <v>13087.760223388672</v>
      </c>
      <c r="I40" s="32">
        <v>0</v>
      </c>
      <c r="J40" s="31">
        <v>0</v>
      </c>
      <c r="K40" s="31">
        <v>0</v>
      </c>
      <c r="L40" s="31">
        <v>0</v>
      </c>
      <c r="M40" s="31">
        <v>3539.52001953125</v>
      </c>
      <c r="N40" s="31">
        <v>3044.080078125</v>
      </c>
      <c r="O40" s="31">
        <v>1144.0799560546875</v>
      </c>
      <c r="P40" s="87">
        <v>299.3599853515625</v>
      </c>
      <c r="Q40" s="31">
        <v>0</v>
      </c>
      <c r="R40" s="31">
        <v>0</v>
      </c>
      <c r="S40" s="31">
        <v>0</v>
      </c>
      <c r="T40" s="31">
        <v>1485.6800537109375</v>
      </c>
      <c r="U40" s="31">
        <v>1050.47998046875</v>
      </c>
      <c r="V40" s="31">
        <v>5057.10009765625</v>
      </c>
      <c r="W40" s="31">
        <v>5106.60009765625</v>
      </c>
      <c r="X40" s="87">
        <v>387.89999389648437</v>
      </c>
    </row>
    <row r="41" spans="1:24" s="79" customFormat="1">
      <c r="A41" s="102"/>
      <c r="B41" s="262"/>
      <c r="C41" s="262"/>
      <c r="D41" s="111" t="s">
        <v>218</v>
      </c>
      <c r="E41" s="263"/>
      <c r="F41" s="80"/>
      <c r="G41" s="17"/>
      <c r="H41" s="80"/>
      <c r="I41" s="261"/>
      <c r="J41" s="262"/>
      <c r="K41" s="262"/>
      <c r="L41" s="262"/>
      <c r="M41" s="262"/>
      <c r="N41" s="262"/>
      <c r="O41" s="262"/>
      <c r="P41" s="263"/>
      <c r="Q41" s="105"/>
      <c r="R41" s="105"/>
      <c r="S41" s="105"/>
      <c r="T41" s="105"/>
      <c r="U41" s="105"/>
      <c r="V41" s="105"/>
      <c r="W41" s="105"/>
      <c r="X41" s="253"/>
    </row>
    <row r="42" spans="1:24" s="11" customFormat="1">
      <c r="A42" s="72" t="s">
        <v>106</v>
      </c>
      <c r="B42" s="14"/>
      <c r="C42" s="38" t="s">
        <v>62</v>
      </c>
      <c r="D42" s="14"/>
      <c r="E42" s="29" t="s">
        <v>210</v>
      </c>
      <c r="F42" s="17">
        <f t="shared" si="3"/>
        <v>996.03997802734375</v>
      </c>
      <c r="G42" s="17">
        <f t="shared" si="6"/>
        <v>996.03997802734375</v>
      </c>
      <c r="H42" s="17">
        <f t="shared" si="2"/>
        <v>0</v>
      </c>
      <c r="I42" s="32">
        <v>0</v>
      </c>
      <c r="J42" s="31">
        <v>0</v>
      </c>
      <c r="K42" s="31">
        <v>0</v>
      </c>
      <c r="L42" s="31">
        <v>0</v>
      </c>
      <c r="M42" s="31">
        <v>996.03997802734375</v>
      </c>
      <c r="N42" s="31">
        <v>0</v>
      </c>
      <c r="O42" s="31">
        <v>0</v>
      </c>
      <c r="P42" s="87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87">
        <v>0</v>
      </c>
    </row>
    <row r="43" spans="1:24" s="11" customFormat="1">
      <c r="A43" s="72" t="s">
        <v>109</v>
      </c>
      <c r="B43" s="14"/>
      <c r="C43" s="38" t="s">
        <v>63</v>
      </c>
      <c r="D43" s="14"/>
      <c r="E43" s="29" t="s">
        <v>219</v>
      </c>
      <c r="F43" s="17">
        <f t="shared" si="3"/>
        <v>1026773.7880859375</v>
      </c>
      <c r="G43" s="17">
        <f t="shared" si="6"/>
        <v>610248.416015625</v>
      </c>
      <c r="H43" s="17">
        <f t="shared" si="2"/>
        <v>416525.3720703125</v>
      </c>
      <c r="I43" s="32">
        <v>0</v>
      </c>
      <c r="J43" s="31">
        <v>0</v>
      </c>
      <c r="K43" s="31">
        <v>19662.240234375</v>
      </c>
      <c r="L43" s="31">
        <v>102000</v>
      </c>
      <c r="M43" s="31">
        <v>137541.953125</v>
      </c>
      <c r="N43" s="31">
        <v>197993.4375</v>
      </c>
      <c r="O43" s="31">
        <v>133372.625</v>
      </c>
      <c r="P43" s="87">
        <v>19678.16015625</v>
      </c>
      <c r="Q43" s="31">
        <v>0</v>
      </c>
      <c r="R43" s="31">
        <v>6749.419921875</v>
      </c>
      <c r="S43" s="31">
        <v>10440.3896484375</v>
      </c>
      <c r="T43" s="31">
        <v>46079.0390625</v>
      </c>
      <c r="U43" s="31">
        <v>75211.203125</v>
      </c>
      <c r="V43" s="31">
        <v>148463.28125</v>
      </c>
      <c r="W43" s="31">
        <v>103347.71875</v>
      </c>
      <c r="X43" s="87">
        <v>26234.3203125</v>
      </c>
    </row>
    <row r="44" spans="1:24" s="11" customFormat="1">
      <c r="A44" s="72" t="s">
        <v>110</v>
      </c>
      <c r="B44" s="14"/>
      <c r="C44" s="38" t="s">
        <v>64</v>
      </c>
      <c r="D44" s="14"/>
      <c r="E44" s="29" t="s">
        <v>202</v>
      </c>
      <c r="F44" s="17">
        <f t="shared" si="3"/>
        <v>3627529.8767089844</v>
      </c>
      <c r="G44" s="17">
        <f t="shared" si="4"/>
        <v>2292904.3510742187</v>
      </c>
      <c r="H44" s="17">
        <f t="shared" si="2"/>
        <v>1334625.5256347656</v>
      </c>
      <c r="I44" s="32">
        <v>6568.23779296875</v>
      </c>
      <c r="J44" s="31">
        <v>0</v>
      </c>
      <c r="K44" s="31">
        <v>112056.15625</v>
      </c>
      <c r="L44" s="31">
        <v>645711.6875</v>
      </c>
      <c r="M44" s="31">
        <v>621098.25</v>
      </c>
      <c r="N44" s="31">
        <v>627084.4375</v>
      </c>
      <c r="O44" s="31">
        <v>237072.0625</v>
      </c>
      <c r="P44" s="87">
        <v>43313.51953125</v>
      </c>
      <c r="Q44" s="31">
        <v>3434.340087890625</v>
      </c>
      <c r="R44" s="31">
        <v>21522.400390625</v>
      </c>
      <c r="S44" s="31">
        <v>78964.9765625</v>
      </c>
      <c r="T44" s="31">
        <v>267085.28125</v>
      </c>
      <c r="U44" s="31">
        <v>309261.25</v>
      </c>
      <c r="V44" s="31">
        <v>403738.5625</v>
      </c>
      <c r="W44" s="31">
        <v>209072.875</v>
      </c>
      <c r="X44" s="87">
        <v>41545.83984375</v>
      </c>
    </row>
    <row r="45" spans="1:24" s="11" customFormat="1">
      <c r="A45" s="72" t="s">
        <v>111</v>
      </c>
      <c r="B45" s="14"/>
      <c r="C45" s="38" t="s">
        <v>65</v>
      </c>
      <c r="D45" s="88" t="s">
        <v>203</v>
      </c>
      <c r="E45" s="264"/>
      <c r="F45" s="17">
        <f t="shared" si="3"/>
        <v>1064982.015625</v>
      </c>
      <c r="G45" s="17">
        <f t="shared" si="4"/>
        <v>611876.6787109375</v>
      </c>
      <c r="H45" s="17">
        <f t="shared" si="2"/>
        <v>453105.3369140625</v>
      </c>
      <c r="I45" s="32">
        <v>30637.947265625</v>
      </c>
      <c r="J45" s="31">
        <v>0</v>
      </c>
      <c r="K45" s="31">
        <v>8642.1201171875</v>
      </c>
      <c r="L45" s="31">
        <v>40531.6796875</v>
      </c>
      <c r="M45" s="31">
        <v>117491.7578125</v>
      </c>
      <c r="N45" s="31">
        <v>210010.859375</v>
      </c>
      <c r="O45" s="31">
        <v>172623.59375</v>
      </c>
      <c r="P45" s="87">
        <v>31938.720703125</v>
      </c>
      <c r="Q45" s="31">
        <v>16349.77734375</v>
      </c>
      <c r="R45" s="31">
        <v>5124.64990234375</v>
      </c>
      <c r="S45" s="31">
        <v>5201.31982421875</v>
      </c>
      <c r="T45" s="31">
        <v>26808.9609375</v>
      </c>
      <c r="U45" s="31">
        <v>88361.703125</v>
      </c>
      <c r="V45" s="31">
        <v>163757.359375</v>
      </c>
      <c r="W45" s="31">
        <v>112397.7578125</v>
      </c>
      <c r="X45" s="87">
        <v>35103.80859375</v>
      </c>
    </row>
    <row r="46" spans="1:24" s="79" customFormat="1">
      <c r="A46" s="102"/>
      <c r="B46" s="262"/>
      <c r="C46" s="111"/>
      <c r="D46" s="111" t="s">
        <v>25</v>
      </c>
      <c r="E46" s="263"/>
      <c r="F46" s="80"/>
      <c r="G46" s="80"/>
      <c r="H46" s="80"/>
      <c r="I46" s="261"/>
      <c r="J46" s="262"/>
      <c r="K46" s="262"/>
      <c r="L46" s="262"/>
      <c r="M46" s="262"/>
      <c r="N46" s="262"/>
      <c r="O46" s="262"/>
      <c r="P46" s="263"/>
      <c r="Q46" s="105"/>
      <c r="R46" s="105"/>
      <c r="S46" s="105"/>
      <c r="T46" s="105"/>
      <c r="U46" s="105"/>
      <c r="V46" s="105"/>
      <c r="W46" s="105"/>
      <c r="X46" s="253"/>
    </row>
    <row r="47" spans="1:24" s="11" customFormat="1">
      <c r="A47" s="72" t="s">
        <v>112</v>
      </c>
      <c r="B47" s="14"/>
      <c r="C47" s="38" t="s">
        <v>66</v>
      </c>
      <c r="D47" s="46"/>
      <c r="E47" s="29" t="s">
        <v>204</v>
      </c>
      <c r="F47" s="17">
        <f t="shared" si="3"/>
        <v>69037.810852050781</v>
      </c>
      <c r="G47" s="17">
        <f t="shared" si="4"/>
        <v>55410.11083984375</v>
      </c>
      <c r="H47" s="17">
        <f t="shared" si="2"/>
        <v>13627.700012207031</v>
      </c>
      <c r="I47" s="32">
        <v>0</v>
      </c>
      <c r="J47" s="31">
        <v>0</v>
      </c>
      <c r="K47" s="31">
        <v>4584.14013671875</v>
      </c>
      <c r="L47" s="31">
        <v>15011</v>
      </c>
      <c r="M47" s="31">
        <v>17303.05078125</v>
      </c>
      <c r="N47" s="31">
        <v>10089.900390625</v>
      </c>
      <c r="O47" s="31">
        <v>8422.01953125</v>
      </c>
      <c r="P47" s="87">
        <v>0</v>
      </c>
      <c r="Q47" s="31">
        <v>0</v>
      </c>
      <c r="R47" s="31">
        <v>0</v>
      </c>
      <c r="S47" s="31">
        <v>0</v>
      </c>
      <c r="T47" s="31">
        <v>6454</v>
      </c>
      <c r="U47" s="31">
        <v>1021.2999877929687</v>
      </c>
      <c r="V47" s="31">
        <v>2956.199951171875</v>
      </c>
      <c r="W47" s="31">
        <v>1909.800048828125</v>
      </c>
      <c r="X47" s="87">
        <v>1286.4000244140625</v>
      </c>
    </row>
    <row r="48" spans="1:24" s="11" customFormat="1">
      <c r="A48" s="72" t="s">
        <v>113</v>
      </c>
      <c r="B48" s="14"/>
      <c r="C48" s="38" t="s">
        <v>67</v>
      </c>
      <c r="D48" s="46"/>
      <c r="E48" s="29" t="s">
        <v>205</v>
      </c>
      <c r="F48" s="17">
        <f t="shared" si="3"/>
        <v>849424.69604492188</v>
      </c>
      <c r="G48" s="17">
        <f t="shared" si="4"/>
        <v>718404.51684570312</v>
      </c>
      <c r="H48" s="17">
        <f t="shared" si="2"/>
        <v>131020.17919921875</v>
      </c>
      <c r="I48" s="32">
        <v>13766.1748046875</v>
      </c>
      <c r="J48" s="31">
        <v>3068.1787109375</v>
      </c>
      <c r="K48" s="31">
        <v>54190.94140625</v>
      </c>
      <c r="L48" s="31">
        <v>382444.90625</v>
      </c>
      <c r="M48" s="31">
        <v>125685.7578125</v>
      </c>
      <c r="N48" s="31">
        <v>106613.078125</v>
      </c>
      <c r="O48" s="31">
        <v>30951.759765625</v>
      </c>
      <c r="P48" s="87">
        <v>1683.719970703125</v>
      </c>
      <c r="Q48" s="31">
        <v>17266.05078125</v>
      </c>
      <c r="R48" s="31">
        <v>0</v>
      </c>
      <c r="S48" s="31">
        <v>21977.19921875</v>
      </c>
      <c r="T48" s="31">
        <v>43689.1484375</v>
      </c>
      <c r="U48" s="31">
        <v>13745.16015625</v>
      </c>
      <c r="V48" s="31">
        <v>22685.400390625</v>
      </c>
      <c r="W48" s="31">
        <v>8739.6201171875</v>
      </c>
      <c r="X48" s="87">
        <v>2917.60009765625</v>
      </c>
    </row>
    <row r="49" spans="1:24" s="11" customFormat="1">
      <c r="A49" s="72" t="s">
        <v>114</v>
      </c>
      <c r="B49" s="14"/>
      <c r="C49" s="38" t="s">
        <v>68</v>
      </c>
      <c r="D49" s="46"/>
      <c r="E49" s="29" t="s">
        <v>206</v>
      </c>
      <c r="F49" s="17">
        <f t="shared" si="3"/>
        <v>102522.49560546875</v>
      </c>
      <c r="G49" s="17">
        <f t="shared" si="4"/>
        <v>43752.56005859375</v>
      </c>
      <c r="H49" s="17">
        <f t="shared" si="2"/>
        <v>58769.935546875</v>
      </c>
      <c r="I49" s="32">
        <v>6523.7900390625</v>
      </c>
      <c r="J49" s="31">
        <v>0</v>
      </c>
      <c r="K49" s="31">
        <v>11379.900390625</v>
      </c>
      <c r="L49" s="31">
        <v>6415.2900390625</v>
      </c>
      <c r="M49" s="31">
        <v>0</v>
      </c>
      <c r="N49" s="31">
        <v>8931.0595703125</v>
      </c>
      <c r="O49" s="31">
        <v>9192.9599609375</v>
      </c>
      <c r="P49" s="87">
        <v>1309.56005859375</v>
      </c>
      <c r="Q49" s="31">
        <v>13793.2158203125</v>
      </c>
      <c r="R49" s="31">
        <v>0</v>
      </c>
      <c r="S49" s="31">
        <v>8403.5</v>
      </c>
      <c r="T49" s="31">
        <v>18581.33984375</v>
      </c>
      <c r="U49" s="31">
        <v>7529.39990234375</v>
      </c>
      <c r="V49" s="31">
        <v>7826</v>
      </c>
      <c r="W49" s="31">
        <v>1946.8800048828125</v>
      </c>
      <c r="X49" s="87">
        <v>689.5999755859375</v>
      </c>
    </row>
    <row r="50" spans="1:24" s="79" customFormat="1">
      <c r="A50" s="102"/>
      <c r="B50" s="262"/>
      <c r="C50" s="111"/>
      <c r="D50" s="111" t="s">
        <v>26</v>
      </c>
      <c r="E50" s="263"/>
      <c r="F50" s="80"/>
      <c r="G50" s="80"/>
      <c r="H50" s="80"/>
      <c r="I50" s="261"/>
      <c r="J50" s="262"/>
      <c r="K50" s="262"/>
      <c r="L50" s="262"/>
      <c r="M50" s="262"/>
      <c r="N50" s="262"/>
      <c r="O50" s="262"/>
      <c r="P50" s="263"/>
      <c r="Q50" s="105"/>
      <c r="R50" s="105"/>
      <c r="S50" s="105"/>
      <c r="T50" s="105"/>
      <c r="U50" s="105"/>
      <c r="V50" s="105"/>
      <c r="W50" s="105"/>
      <c r="X50" s="253"/>
    </row>
    <row r="51" spans="1:24" s="11" customFormat="1">
      <c r="A51" s="72" t="s">
        <v>115</v>
      </c>
      <c r="B51" s="14"/>
      <c r="C51" s="38" t="s">
        <v>69</v>
      </c>
      <c r="D51" s="46"/>
      <c r="E51" s="29" t="s">
        <v>220</v>
      </c>
      <c r="F51" s="17">
        <f t="shared" si="3"/>
        <v>468151.75366210937</v>
      </c>
      <c r="G51" s="17">
        <f t="shared" si="4"/>
        <v>282284.6953125</v>
      </c>
      <c r="H51" s="17">
        <f t="shared" si="2"/>
        <v>185867.05834960937</v>
      </c>
      <c r="I51" s="32">
        <v>2395.3125</v>
      </c>
      <c r="J51" s="31">
        <v>2970.27001953125</v>
      </c>
      <c r="K51" s="31">
        <v>35451.12109375</v>
      </c>
      <c r="L51" s="31">
        <v>90933</v>
      </c>
      <c r="M51" s="31">
        <v>61974.26171875</v>
      </c>
      <c r="N51" s="31">
        <v>57548.609375</v>
      </c>
      <c r="O51" s="31">
        <v>25209.720703125</v>
      </c>
      <c r="P51" s="87">
        <v>5802.39990234375</v>
      </c>
      <c r="Q51" s="31">
        <v>3434.340087890625</v>
      </c>
      <c r="R51" s="31">
        <v>0</v>
      </c>
      <c r="S51" s="31">
        <v>7076.759765625</v>
      </c>
      <c r="T51" s="31">
        <v>59189.05859375</v>
      </c>
      <c r="U51" s="31">
        <v>41183.58984375</v>
      </c>
      <c r="V51" s="31">
        <v>46089.26953125</v>
      </c>
      <c r="W51" s="31">
        <v>22183.560546875</v>
      </c>
      <c r="X51" s="87">
        <v>6710.47998046875</v>
      </c>
    </row>
    <row r="52" spans="1:24" s="11" customFormat="1">
      <c r="A52" s="72" t="s">
        <v>116</v>
      </c>
      <c r="B52" s="14"/>
      <c r="C52" s="37" t="s">
        <v>70</v>
      </c>
      <c r="D52" s="46"/>
      <c r="E52" s="28" t="s">
        <v>207</v>
      </c>
      <c r="F52" s="17">
        <f t="shared" si="3"/>
        <v>38187.375122070313</v>
      </c>
      <c r="G52" s="17">
        <f t="shared" si="4"/>
        <v>14884.565063476563</v>
      </c>
      <c r="H52" s="17">
        <f>SUM(Q52:X52)</f>
        <v>23302.81005859375</v>
      </c>
      <c r="I52" s="32">
        <v>0</v>
      </c>
      <c r="J52" s="31">
        <v>0</v>
      </c>
      <c r="K52" s="31">
        <v>4225.77001953125</v>
      </c>
      <c r="L52" s="31">
        <v>1272.9599609375</v>
      </c>
      <c r="M52" s="31">
        <v>2901.989990234375</v>
      </c>
      <c r="N52" s="31">
        <v>1650.824951171875</v>
      </c>
      <c r="O52" s="31">
        <v>4533.66015625</v>
      </c>
      <c r="P52" s="87">
        <v>299.3599853515625</v>
      </c>
      <c r="Q52" s="31">
        <v>0</v>
      </c>
      <c r="R52" s="31">
        <v>0</v>
      </c>
      <c r="S52" s="31">
        <v>6634.60009765625</v>
      </c>
      <c r="T52" s="31">
        <v>6822.27001953125</v>
      </c>
      <c r="U52" s="31">
        <v>3151.800048828125</v>
      </c>
      <c r="V52" s="31">
        <v>4257.89990234375</v>
      </c>
      <c r="W52" s="31">
        <v>1272.449951171875</v>
      </c>
      <c r="X52" s="87">
        <v>1163.7900390625</v>
      </c>
    </row>
    <row r="53" spans="1:24" s="11" customFormat="1">
      <c r="A53" s="72" t="s">
        <v>184</v>
      </c>
      <c r="B53" s="14"/>
      <c r="C53" s="37" t="s">
        <v>71</v>
      </c>
      <c r="D53" s="88" t="s">
        <v>182</v>
      </c>
      <c r="E53" s="265"/>
      <c r="F53" s="17">
        <f>SUM(G53:H53)</f>
        <v>443675.84539794922</v>
      </c>
      <c r="G53" s="17">
        <f>SUM(I53:P53)</f>
        <v>221162.935546875</v>
      </c>
      <c r="H53" s="17">
        <f>SUM(Q53:X53)</f>
        <v>222512.90985107422</v>
      </c>
      <c r="I53" s="32">
        <v>186478.375</v>
      </c>
      <c r="J53" s="31">
        <v>25933.3203125</v>
      </c>
      <c r="K53" s="31">
        <v>8751.240234375</v>
      </c>
      <c r="L53" s="31">
        <v>0</v>
      </c>
      <c r="M53" s="31">
        <v>0</v>
      </c>
      <c r="N53" s="31">
        <v>0</v>
      </c>
      <c r="O53" s="31">
        <v>0</v>
      </c>
      <c r="P53" s="87">
        <v>0</v>
      </c>
      <c r="Q53" s="31">
        <v>194440.234375</v>
      </c>
      <c r="R53" s="31">
        <v>11826.8603515625</v>
      </c>
      <c r="S53" s="31">
        <v>12461.0400390625</v>
      </c>
      <c r="T53" s="31">
        <v>0</v>
      </c>
      <c r="U53" s="31">
        <v>1021.2999877929687</v>
      </c>
      <c r="V53" s="31">
        <v>2763.47509765625</v>
      </c>
      <c r="W53" s="31">
        <v>0</v>
      </c>
      <c r="X53" s="87">
        <v>0</v>
      </c>
    </row>
    <row r="54" spans="1:24" s="16" customFormat="1" ht="15" customHeight="1">
      <c r="A54" s="248"/>
      <c r="B54" s="63" t="s">
        <v>56</v>
      </c>
      <c r="C54" s="63"/>
      <c r="D54" s="63"/>
      <c r="E54" s="64"/>
      <c r="F54" s="53">
        <f t="shared" si="3"/>
        <v>3040628.8536376953</v>
      </c>
      <c r="G54" s="54">
        <f>SUM(G55:G61)</f>
        <v>2038232.4387512207</v>
      </c>
      <c r="H54" s="54">
        <f>SUM(H55:H61)</f>
        <v>1002396.4148864746</v>
      </c>
      <c r="I54" s="55">
        <f>SUM(I55:I61)</f>
        <v>91522.7763671875</v>
      </c>
      <c r="J54" s="56">
        <f t="shared" ref="J54:X54" si="7">SUM(J55:J61)</f>
        <v>116935.9521484375</v>
      </c>
      <c r="K54" s="56">
        <f t="shared" si="7"/>
        <v>769977.779296875</v>
      </c>
      <c r="L54" s="56">
        <f t="shared" si="7"/>
        <v>727699.2294921875</v>
      </c>
      <c r="M54" s="56">
        <f>SUM(M55:M61)</f>
        <v>165809.75268554688</v>
      </c>
      <c r="N54" s="56">
        <f t="shared" si="7"/>
        <v>94201.8369140625</v>
      </c>
      <c r="O54" s="56">
        <f t="shared" si="7"/>
        <v>57432.702087402344</v>
      </c>
      <c r="P54" s="252">
        <f>SUM(P55:P61)</f>
        <v>14652.409759521484</v>
      </c>
      <c r="Q54" s="56">
        <f t="shared" si="7"/>
        <v>68087.03466796875</v>
      </c>
      <c r="R54" s="56">
        <f t="shared" si="7"/>
        <v>61175.099609375</v>
      </c>
      <c r="S54" s="56">
        <f t="shared" si="7"/>
        <v>454805.72900390625</v>
      </c>
      <c r="T54" s="56">
        <f t="shared" si="7"/>
        <v>198212.21264648438</v>
      </c>
      <c r="U54" s="56">
        <f t="shared" si="7"/>
        <v>75599.9013671875</v>
      </c>
      <c r="V54" s="56">
        <f t="shared" si="7"/>
        <v>73414.70849609375</v>
      </c>
      <c r="W54" s="56">
        <f t="shared" si="7"/>
        <v>51491.3388671875</v>
      </c>
      <c r="X54" s="252">
        <f t="shared" si="7"/>
        <v>19610.390228271484</v>
      </c>
    </row>
    <row r="55" spans="1:24">
      <c r="A55" s="72" t="s">
        <v>119</v>
      </c>
      <c r="B55" s="81"/>
      <c r="C55" s="38" t="s">
        <v>72</v>
      </c>
      <c r="D55" s="88" t="s">
        <v>223</v>
      </c>
      <c r="E55" s="266"/>
      <c r="F55" s="17">
        <f>SUM(G55:H55)</f>
        <v>800295.58932495117</v>
      </c>
      <c r="G55" s="17">
        <f t="shared" si="4"/>
        <v>695453.25158691406</v>
      </c>
      <c r="H55" s="17">
        <f t="shared" si="2"/>
        <v>104842.33773803711</v>
      </c>
      <c r="I55" s="254">
        <v>11177.099609375</v>
      </c>
      <c r="J55" s="33">
        <v>17127.44921875</v>
      </c>
      <c r="K55" s="33">
        <v>292361.28125</v>
      </c>
      <c r="L55" s="33">
        <v>272250.71875</v>
      </c>
      <c r="M55" s="33">
        <v>61080.44140625</v>
      </c>
      <c r="N55" s="33">
        <v>33662.44140625</v>
      </c>
      <c r="O55" s="33">
        <v>6596.4599609375</v>
      </c>
      <c r="P55" s="87">
        <v>1197.3599853515625</v>
      </c>
      <c r="Q55" s="33">
        <v>3396.60009765625</v>
      </c>
      <c r="R55" s="33">
        <v>19711.439453125</v>
      </c>
      <c r="S55" s="33">
        <v>39694.8984375</v>
      </c>
      <c r="T55" s="33">
        <v>19962.599609375</v>
      </c>
      <c r="U55" s="33">
        <v>12314.2802734375</v>
      </c>
      <c r="V55" s="33">
        <v>8027.31982421875</v>
      </c>
      <c r="W55" s="33">
        <v>1347.300048828125</v>
      </c>
      <c r="X55" s="255">
        <v>387.89999389648437</v>
      </c>
    </row>
    <row r="56" spans="1:24">
      <c r="A56" s="72" t="s">
        <v>120</v>
      </c>
      <c r="B56" s="81"/>
      <c r="C56" s="38" t="s">
        <v>73</v>
      </c>
      <c r="D56" s="88" t="s">
        <v>27</v>
      </c>
      <c r="E56" s="266"/>
      <c r="F56" s="17">
        <f t="shared" si="3"/>
        <v>341284.86499023437</v>
      </c>
      <c r="G56" s="17">
        <f t="shared" si="4"/>
        <v>203634.392578125</v>
      </c>
      <c r="H56" s="17">
        <f t="shared" si="2"/>
        <v>137650.47241210937</v>
      </c>
      <c r="I56" s="254">
        <v>20287.1328125</v>
      </c>
      <c r="J56" s="33">
        <v>13991.66015625</v>
      </c>
      <c r="K56" s="33">
        <v>31995.599609375</v>
      </c>
      <c r="L56" s="33">
        <v>44384.7890625</v>
      </c>
      <c r="M56" s="33">
        <v>23448.75</v>
      </c>
      <c r="N56" s="33">
        <v>23346.439453125</v>
      </c>
      <c r="O56" s="33">
        <v>36298.26171875</v>
      </c>
      <c r="P56" s="87">
        <v>9881.759765625</v>
      </c>
      <c r="Q56" s="33">
        <v>12835.82421875</v>
      </c>
      <c r="R56" s="33">
        <v>4943.77978515625</v>
      </c>
      <c r="S56" s="33">
        <v>2677.5</v>
      </c>
      <c r="T56" s="33">
        <v>3092.639892578125</v>
      </c>
      <c r="U56" s="33">
        <v>23244.48046875</v>
      </c>
      <c r="V56" s="33">
        <v>39899.7890625</v>
      </c>
      <c r="W56" s="33">
        <v>33462.96875</v>
      </c>
      <c r="X56" s="255">
        <v>17493.490234375</v>
      </c>
    </row>
    <row r="57" spans="1:24">
      <c r="A57" s="72" t="s">
        <v>121</v>
      </c>
      <c r="B57" s="81"/>
      <c r="C57" s="38" t="s">
        <v>74</v>
      </c>
      <c r="D57" s="88" t="s">
        <v>28</v>
      </c>
      <c r="E57" s="266"/>
      <c r="F57" s="17">
        <f t="shared" si="3"/>
        <v>247741.79354858398</v>
      </c>
      <c r="G57" s="17">
        <f t="shared" si="4"/>
        <v>181911.23373413086</v>
      </c>
      <c r="H57" s="17">
        <f t="shared" si="2"/>
        <v>65830.559814453125</v>
      </c>
      <c r="I57" s="254">
        <v>21265.19921875</v>
      </c>
      <c r="J57" s="33">
        <v>52804.921875</v>
      </c>
      <c r="K57" s="33">
        <v>68240.8828125</v>
      </c>
      <c r="L57" s="33">
        <v>27203.83984375</v>
      </c>
      <c r="M57" s="33">
        <v>5002.14013671875</v>
      </c>
      <c r="N57" s="33">
        <v>5275.7998046875</v>
      </c>
      <c r="O57" s="33">
        <v>1837.800048828125</v>
      </c>
      <c r="P57" s="87">
        <v>280.64999389648437</v>
      </c>
      <c r="Q57" s="33">
        <v>21946.5</v>
      </c>
      <c r="R57" s="33">
        <v>0</v>
      </c>
      <c r="S57" s="33">
        <v>29585.51953125</v>
      </c>
      <c r="T57" s="33">
        <v>4840.64013671875</v>
      </c>
      <c r="U57" s="33">
        <v>0</v>
      </c>
      <c r="V57" s="33">
        <v>6562.7001953125</v>
      </c>
      <c r="W57" s="33">
        <v>2895.199951171875</v>
      </c>
      <c r="X57" s="255">
        <v>0</v>
      </c>
    </row>
    <row r="58" spans="1:24">
      <c r="A58" s="72" t="s">
        <v>122</v>
      </c>
      <c r="B58" s="81"/>
      <c r="C58" s="38" t="s">
        <v>75</v>
      </c>
      <c r="D58" s="88" t="s">
        <v>117</v>
      </c>
      <c r="E58" s="266"/>
      <c r="F58" s="17">
        <f t="shared" si="3"/>
        <v>73812.180358886719</v>
      </c>
      <c r="G58" s="17">
        <f t="shared" si="4"/>
        <v>53505.879821777344</v>
      </c>
      <c r="H58" s="17">
        <f t="shared" si="2"/>
        <v>20306.300537109375</v>
      </c>
      <c r="I58" s="254">
        <v>16079.7001953125</v>
      </c>
      <c r="J58" s="33">
        <v>0</v>
      </c>
      <c r="K58" s="33">
        <v>18725</v>
      </c>
      <c r="L58" s="33">
        <v>15252.6396484375</v>
      </c>
      <c r="M58" s="33">
        <v>0</v>
      </c>
      <c r="N58" s="33">
        <v>2844.719970703125</v>
      </c>
      <c r="O58" s="33">
        <v>603.82000732421875</v>
      </c>
      <c r="P58" s="87">
        <v>0</v>
      </c>
      <c r="Q58" s="33">
        <v>3396.60009765625</v>
      </c>
      <c r="R58" s="33">
        <v>2501.6201171875</v>
      </c>
      <c r="S58" s="33">
        <v>0</v>
      </c>
      <c r="T58" s="33">
        <v>5085.72021484375</v>
      </c>
      <c r="U58" s="33">
        <v>5145.1201171875</v>
      </c>
      <c r="V58" s="33">
        <v>2794.22998046875</v>
      </c>
      <c r="W58" s="33">
        <v>1383.010009765625</v>
      </c>
      <c r="X58" s="255">
        <v>0</v>
      </c>
    </row>
    <row r="59" spans="1:24">
      <c r="A59" s="72" t="s">
        <v>123</v>
      </c>
      <c r="B59" s="81"/>
      <c r="C59" s="38" t="s">
        <v>76</v>
      </c>
      <c r="D59" s="88" t="s">
        <v>221</v>
      </c>
      <c r="E59" s="266"/>
      <c r="F59" s="17">
        <f t="shared" si="3"/>
        <v>1229252.0966796875</v>
      </c>
      <c r="G59" s="17">
        <f t="shared" si="4"/>
        <v>695591.0810546875</v>
      </c>
      <c r="H59" s="17">
        <f t="shared" si="2"/>
        <v>533661.015625</v>
      </c>
      <c r="I59" s="254">
        <v>0</v>
      </c>
      <c r="J59" s="33">
        <v>10808.7802734375</v>
      </c>
      <c r="K59" s="33">
        <v>299993.375</v>
      </c>
      <c r="L59" s="33">
        <v>299684.34375</v>
      </c>
      <c r="M59" s="33">
        <v>60093.9609375</v>
      </c>
      <c r="N59" s="33">
        <v>16413.880859375</v>
      </c>
      <c r="O59" s="33">
        <v>5902.740234375</v>
      </c>
      <c r="P59" s="87">
        <v>2694</v>
      </c>
      <c r="Q59" s="33">
        <v>0</v>
      </c>
      <c r="R59" s="33">
        <v>5696.68994140625</v>
      </c>
      <c r="S59" s="33">
        <v>344393.3125</v>
      </c>
      <c r="T59" s="33">
        <v>142696.953125</v>
      </c>
      <c r="U59" s="33">
        <v>25221.740234375</v>
      </c>
      <c r="V59" s="33">
        <v>9383.6396484375</v>
      </c>
      <c r="W59" s="33">
        <v>6268.68017578125</v>
      </c>
      <c r="X59" s="255">
        <v>0</v>
      </c>
    </row>
    <row r="60" spans="1:24">
      <c r="A60" s="72" t="s">
        <v>124</v>
      </c>
      <c r="B60" s="81"/>
      <c r="C60" s="38" t="s">
        <v>77</v>
      </c>
      <c r="D60" s="88" t="s">
        <v>29</v>
      </c>
      <c r="E60" s="266"/>
      <c r="F60" s="17">
        <f t="shared" si="3"/>
        <v>89529.6357421875</v>
      </c>
      <c r="G60" s="17">
        <f t="shared" si="4"/>
        <v>61256.9755859375</v>
      </c>
      <c r="H60" s="17">
        <f t="shared" si="2"/>
        <v>28272.66015625</v>
      </c>
      <c r="I60" s="254">
        <v>2388.75</v>
      </c>
      <c r="J60" s="33">
        <v>0</v>
      </c>
      <c r="K60" s="33">
        <v>20721.640625</v>
      </c>
      <c r="L60" s="33">
        <v>32403.25</v>
      </c>
      <c r="M60" s="33">
        <v>3952.260009765625</v>
      </c>
      <c r="N60" s="33">
        <v>1791.074951171875</v>
      </c>
      <c r="O60" s="33">
        <v>0</v>
      </c>
      <c r="P60" s="87">
        <v>0</v>
      </c>
      <c r="Q60" s="33">
        <v>3396.60009765625</v>
      </c>
      <c r="R60" s="33">
        <v>15503.8798828125</v>
      </c>
      <c r="S60" s="33">
        <v>3747.10009765625</v>
      </c>
      <c r="T60" s="33">
        <v>2859.06005859375</v>
      </c>
      <c r="U60" s="33">
        <v>0</v>
      </c>
      <c r="V60" s="33">
        <v>0</v>
      </c>
      <c r="W60" s="33">
        <v>2766.02001953125</v>
      </c>
      <c r="X60" s="255">
        <v>0</v>
      </c>
    </row>
    <row r="61" spans="1:24">
      <c r="A61" s="72" t="s">
        <v>125</v>
      </c>
      <c r="B61" s="81"/>
      <c r="C61" s="38" t="s">
        <v>78</v>
      </c>
      <c r="D61" s="88" t="s">
        <v>118</v>
      </c>
      <c r="E61" s="266"/>
      <c r="F61" s="17">
        <f t="shared" si="3"/>
        <v>258712.69299316406</v>
      </c>
      <c r="G61" s="17">
        <f t="shared" si="4"/>
        <v>146879.62438964844</v>
      </c>
      <c r="H61" s="17">
        <f t="shared" si="2"/>
        <v>111833.06860351563</v>
      </c>
      <c r="I61" s="254">
        <v>20324.89453125</v>
      </c>
      <c r="J61" s="33">
        <v>22203.140625</v>
      </c>
      <c r="K61" s="33">
        <v>37940</v>
      </c>
      <c r="L61" s="33">
        <v>36519.6484375</v>
      </c>
      <c r="M61" s="33">
        <v>12232.2001953125</v>
      </c>
      <c r="N61" s="33">
        <v>10867.48046875</v>
      </c>
      <c r="O61" s="33">
        <v>6193.6201171875</v>
      </c>
      <c r="P61" s="87">
        <v>598.6400146484375</v>
      </c>
      <c r="Q61" s="33">
        <v>23114.91015625</v>
      </c>
      <c r="R61" s="33">
        <v>12817.6904296875</v>
      </c>
      <c r="S61" s="33">
        <v>34707.3984375</v>
      </c>
      <c r="T61" s="33">
        <v>19674.599609375</v>
      </c>
      <c r="U61" s="33">
        <v>9674.2802734375</v>
      </c>
      <c r="V61" s="33">
        <v>6747.02978515625</v>
      </c>
      <c r="W61" s="33">
        <v>3368.159912109375</v>
      </c>
      <c r="X61" s="255">
        <v>1729</v>
      </c>
    </row>
    <row r="62" spans="1:24" s="101" customFormat="1" ht="15" customHeight="1" thickBot="1">
      <c r="A62" s="249" t="s">
        <v>80</v>
      </c>
      <c r="B62" s="95" t="s">
        <v>183</v>
      </c>
      <c r="C62" s="97" t="s">
        <v>79</v>
      </c>
      <c r="D62" s="100"/>
      <c r="E62" s="97"/>
      <c r="F62" s="98">
        <f t="shared" si="3"/>
        <v>1528138.7978515625</v>
      </c>
      <c r="G62" s="99">
        <f t="shared" si="4"/>
        <v>605437.34375</v>
      </c>
      <c r="H62" s="99">
        <f>SUM(Q62:X62)</f>
        <v>922701.4541015625</v>
      </c>
      <c r="I62" s="100">
        <v>16800.25390625</v>
      </c>
      <c r="J62" s="96">
        <v>2988.60498046875</v>
      </c>
      <c r="K62" s="96">
        <v>4755.18994140625</v>
      </c>
      <c r="L62" s="96">
        <v>21473</v>
      </c>
      <c r="M62" s="96">
        <v>29964.240234375</v>
      </c>
      <c r="N62" s="96">
        <v>118489.5390625</v>
      </c>
      <c r="O62" s="96">
        <v>272692.25</v>
      </c>
      <c r="P62" s="97">
        <v>138274.265625</v>
      </c>
      <c r="Q62" s="96">
        <v>36223.81640625</v>
      </c>
      <c r="R62" s="96">
        <v>2471.47998046875</v>
      </c>
      <c r="S62" s="96">
        <v>5479.77978515625</v>
      </c>
      <c r="T62" s="96">
        <v>32108</v>
      </c>
      <c r="U62" s="96">
        <v>15917.2998046875</v>
      </c>
      <c r="V62" s="96">
        <v>167633.4375</v>
      </c>
      <c r="W62" s="96">
        <v>415280.40625</v>
      </c>
      <c r="X62" s="97">
        <v>247587.234375</v>
      </c>
    </row>
  </sheetData>
  <mergeCells count="3">
    <mergeCell ref="I4:P4"/>
    <mergeCell ref="Q4:X4"/>
    <mergeCell ref="F5:H5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90" zoomScaleNormal="90" workbookViewId="0">
      <pane xSplit="5" ySplit="8" topLeftCell="F9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9.109375" defaultRowHeight="13.2"/>
  <cols>
    <col min="1" max="1" width="7.6640625" style="73" customWidth="1"/>
    <col min="2" max="3" width="3" style="40" customWidth="1"/>
    <col min="4" max="4" width="3.88671875" style="40" customWidth="1"/>
    <col min="5" max="5" width="34.6640625" style="6" customWidth="1"/>
    <col min="6" max="24" width="10.88671875" style="6" customWidth="1"/>
    <col min="25" max="16384" width="9.109375" style="6"/>
  </cols>
  <sheetData>
    <row r="1" spans="1:24" ht="15.6">
      <c r="A1" s="65" t="s">
        <v>200</v>
      </c>
    </row>
    <row r="2" spans="1:24" ht="15.6">
      <c r="A2" s="112" t="s">
        <v>164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34" t="s">
        <v>32</v>
      </c>
      <c r="I4" s="289" t="s">
        <v>31</v>
      </c>
      <c r="J4" s="290"/>
      <c r="K4" s="290"/>
      <c r="L4" s="290"/>
      <c r="M4" s="290"/>
      <c r="N4" s="290"/>
      <c r="O4" s="290"/>
      <c r="P4" s="291"/>
      <c r="Q4" s="290" t="s">
        <v>32</v>
      </c>
      <c r="R4" s="290"/>
      <c r="S4" s="290"/>
      <c r="T4" s="290"/>
      <c r="U4" s="290"/>
      <c r="V4" s="290"/>
      <c r="W4" s="290"/>
      <c r="X4" s="290"/>
    </row>
    <row r="5" spans="1:24" s="8" customFormat="1" ht="13.8" thickBot="1">
      <c r="A5" s="68"/>
      <c r="B5" s="43"/>
      <c r="C5" s="43"/>
      <c r="D5" s="43"/>
      <c r="E5" s="21" t="s">
        <v>34</v>
      </c>
      <c r="F5" s="286" t="s">
        <v>52</v>
      </c>
      <c r="G5" s="287" t="s">
        <v>1</v>
      </c>
      <c r="H5" s="288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56" t="s">
        <v>128</v>
      </c>
      <c r="Q5" s="10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10" t="s">
        <v>128</v>
      </c>
    </row>
    <row r="6" spans="1:24" s="11" customFormat="1" ht="14.4" thickTop="1" thickBot="1">
      <c r="A6" s="74" t="s">
        <v>0</v>
      </c>
      <c r="B6" s="57"/>
      <c r="C6" s="57"/>
      <c r="D6" s="57"/>
      <c r="E6" s="58"/>
      <c r="F6" s="59">
        <f>SUM(G6:H6)</f>
        <v>35193.972000000002</v>
      </c>
      <c r="G6" s="60">
        <f>SUM(I6:P6)</f>
        <v>16899.645</v>
      </c>
      <c r="H6" s="60">
        <f>SUM(Q6:X6)</f>
        <v>18294.327000000001</v>
      </c>
      <c r="I6" s="61">
        <v>1223.5129999999999</v>
      </c>
      <c r="J6" s="62">
        <v>2596.4740000000002</v>
      </c>
      <c r="K6" s="62">
        <v>3495.8510000000001</v>
      </c>
      <c r="L6" s="62">
        <v>4900.2860000000001</v>
      </c>
      <c r="M6" s="62">
        <v>2500.0340000000001</v>
      </c>
      <c r="N6" s="62">
        <v>1364.819</v>
      </c>
      <c r="O6" s="62">
        <v>603.21900000000005</v>
      </c>
      <c r="P6" s="257">
        <v>215.44900000000001</v>
      </c>
      <c r="Q6" s="62">
        <v>1163.452</v>
      </c>
      <c r="R6" s="62">
        <v>2444.134</v>
      </c>
      <c r="S6" s="62">
        <v>3569.4859999999999</v>
      </c>
      <c r="T6" s="62">
        <v>5785.0820000000003</v>
      </c>
      <c r="U6" s="62">
        <v>2630.759</v>
      </c>
      <c r="V6" s="62">
        <v>1437.0150000000001</v>
      </c>
      <c r="W6" s="62">
        <v>872.875</v>
      </c>
      <c r="X6" s="62">
        <v>391.524</v>
      </c>
    </row>
    <row r="7" spans="1:24" s="11" customFormat="1" ht="14.4" thickTop="1" thickBot="1">
      <c r="A7" s="69"/>
      <c r="B7" s="44"/>
      <c r="C7" s="44"/>
      <c r="D7" s="44"/>
      <c r="E7" s="26"/>
      <c r="F7" s="36"/>
      <c r="G7" s="35"/>
      <c r="H7" s="258"/>
      <c r="I7" s="36"/>
      <c r="J7" s="35"/>
      <c r="K7" s="35"/>
      <c r="L7" s="35"/>
      <c r="M7" s="35"/>
      <c r="N7" s="35"/>
      <c r="O7" s="35"/>
      <c r="P7" s="258"/>
      <c r="Q7" s="35"/>
      <c r="R7" s="35"/>
      <c r="S7" s="35"/>
      <c r="T7" s="35"/>
      <c r="U7" s="35"/>
      <c r="V7" s="35"/>
      <c r="W7" s="35"/>
      <c r="X7" s="35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6"/>
      <c r="G8" s="35"/>
      <c r="H8" s="258"/>
      <c r="I8" s="12"/>
      <c r="J8" s="13"/>
      <c r="K8" s="13"/>
      <c r="L8" s="13"/>
      <c r="M8" s="13"/>
      <c r="N8" s="13"/>
      <c r="O8" s="13"/>
      <c r="P8" s="259"/>
      <c r="Q8" s="13"/>
      <c r="R8" s="13"/>
      <c r="S8" s="13"/>
      <c r="T8" s="13"/>
      <c r="U8" s="13"/>
      <c r="V8" s="13"/>
      <c r="W8" s="13"/>
      <c r="X8" s="13"/>
    </row>
    <row r="9" spans="1:24" s="15" customFormat="1" ht="14.4" thickTop="1">
      <c r="A9" s="71"/>
      <c r="B9" s="47" t="s">
        <v>2</v>
      </c>
      <c r="C9" s="47"/>
      <c r="D9" s="47"/>
      <c r="E9" s="48"/>
      <c r="F9" s="49">
        <f>SUM(G9:H9)</f>
        <v>6697977.1929702759</v>
      </c>
      <c r="G9" s="50">
        <f>SUM(I9:P9)</f>
        <v>4018496.9734725952</v>
      </c>
      <c r="H9" s="50">
        <f>SUM(Q9:X9)</f>
        <v>2679480.2194976807</v>
      </c>
      <c r="I9" s="51">
        <f t="shared" ref="I9:X9" si="0">I10+I24+I54+I62</f>
        <v>224545.1953125</v>
      </c>
      <c r="J9" s="52">
        <f t="shared" si="0"/>
        <v>54480.810546875</v>
      </c>
      <c r="K9" s="52">
        <f t="shared" si="0"/>
        <v>240308.70977783203</v>
      </c>
      <c r="L9" s="52">
        <f t="shared" si="0"/>
        <v>857641.51226806641</v>
      </c>
      <c r="M9" s="52">
        <f t="shared" si="0"/>
        <v>955863.9580078125</v>
      </c>
      <c r="N9" s="52">
        <f t="shared" si="0"/>
        <v>845668.38327026367</v>
      </c>
      <c r="O9" s="52">
        <f t="shared" si="0"/>
        <v>630365.69451904297</v>
      </c>
      <c r="P9" s="260">
        <f t="shared" si="0"/>
        <v>209622.70977020264</v>
      </c>
      <c r="Q9" s="250">
        <f t="shared" si="0"/>
        <v>245321.82348632813</v>
      </c>
      <c r="R9" s="250">
        <f t="shared" si="0"/>
        <v>46752.579833984375</v>
      </c>
      <c r="S9" s="250">
        <f t="shared" si="0"/>
        <v>145375.42877197266</v>
      </c>
      <c r="T9" s="250">
        <f t="shared" si="0"/>
        <v>407818.34222412109</v>
      </c>
      <c r="U9" s="250">
        <f t="shared" si="0"/>
        <v>450674.89093017578</v>
      </c>
      <c r="V9" s="250">
        <f t="shared" si="0"/>
        <v>520344.1637878418</v>
      </c>
      <c r="W9" s="250">
        <f t="shared" si="0"/>
        <v>573874.92527770996</v>
      </c>
      <c r="X9" s="251">
        <f t="shared" si="0"/>
        <v>289318.06518554687</v>
      </c>
    </row>
    <row r="10" spans="1:24" s="16" customFormat="1" ht="15" customHeight="1">
      <c r="A10" s="248"/>
      <c r="B10" s="63" t="s">
        <v>214</v>
      </c>
      <c r="C10" s="63"/>
      <c r="D10" s="63"/>
      <c r="E10" s="64"/>
      <c r="F10" s="53">
        <f>SUM(G10:H10)</f>
        <v>728248.11434173584</v>
      </c>
      <c r="G10" s="54">
        <f>SUM(I10:P10)</f>
        <v>389336.93244171143</v>
      </c>
      <c r="H10" s="54">
        <f>SUM(Q10:X10)</f>
        <v>338911.18190002441</v>
      </c>
      <c r="I10" s="55">
        <f>SUM(I11:I23)</f>
        <v>123981.75903320313</v>
      </c>
      <c r="J10" s="56">
        <f>SUM(J11:J23)</f>
        <v>4307.699951171875</v>
      </c>
      <c r="K10" s="56">
        <f>SUM(K11:K23)</f>
        <v>17399.005126953125</v>
      </c>
      <c r="L10" s="56">
        <f t="shared" ref="L10:X10" si="1">SUM(L11:L23)</f>
        <v>78894.930603027344</v>
      </c>
      <c r="M10" s="56">
        <f t="shared" si="1"/>
        <v>59553.658935546875</v>
      </c>
      <c r="N10" s="56">
        <f t="shared" si="1"/>
        <v>54181.028930664063</v>
      </c>
      <c r="O10" s="56">
        <f t="shared" si="1"/>
        <v>40582.560104370117</v>
      </c>
      <c r="P10" s="252">
        <f t="shared" si="1"/>
        <v>10436.289756774902</v>
      </c>
      <c r="Q10" s="56">
        <f t="shared" si="1"/>
        <v>151712.26232910156</v>
      </c>
      <c r="R10" s="56">
        <f t="shared" si="1"/>
        <v>7732.19970703125</v>
      </c>
      <c r="S10" s="56">
        <f t="shared" si="1"/>
        <v>19862.409912109375</v>
      </c>
      <c r="T10" s="56">
        <f t="shared" si="1"/>
        <v>44270.640075683594</v>
      </c>
      <c r="U10" s="56">
        <f t="shared" si="1"/>
        <v>34492.299987792969</v>
      </c>
      <c r="V10" s="56">
        <f t="shared" si="1"/>
        <v>33621.849884033203</v>
      </c>
      <c r="W10" s="56">
        <f t="shared" si="1"/>
        <v>33184.380111694336</v>
      </c>
      <c r="X10" s="252">
        <f t="shared" si="1"/>
        <v>14035.139892578125</v>
      </c>
    </row>
    <row r="11" spans="1:24" s="11" customFormat="1">
      <c r="A11" s="72" t="s">
        <v>81</v>
      </c>
      <c r="B11" s="14"/>
      <c r="C11" s="38" t="s">
        <v>3</v>
      </c>
      <c r="D11" s="88" t="s">
        <v>4</v>
      </c>
      <c r="E11" s="29"/>
      <c r="F11" s="17">
        <f>SUM(G11:H11)</f>
        <v>97763.3984375</v>
      </c>
      <c r="G11" s="19">
        <f>SUM(I11:P11)</f>
        <v>80971.608276367188</v>
      </c>
      <c r="H11" s="19">
        <f t="shared" ref="H11:H61" si="2">SUM(Q11:X11)</f>
        <v>16791.790161132813</v>
      </c>
      <c r="I11" s="18">
        <v>1306.760009765625</v>
      </c>
      <c r="J11" s="31">
        <v>1418.5999755859375</v>
      </c>
      <c r="K11" s="31">
        <v>1191.260009765625</v>
      </c>
      <c r="L11" s="31">
        <v>19228</v>
      </c>
      <c r="M11" s="31">
        <v>23620.0390625</v>
      </c>
      <c r="N11" s="31">
        <v>21726.0390625</v>
      </c>
      <c r="O11" s="31">
        <v>10425.8701171875</v>
      </c>
      <c r="P11" s="87">
        <v>2055.0400390625</v>
      </c>
      <c r="Q11" s="31">
        <v>0</v>
      </c>
      <c r="R11" s="31">
        <v>0</v>
      </c>
      <c r="S11" s="31">
        <v>0</v>
      </c>
      <c r="T11" s="31">
        <v>3037.320068359375</v>
      </c>
      <c r="U11" s="31">
        <v>5551.56005859375</v>
      </c>
      <c r="V11" s="31">
        <v>2644.64990234375</v>
      </c>
      <c r="W11" s="31">
        <v>4567.14013671875</v>
      </c>
      <c r="X11" s="87">
        <v>991.1199951171875</v>
      </c>
    </row>
    <row r="12" spans="1:24" s="11" customFormat="1">
      <c r="A12" s="72" t="s">
        <v>82</v>
      </c>
      <c r="B12" s="14"/>
      <c r="C12" s="38" t="s">
        <v>5</v>
      </c>
      <c r="D12" s="88" t="s">
        <v>209</v>
      </c>
      <c r="E12" s="29"/>
      <c r="F12" s="17">
        <f t="shared" ref="F12:F62" si="3">SUM(G12:H12)</f>
        <v>0</v>
      </c>
      <c r="G12" s="19">
        <f t="shared" ref="G12:G62" si="4">SUM(I12:P12)</f>
        <v>0</v>
      </c>
      <c r="H12" s="19">
        <f t="shared" si="2"/>
        <v>0</v>
      </c>
      <c r="I12" s="18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87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87">
        <v>0</v>
      </c>
    </row>
    <row r="13" spans="1:24" s="11" customFormat="1">
      <c r="A13" s="72" t="s">
        <v>83</v>
      </c>
      <c r="B13" s="14"/>
      <c r="C13" s="37" t="s">
        <v>6</v>
      </c>
      <c r="D13" s="246" t="s">
        <v>215</v>
      </c>
      <c r="E13" s="29"/>
      <c r="F13" s="17">
        <f t="shared" si="3"/>
        <v>23439.761169433594</v>
      </c>
      <c r="G13" s="19">
        <f t="shared" si="4"/>
        <v>5098.27001953125</v>
      </c>
      <c r="H13" s="19">
        <f t="shared" si="2"/>
        <v>18341.491149902344</v>
      </c>
      <c r="I13" s="18">
        <v>0</v>
      </c>
      <c r="J13" s="31">
        <v>1435.9000244140625</v>
      </c>
      <c r="K13" s="31">
        <v>0</v>
      </c>
      <c r="L13" s="31">
        <v>0</v>
      </c>
      <c r="M13" s="31">
        <v>0</v>
      </c>
      <c r="N13" s="31">
        <v>1531.9200439453125</v>
      </c>
      <c r="O13" s="31">
        <v>1411.3399658203125</v>
      </c>
      <c r="P13" s="87">
        <v>719.1099853515625</v>
      </c>
      <c r="Q13" s="31">
        <v>1541.3411865234375</v>
      </c>
      <c r="R13" s="31">
        <v>0</v>
      </c>
      <c r="S13" s="31">
        <v>3106.9599609375</v>
      </c>
      <c r="T13" s="31">
        <v>791.82000732421875</v>
      </c>
      <c r="U13" s="31">
        <v>4578.47998046875</v>
      </c>
      <c r="V13" s="31">
        <v>2477.02001953125</v>
      </c>
      <c r="W13" s="31">
        <v>3991.5</v>
      </c>
      <c r="X13" s="87">
        <v>1854.3699951171875</v>
      </c>
    </row>
    <row r="14" spans="1:24" s="11" customFormat="1">
      <c r="A14" s="72" t="s">
        <v>84</v>
      </c>
      <c r="B14" s="14"/>
      <c r="C14" s="37" t="s">
        <v>7</v>
      </c>
      <c r="D14" s="246" t="s">
        <v>201</v>
      </c>
      <c r="E14" s="29"/>
      <c r="F14" s="17">
        <f t="shared" si="3"/>
        <v>2172.9099884033203</v>
      </c>
      <c r="G14" s="19">
        <f t="shared" si="4"/>
        <v>1741.1799774169922</v>
      </c>
      <c r="H14" s="19">
        <f t="shared" si="2"/>
        <v>431.73001098632812</v>
      </c>
      <c r="I14" s="18">
        <v>0</v>
      </c>
      <c r="J14" s="31">
        <v>0</v>
      </c>
      <c r="K14" s="31">
        <v>0</v>
      </c>
      <c r="L14" s="31">
        <v>765.17999267578125</v>
      </c>
      <c r="M14" s="31">
        <v>722.239990234375</v>
      </c>
      <c r="N14" s="31">
        <v>0</v>
      </c>
      <c r="O14" s="31">
        <v>253.75999450683594</v>
      </c>
      <c r="P14" s="87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431.73001098632812</v>
      </c>
      <c r="W14" s="31">
        <v>0</v>
      </c>
      <c r="X14" s="87">
        <v>0</v>
      </c>
    </row>
    <row r="15" spans="1:24" s="11" customFormat="1">
      <c r="A15" s="72" t="s">
        <v>85</v>
      </c>
      <c r="B15" s="14"/>
      <c r="C15" s="37" t="s">
        <v>8</v>
      </c>
      <c r="D15" s="246" t="s">
        <v>53</v>
      </c>
      <c r="E15" s="29"/>
      <c r="F15" s="17">
        <f t="shared" si="3"/>
        <v>18640.329040527344</v>
      </c>
      <c r="G15" s="17">
        <f t="shared" si="4"/>
        <v>16260.809020996094</v>
      </c>
      <c r="H15" s="17">
        <f t="shared" si="2"/>
        <v>2379.52001953125</v>
      </c>
      <c r="I15" s="18">
        <v>7791.89404296875</v>
      </c>
      <c r="J15" s="31">
        <v>1453.199951171875</v>
      </c>
      <c r="K15" s="31">
        <v>3265.199951171875</v>
      </c>
      <c r="L15" s="31">
        <v>3079.18505859375</v>
      </c>
      <c r="M15" s="31">
        <v>0</v>
      </c>
      <c r="N15" s="31">
        <v>0</v>
      </c>
      <c r="O15" s="31">
        <v>671.33001708984375</v>
      </c>
      <c r="P15" s="87">
        <v>0</v>
      </c>
      <c r="Q15" s="31">
        <v>0</v>
      </c>
      <c r="R15" s="31">
        <v>0</v>
      </c>
      <c r="S15" s="31">
        <v>0</v>
      </c>
      <c r="T15" s="31">
        <v>780.739990234375</v>
      </c>
      <c r="U15" s="31">
        <v>909.34002685546875</v>
      </c>
      <c r="V15" s="31">
        <v>415.739990234375</v>
      </c>
      <c r="W15" s="31">
        <v>0</v>
      </c>
      <c r="X15" s="87">
        <v>273.70001220703125</v>
      </c>
    </row>
    <row r="16" spans="1:24" s="11" customFormat="1">
      <c r="A16" s="72" t="s">
        <v>86</v>
      </c>
      <c r="B16" s="14"/>
      <c r="C16" s="39" t="s">
        <v>9</v>
      </c>
      <c r="D16" s="246" t="s">
        <v>43</v>
      </c>
      <c r="E16" s="29"/>
      <c r="F16" s="17">
        <f t="shared" si="3"/>
        <v>37389.673645019531</v>
      </c>
      <c r="G16" s="17">
        <f t="shared" si="4"/>
        <v>29027.773742675781</v>
      </c>
      <c r="H16" s="17">
        <f t="shared" si="2"/>
        <v>8361.89990234375</v>
      </c>
      <c r="I16" s="18">
        <v>1308.4832763671875</v>
      </c>
      <c r="J16" s="31">
        <v>0</v>
      </c>
      <c r="K16" s="31">
        <v>0</v>
      </c>
      <c r="L16" s="31">
        <v>20182.400390625</v>
      </c>
      <c r="M16" s="31">
        <v>3493.5</v>
      </c>
      <c r="N16" s="31">
        <v>1220.1300048828125</v>
      </c>
      <c r="O16" s="31">
        <v>2617.820068359375</v>
      </c>
      <c r="P16" s="87">
        <v>205.44000244140625</v>
      </c>
      <c r="Q16" s="31">
        <v>1534.260009765625</v>
      </c>
      <c r="R16" s="31">
        <v>0</v>
      </c>
      <c r="S16" s="31">
        <v>0</v>
      </c>
      <c r="T16" s="31">
        <v>4066.159912109375</v>
      </c>
      <c r="U16" s="31">
        <v>861.47998046875</v>
      </c>
      <c r="V16" s="31">
        <v>0</v>
      </c>
      <c r="W16" s="31">
        <v>1900</v>
      </c>
      <c r="X16" s="87">
        <v>0</v>
      </c>
    </row>
    <row r="17" spans="1:24" s="11" customFormat="1">
      <c r="A17" s="72" t="s">
        <v>87</v>
      </c>
      <c r="B17" s="14"/>
      <c r="C17" s="39" t="s">
        <v>10</v>
      </c>
      <c r="D17" s="246" t="s">
        <v>14</v>
      </c>
      <c r="E17" s="29"/>
      <c r="F17" s="17">
        <f t="shared" si="3"/>
        <v>503.42999267578125</v>
      </c>
      <c r="G17" s="17">
        <f t="shared" si="4"/>
        <v>406.6199951171875</v>
      </c>
      <c r="H17" s="17">
        <f t="shared" si="2"/>
        <v>96.80999755859375</v>
      </c>
      <c r="I17" s="18">
        <v>0</v>
      </c>
      <c r="J17" s="31">
        <v>0</v>
      </c>
      <c r="K17" s="31">
        <v>0</v>
      </c>
      <c r="L17" s="31">
        <v>0</v>
      </c>
      <c r="M17" s="31">
        <v>0</v>
      </c>
      <c r="N17" s="31">
        <v>406.6199951171875</v>
      </c>
      <c r="O17" s="31">
        <v>0</v>
      </c>
      <c r="P17" s="87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87">
        <v>96.80999755859375</v>
      </c>
    </row>
    <row r="18" spans="1:24" s="11" customFormat="1">
      <c r="A18" s="72" t="s">
        <v>88</v>
      </c>
      <c r="B18" s="14"/>
      <c r="C18" s="37" t="s">
        <v>11</v>
      </c>
      <c r="D18" s="246" t="s">
        <v>54</v>
      </c>
      <c r="E18" s="29"/>
      <c r="F18" s="17">
        <f>SUM(G18:H18)</f>
        <v>129880.68334960938</v>
      </c>
      <c r="G18" s="17">
        <f>SUM(I18:P18)</f>
        <v>68175.48828125</v>
      </c>
      <c r="H18" s="17">
        <f t="shared" si="2"/>
        <v>61705.195068359375</v>
      </c>
      <c r="I18" s="18">
        <v>7918.90771484375</v>
      </c>
      <c r="J18" s="31">
        <v>0</v>
      </c>
      <c r="K18" s="31">
        <v>4856.91015625</v>
      </c>
      <c r="L18" s="31">
        <v>11381.23046875</v>
      </c>
      <c r="M18" s="31">
        <v>14336.759765625</v>
      </c>
      <c r="N18" s="31">
        <v>14146.080078125</v>
      </c>
      <c r="O18" s="31">
        <v>11429.2802734375</v>
      </c>
      <c r="P18" s="87">
        <v>4106.31982421875</v>
      </c>
      <c r="Q18" s="31">
        <v>12318.9951171875</v>
      </c>
      <c r="R18" s="31">
        <v>4781.27978515625</v>
      </c>
      <c r="S18" s="31">
        <v>7892.419921875</v>
      </c>
      <c r="T18" s="31">
        <v>10926.759765625</v>
      </c>
      <c r="U18" s="31">
        <v>5587.56005859375</v>
      </c>
      <c r="V18" s="31">
        <v>6646.1201171875</v>
      </c>
      <c r="W18" s="31">
        <v>9929.7001953125</v>
      </c>
      <c r="X18" s="87">
        <v>3622.360107421875</v>
      </c>
    </row>
    <row r="19" spans="1:24" s="11" customFormat="1">
      <c r="A19" s="72" t="s">
        <v>89</v>
      </c>
      <c r="B19" s="14"/>
      <c r="C19" s="38" t="s">
        <v>12</v>
      </c>
      <c r="D19" s="88" t="s">
        <v>208</v>
      </c>
      <c r="E19" s="29"/>
      <c r="F19" s="17">
        <f t="shared" si="3"/>
        <v>123533.52587890625</v>
      </c>
      <c r="G19" s="17">
        <f t="shared" si="4"/>
        <v>60826.43603515625</v>
      </c>
      <c r="H19" s="17">
        <f t="shared" si="2"/>
        <v>62707.08984375</v>
      </c>
      <c r="I19" s="18">
        <v>6603.9619140625</v>
      </c>
      <c r="J19" s="31">
        <v>0</v>
      </c>
      <c r="K19" s="31">
        <v>6899.8349609375</v>
      </c>
      <c r="L19" s="31">
        <v>16891.6796875</v>
      </c>
      <c r="M19" s="31">
        <v>12006.1298828125</v>
      </c>
      <c r="N19" s="31">
        <v>8981.009765625</v>
      </c>
      <c r="O19" s="31">
        <v>8009.3798828125</v>
      </c>
      <c r="P19" s="87">
        <v>1434.43994140625</v>
      </c>
      <c r="Q19" s="31">
        <v>16926.16015625</v>
      </c>
      <c r="R19" s="31">
        <v>0</v>
      </c>
      <c r="S19" s="31">
        <v>4428.27001953125</v>
      </c>
      <c r="T19" s="31">
        <v>9232.080078125</v>
      </c>
      <c r="U19" s="31">
        <v>8443.080078125</v>
      </c>
      <c r="V19" s="31">
        <v>12394.349609375</v>
      </c>
      <c r="W19" s="31">
        <v>7689.27001953125</v>
      </c>
      <c r="X19" s="87">
        <v>3593.8798828125</v>
      </c>
    </row>
    <row r="20" spans="1:24" s="11" customFormat="1">
      <c r="A20" s="72" t="s">
        <v>90</v>
      </c>
      <c r="B20" s="14"/>
      <c r="C20" s="38" t="s">
        <v>13</v>
      </c>
      <c r="D20" s="88" t="s">
        <v>211</v>
      </c>
      <c r="E20" s="29"/>
      <c r="F20" s="17">
        <f t="shared" si="3"/>
        <v>3212.050048828125</v>
      </c>
      <c r="G20" s="17">
        <f t="shared" si="4"/>
        <v>0</v>
      </c>
      <c r="H20" s="17">
        <f t="shared" si="2"/>
        <v>3212.050048828125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7">
        <v>0</v>
      </c>
      <c r="Q20" s="31">
        <v>0</v>
      </c>
      <c r="R20" s="31">
        <v>0</v>
      </c>
      <c r="S20" s="31">
        <v>1466.25</v>
      </c>
      <c r="T20" s="31">
        <v>1745.800048828125</v>
      </c>
      <c r="U20" s="31">
        <v>0</v>
      </c>
      <c r="V20" s="31">
        <v>0</v>
      </c>
      <c r="W20" s="31">
        <v>0</v>
      </c>
      <c r="X20" s="87">
        <v>0</v>
      </c>
    </row>
    <row r="21" spans="1:24" s="11" customFormat="1">
      <c r="A21" s="72" t="s">
        <v>91</v>
      </c>
      <c r="B21" s="14"/>
      <c r="C21" s="38" t="s">
        <v>15</v>
      </c>
      <c r="D21" s="88" t="s">
        <v>212</v>
      </c>
      <c r="E21" s="29"/>
      <c r="F21" s="17">
        <f t="shared" si="3"/>
        <v>212520</v>
      </c>
      <c r="G21" s="17">
        <f t="shared" si="4"/>
        <v>97738.9609375</v>
      </c>
      <c r="H21" s="17">
        <f t="shared" si="2"/>
        <v>114781.0390625</v>
      </c>
      <c r="I21" s="18">
        <v>97738.9609375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7">
        <v>0</v>
      </c>
      <c r="Q21" s="31">
        <v>114781.0390625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7">
        <v>0</v>
      </c>
    </row>
    <row r="22" spans="1:24" s="11" customFormat="1">
      <c r="A22" s="72" t="s">
        <v>92</v>
      </c>
      <c r="B22" s="14"/>
      <c r="C22" s="37" t="s">
        <v>16</v>
      </c>
      <c r="D22" s="246" t="s">
        <v>224</v>
      </c>
      <c r="E22" s="29"/>
      <c r="F22" s="17">
        <f t="shared" si="3"/>
        <v>5954.015022277832</v>
      </c>
      <c r="G22" s="17">
        <f t="shared" si="4"/>
        <v>851.73500823974609</v>
      </c>
      <c r="H22" s="17">
        <f t="shared" si="2"/>
        <v>5102.2800140380859</v>
      </c>
      <c r="I22" s="18">
        <v>0</v>
      </c>
      <c r="J22" s="31">
        <v>0</v>
      </c>
      <c r="K22" s="31">
        <v>0</v>
      </c>
      <c r="L22" s="31">
        <v>729.7550048828125</v>
      </c>
      <c r="M22" s="31">
        <v>0</v>
      </c>
      <c r="N22" s="31">
        <v>0</v>
      </c>
      <c r="O22" s="31">
        <v>0</v>
      </c>
      <c r="P22" s="87">
        <v>121.98000335693359</v>
      </c>
      <c r="Q22" s="31">
        <v>0</v>
      </c>
      <c r="R22" s="31">
        <v>0</v>
      </c>
      <c r="S22" s="31">
        <v>0</v>
      </c>
      <c r="T22" s="31">
        <v>3609.300048828125</v>
      </c>
      <c r="U22" s="31">
        <v>861.47998046875</v>
      </c>
      <c r="V22" s="31">
        <v>0</v>
      </c>
      <c r="W22" s="31">
        <v>244.25999450683594</v>
      </c>
      <c r="X22" s="87">
        <v>387.239990234375</v>
      </c>
    </row>
    <row r="23" spans="1:24" s="11" customFormat="1">
      <c r="A23" s="72" t="s">
        <v>93</v>
      </c>
      <c r="B23" s="14"/>
      <c r="C23" s="37" t="s">
        <v>20</v>
      </c>
      <c r="D23" s="246" t="s">
        <v>55</v>
      </c>
      <c r="E23" s="29"/>
      <c r="F23" s="17">
        <f t="shared" si="3"/>
        <v>73238.337768554688</v>
      </c>
      <c r="G23" s="17">
        <f>SUM(I23:P23)</f>
        <v>28238.051147460938</v>
      </c>
      <c r="H23" s="17">
        <f t="shared" si="2"/>
        <v>45000.28662109375</v>
      </c>
      <c r="I23" s="18">
        <v>1312.7911376953125</v>
      </c>
      <c r="J23" s="31">
        <v>0</v>
      </c>
      <c r="K23" s="31">
        <v>1185.800048828125</v>
      </c>
      <c r="L23" s="31">
        <v>6637.5</v>
      </c>
      <c r="M23" s="31">
        <v>5374.990234375</v>
      </c>
      <c r="N23" s="31">
        <v>6169.22998046875</v>
      </c>
      <c r="O23" s="31">
        <v>5763.77978515625</v>
      </c>
      <c r="P23" s="87">
        <v>1793.9599609375</v>
      </c>
      <c r="Q23" s="31">
        <v>4610.466796875</v>
      </c>
      <c r="R23" s="31">
        <v>2950.919921875</v>
      </c>
      <c r="S23" s="31">
        <v>2968.510009765625</v>
      </c>
      <c r="T23" s="31">
        <v>10080.66015625</v>
      </c>
      <c r="U23" s="31">
        <v>7699.31982421875</v>
      </c>
      <c r="V23" s="31">
        <v>8612.240234375</v>
      </c>
      <c r="W23" s="31">
        <v>4862.509765625</v>
      </c>
      <c r="X23" s="87">
        <v>3215.659912109375</v>
      </c>
    </row>
    <row r="24" spans="1:24" s="16" customFormat="1" ht="15" customHeight="1">
      <c r="A24" s="248"/>
      <c r="B24" s="63" t="s">
        <v>222</v>
      </c>
      <c r="C24" s="63"/>
      <c r="D24" s="63"/>
      <c r="E24" s="64"/>
      <c r="F24" s="53">
        <f>SUM(G24:H24)</f>
        <v>4584373.4019317627</v>
      </c>
      <c r="G24" s="54">
        <f>SUM(I24:P24)</f>
        <v>2760047.1789398193</v>
      </c>
      <c r="H24" s="54">
        <f>SUM(Q24:X24)</f>
        <v>1824326.2229919434</v>
      </c>
      <c r="I24" s="55">
        <f>SUM(I25:I53)</f>
        <v>92730.05615234375</v>
      </c>
      <c r="J24" s="56">
        <f t="shared" ref="J24:X24" si="5">SUM(J25:J53)</f>
        <v>32963.2001953125</v>
      </c>
      <c r="K24" s="56">
        <f t="shared" si="5"/>
        <v>60985.923706054688</v>
      </c>
      <c r="L24" s="56">
        <f t="shared" si="5"/>
        <v>440155.90942382812</v>
      </c>
      <c r="M24" s="56">
        <f t="shared" si="5"/>
        <v>778613.54956054688</v>
      </c>
      <c r="N24" s="56">
        <f t="shared" si="5"/>
        <v>710049.72396850586</v>
      </c>
      <c r="O24" s="56">
        <f t="shared" si="5"/>
        <v>508801.64588928223</v>
      </c>
      <c r="P24" s="252">
        <f t="shared" si="5"/>
        <v>135747.17004394531</v>
      </c>
      <c r="Q24" s="56">
        <f t="shared" si="5"/>
        <v>81401.523681640625</v>
      </c>
      <c r="R24" s="56">
        <f t="shared" si="5"/>
        <v>14763.33984375</v>
      </c>
      <c r="S24" s="56">
        <f>SUM(S25:S53)</f>
        <v>50721.649719238281</v>
      </c>
      <c r="T24" s="56">
        <f t="shared" si="5"/>
        <v>280772.48297119141</v>
      </c>
      <c r="U24" s="56">
        <f t="shared" si="5"/>
        <v>366789.14678955078</v>
      </c>
      <c r="V24" s="56">
        <f t="shared" si="5"/>
        <v>440053.74401855469</v>
      </c>
      <c r="W24" s="56">
        <f t="shared" si="5"/>
        <v>428293.80151367187</v>
      </c>
      <c r="X24" s="252">
        <f t="shared" si="5"/>
        <v>161530.5344543457</v>
      </c>
    </row>
    <row r="25" spans="1:24" s="79" customFormat="1">
      <c r="A25" s="102"/>
      <c r="B25" s="262"/>
      <c r="C25" s="262"/>
      <c r="D25" s="104" t="s">
        <v>188</v>
      </c>
      <c r="E25" s="263"/>
      <c r="F25" s="80"/>
      <c r="G25" s="80"/>
      <c r="H25" s="80"/>
      <c r="I25" s="261"/>
      <c r="J25" s="262"/>
      <c r="K25" s="262"/>
      <c r="L25" s="262"/>
      <c r="M25" s="262"/>
      <c r="N25" s="262"/>
      <c r="O25" s="262"/>
      <c r="P25" s="263"/>
      <c r="Q25" s="105"/>
      <c r="R25" s="105"/>
      <c r="S25" s="105"/>
      <c r="T25" s="105"/>
      <c r="U25" s="105"/>
      <c r="V25" s="105"/>
      <c r="W25" s="105"/>
      <c r="X25" s="253"/>
    </row>
    <row r="26" spans="1:24" s="11" customFormat="1">
      <c r="A26" s="72" t="s">
        <v>94</v>
      </c>
      <c r="B26" s="14"/>
      <c r="C26" s="38" t="s">
        <v>21</v>
      </c>
      <c r="D26" s="38"/>
      <c r="E26" s="29" t="s">
        <v>189</v>
      </c>
      <c r="F26" s="17">
        <f>SUM(G26:H26)</f>
        <v>144895.3818359375</v>
      </c>
      <c r="G26" s="17">
        <f>SUM(I26:P26)</f>
        <v>111053.181640625</v>
      </c>
      <c r="H26" s="17">
        <f t="shared" si="2"/>
        <v>33842.2001953125</v>
      </c>
      <c r="I26" s="32">
        <v>0</v>
      </c>
      <c r="J26" s="31">
        <v>0</v>
      </c>
      <c r="K26" s="31">
        <v>0</v>
      </c>
      <c r="L26" s="31">
        <v>10401.23046875</v>
      </c>
      <c r="M26" s="31">
        <v>34781.48046875</v>
      </c>
      <c r="N26" s="31">
        <v>47635.28125</v>
      </c>
      <c r="O26" s="31">
        <v>13049.3896484375</v>
      </c>
      <c r="P26" s="87">
        <v>5185.7998046875</v>
      </c>
      <c r="Q26" s="31">
        <v>0</v>
      </c>
      <c r="R26" s="31">
        <v>0</v>
      </c>
      <c r="S26" s="31">
        <v>2796.840087890625</v>
      </c>
      <c r="T26" s="31">
        <v>4087.679931640625</v>
      </c>
      <c r="U26" s="31">
        <v>8118.35986328125</v>
      </c>
      <c r="V26" s="31">
        <v>7898.0400390625</v>
      </c>
      <c r="W26" s="31">
        <v>7470.72021484375</v>
      </c>
      <c r="X26" s="87">
        <v>3470.56005859375</v>
      </c>
    </row>
    <row r="27" spans="1:24" s="11" customFormat="1">
      <c r="A27" s="72" t="s">
        <v>95</v>
      </c>
      <c r="B27" s="14"/>
      <c r="C27" s="38" t="s">
        <v>22</v>
      </c>
      <c r="D27" s="38"/>
      <c r="E27" s="29" t="s">
        <v>191</v>
      </c>
      <c r="F27" s="17">
        <f t="shared" si="3"/>
        <v>159678.69104003906</v>
      </c>
      <c r="G27" s="17">
        <f t="shared" ref="G27:G43" si="6">SUM(I27:P27)</f>
        <v>132205.1865234375</v>
      </c>
      <c r="H27" s="17">
        <f t="shared" si="2"/>
        <v>27473.504516601563</v>
      </c>
      <c r="I27" s="32">
        <v>0</v>
      </c>
      <c r="J27" s="31">
        <v>0</v>
      </c>
      <c r="K27" s="31">
        <v>1769.35498046875</v>
      </c>
      <c r="L27" s="31">
        <v>11461.4404296875</v>
      </c>
      <c r="M27" s="31">
        <v>50477.25</v>
      </c>
      <c r="N27" s="31">
        <v>42297.390625</v>
      </c>
      <c r="O27" s="31">
        <v>23519.150390625</v>
      </c>
      <c r="P27" s="87">
        <v>2680.60009765625</v>
      </c>
      <c r="Q27" s="31">
        <v>0</v>
      </c>
      <c r="R27" s="31">
        <v>0</v>
      </c>
      <c r="S27" s="31">
        <v>0</v>
      </c>
      <c r="T27" s="31">
        <v>6619.68017578125</v>
      </c>
      <c r="U27" s="31">
        <v>9060.9296875</v>
      </c>
      <c r="V27" s="31">
        <v>8235.974609375</v>
      </c>
      <c r="W27" s="31">
        <v>1362.6800537109375</v>
      </c>
      <c r="X27" s="87">
        <v>2194.239990234375</v>
      </c>
    </row>
    <row r="28" spans="1:24" s="11" customFormat="1">
      <c r="A28" s="72" t="s">
        <v>96</v>
      </c>
      <c r="B28" s="14"/>
      <c r="C28" s="37" t="s">
        <v>23</v>
      </c>
      <c r="D28" s="37"/>
      <c r="E28" s="29" t="s">
        <v>17</v>
      </c>
      <c r="F28" s="17">
        <f t="shared" si="3"/>
        <v>130357.05963134766</v>
      </c>
      <c r="G28" s="17">
        <f t="shared" si="6"/>
        <v>75831.539428710938</v>
      </c>
      <c r="H28" s="17">
        <f t="shared" si="2"/>
        <v>54525.520202636719</v>
      </c>
      <c r="I28" s="32">
        <v>0</v>
      </c>
      <c r="J28" s="31">
        <v>5683.83984375</v>
      </c>
      <c r="K28" s="31">
        <v>0</v>
      </c>
      <c r="L28" s="31">
        <v>13133.4697265625</v>
      </c>
      <c r="M28" s="31">
        <v>27842.220703125</v>
      </c>
      <c r="N28" s="31">
        <v>17446.859375</v>
      </c>
      <c r="O28" s="31">
        <v>9876.009765625</v>
      </c>
      <c r="P28" s="87">
        <v>1849.1400146484375</v>
      </c>
      <c r="Q28" s="31">
        <v>0</v>
      </c>
      <c r="R28" s="31">
        <v>0</v>
      </c>
      <c r="S28" s="31">
        <v>0</v>
      </c>
      <c r="T28" s="31">
        <v>15683.919921875</v>
      </c>
      <c r="U28" s="31">
        <v>18650.16015625</v>
      </c>
      <c r="V28" s="31">
        <v>8347.8603515625</v>
      </c>
      <c r="W28" s="31">
        <v>11096.759765625</v>
      </c>
      <c r="X28" s="87">
        <v>746.82000732421875</v>
      </c>
    </row>
    <row r="29" spans="1:24" s="11" customFormat="1">
      <c r="A29" s="72" t="s">
        <v>97</v>
      </c>
      <c r="B29" s="14"/>
      <c r="C29" s="37" t="s">
        <v>44</v>
      </c>
      <c r="D29" s="37"/>
      <c r="E29" s="29" t="s">
        <v>18</v>
      </c>
      <c r="F29" s="17">
        <f t="shared" si="3"/>
        <v>67414.090423583984</v>
      </c>
      <c r="G29" s="17">
        <f t="shared" si="6"/>
        <v>48539.92041015625</v>
      </c>
      <c r="H29" s="17">
        <f t="shared" si="2"/>
        <v>18874.170013427734</v>
      </c>
      <c r="I29" s="32">
        <v>0</v>
      </c>
      <c r="J29" s="31">
        <v>0</v>
      </c>
      <c r="K29" s="31">
        <v>1875.06005859375</v>
      </c>
      <c r="L29" s="31">
        <v>0</v>
      </c>
      <c r="M29" s="31">
        <v>31582.720703125</v>
      </c>
      <c r="N29" s="31">
        <v>8124.83984375</v>
      </c>
      <c r="O29" s="31">
        <v>6315.2998046875</v>
      </c>
      <c r="P29" s="87">
        <v>642</v>
      </c>
      <c r="Q29" s="31">
        <v>1500.5400390625</v>
      </c>
      <c r="R29" s="31">
        <v>0</v>
      </c>
      <c r="S29" s="31">
        <v>0</v>
      </c>
      <c r="T29" s="31">
        <v>6301.5</v>
      </c>
      <c r="U29" s="31">
        <v>3539.8798828125</v>
      </c>
      <c r="V29" s="31">
        <v>5074.16015625</v>
      </c>
      <c r="W29" s="31">
        <v>2084.679931640625</v>
      </c>
      <c r="X29" s="87">
        <v>373.41000366210937</v>
      </c>
    </row>
    <row r="30" spans="1:24" s="11" customFormat="1">
      <c r="A30" s="72" t="s">
        <v>98</v>
      </c>
      <c r="B30" s="14"/>
      <c r="C30" s="37" t="s">
        <v>45</v>
      </c>
      <c r="D30" s="37"/>
      <c r="E30" s="29" t="s">
        <v>57</v>
      </c>
      <c r="F30" s="17">
        <f t="shared" si="3"/>
        <v>100405.19018554687</v>
      </c>
      <c r="G30" s="17">
        <f t="shared" si="6"/>
        <v>55594.059814453125</v>
      </c>
      <c r="H30" s="17">
        <f t="shared" si="2"/>
        <v>44811.13037109375</v>
      </c>
      <c r="I30" s="32">
        <v>0</v>
      </c>
      <c r="J30" s="31">
        <v>0</v>
      </c>
      <c r="K30" s="31">
        <v>3083.800048828125</v>
      </c>
      <c r="L30" s="31">
        <v>13463.0400390625</v>
      </c>
      <c r="M30" s="31">
        <v>14205.240234375</v>
      </c>
      <c r="N30" s="31">
        <v>16119.8095703125</v>
      </c>
      <c r="O30" s="31">
        <v>7566.47998046875</v>
      </c>
      <c r="P30" s="87">
        <v>1155.68994140625</v>
      </c>
      <c r="Q30" s="31">
        <v>0</v>
      </c>
      <c r="R30" s="31">
        <v>0</v>
      </c>
      <c r="S30" s="31">
        <v>0</v>
      </c>
      <c r="T30" s="31">
        <v>11255.7900390625</v>
      </c>
      <c r="U30" s="31">
        <v>12205.080078125</v>
      </c>
      <c r="V30" s="31">
        <v>10559.16015625</v>
      </c>
      <c r="W30" s="31">
        <v>9910.6201171875</v>
      </c>
      <c r="X30" s="87">
        <v>880.47998046875</v>
      </c>
    </row>
    <row r="31" spans="1:24" s="11" customFormat="1">
      <c r="A31" s="72" t="s">
        <v>99</v>
      </c>
      <c r="B31" s="14"/>
      <c r="C31" s="39" t="s">
        <v>46</v>
      </c>
      <c r="D31" s="39"/>
      <c r="E31" s="29" t="s">
        <v>19</v>
      </c>
      <c r="F31" s="17">
        <f t="shared" si="3"/>
        <v>82081.21875</v>
      </c>
      <c r="G31" s="17">
        <f t="shared" si="6"/>
        <v>0</v>
      </c>
      <c r="H31" s="17">
        <f t="shared" si="2"/>
        <v>82081.21875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7">
        <v>0</v>
      </c>
      <c r="Q31" s="31">
        <v>0</v>
      </c>
      <c r="R31" s="31">
        <v>0</v>
      </c>
      <c r="S31" s="31">
        <v>1367.239990234375</v>
      </c>
      <c r="T31" s="31">
        <v>30514</v>
      </c>
      <c r="U31" s="31">
        <v>29643.0390625</v>
      </c>
      <c r="V31" s="31">
        <v>13137.8798828125</v>
      </c>
      <c r="W31" s="31">
        <v>5935.85986328125</v>
      </c>
      <c r="X31" s="87">
        <v>1483.199951171875</v>
      </c>
    </row>
    <row r="32" spans="1:24" s="11" customFormat="1">
      <c r="A32" s="72" t="s">
        <v>100</v>
      </c>
      <c r="B32" s="14"/>
      <c r="C32" s="39" t="s">
        <v>47</v>
      </c>
      <c r="D32" s="39"/>
      <c r="E32" s="29" t="s">
        <v>193</v>
      </c>
      <c r="F32" s="17">
        <f t="shared" si="3"/>
        <v>54763.931396484375</v>
      </c>
      <c r="G32" s="17">
        <f t="shared" si="6"/>
        <v>0</v>
      </c>
      <c r="H32" s="17">
        <f t="shared" si="2"/>
        <v>54763.931396484375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7">
        <v>0</v>
      </c>
      <c r="Q32" s="31">
        <v>0</v>
      </c>
      <c r="R32" s="31">
        <v>0</v>
      </c>
      <c r="S32" s="31">
        <v>0</v>
      </c>
      <c r="T32" s="31">
        <v>10211.1103515625</v>
      </c>
      <c r="U32" s="31">
        <v>20396.880859375</v>
      </c>
      <c r="V32" s="31">
        <v>16387</v>
      </c>
      <c r="W32" s="31">
        <v>5663.14013671875</v>
      </c>
      <c r="X32" s="87">
        <v>2105.800048828125</v>
      </c>
    </row>
    <row r="33" spans="1:24" s="11" customFormat="1">
      <c r="A33" s="72" t="s">
        <v>101</v>
      </c>
      <c r="B33" s="14"/>
      <c r="C33" s="37" t="s">
        <v>48</v>
      </c>
      <c r="D33" s="37"/>
      <c r="E33" s="29" t="s">
        <v>216</v>
      </c>
      <c r="F33" s="17">
        <f t="shared" si="3"/>
        <v>84360.225952148438</v>
      </c>
      <c r="G33" s="17">
        <f t="shared" si="6"/>
        <v>42751.850952148438</v>
      </c>
      <c r="H33" s="17">
        <f>SUM(Q33:X33)</f>
        <v>41608.375</v>
      </c>
      <c r="I33" s="32">
        <v>6479.2001953125</v>
      </c>
      <c r="J33" s="31">
        <v>10114.4404296875</v>
      </c>
      <c r="K33" s="31">
        <v>3325.679931640625</v>
      </c>
      <c r="L33" s="31">
        <v>8138.580078125</v>
      </c>
      <c r="M33" s="31">
        <v>4885.66015625</v>
      </c>
      <c r="N33" s="31">
        <v>5408.2001953125</v>
      </c>
      <c r="O33" s="31">
        <v>3099.419921875</v>
      </c>
      <c r="P33" s="87">
        <v>1300.6700439453125</v>
      </c>
      <c r="Q33" s="31">
        <v>0</v>
      </c>
      <c r="R33" s="31">
        <v>0</v>
      </c>
      <c r="S33" s="31">
        <v>4550.7001953125</v>
      </c>
      <c r="T33" s="31">
        <v>17545.83984375</v>
      </c>
      <c r="U33" s="31">
        <v>8058.60009765625</v>
      </c>
      <c r="V33" s="31">
        <v>10785.2548828125</v>
      </c>
      <c r="W33" s="31">
        <v>515.8499755859375</v>
      </c>
      <c r="X33" s="87">
        <v>152.1300048828125</v>
      </c>
    </row>
    <row r="34" spans="1:24" s="11" customFormat="1">
      <c r="A34" s="72" t="s">
        <v>102</v>
      </c>
      <c r="B34" s="14"/>
      <c r="C34" s="38" t="s">
        <v>49</v>
      </c>
      <c r="D34" s="88" t="s">
        <v>58</v>
      </c>
      <c r="E34" s="264"/>
      <c r="F34" s="17">
        <f t="shared" si="3"/>
        <v>236468.12084960938</v>
      </c>
      <c r="G34" s="17">
        <f t="shared" si="6"/>
        <v>145232.79125976563</v>
      </c>
      <c r="H34" s="17">
        <f t="shared" si="2"/>
        <v>91235.32958984375</v>
      </c>
      <c r="I34" s="32">
        <v>6479.2001953125</v>
      </c>
      <c r="J34" s="31">
        <v>1453.199951171875</v>
      </c>
      <c r="K34" s="31">
        <v>6685.759765625</v>
      </c>
      <c r="L34" s="31">
        <v>22851.5</v>
      </c>
      <c r="M34" s="31">
        <v>50060.26171875</v>
      </c>
      <c r="N34" s="31">
        <v>38934</v>
      </c>
      <c r="O34" s="31">
        <v>15798.3095703125</v>
      </c>
      <c r="P34" s="87">
        <v>2970.56005859375</v>
      </c>
      <c r="Q34" s="31">
        <v>1534.260009765625</v>
      </c>
      <c r="R34" s="31">
        <v>0</v>
      </c>
      <c r="S34" s="31">
        <v>2879.10009765625</v>
      </c>
      <c r="T34" s="31">
        <v>16314.5498046875</v>
      </c>
      <c r="U34" s="31">
        <v>30781.439453125</v>
      </c>
      <c r="V34" s="31">
        <v>25927.16015625</v>
      </c>
      <c r="W34" s="31">
        <v>11065.7900390625</v>
      </c>
      <c r="X34" s="87">
        <v>2733.030029296875</v>
      </c>
    </row>
    <row r="35" spans="1:24" s="11" customFormat="1">
      <c r="A35" s="72" t="s">
        <v>103</v>
      </c>
      <c r="B35" s="14"/>
      <c r="C35" s="38" t="s">
        <v>50</v>
      </c>
      <c r="D35" s="88" t="s">
        <v>217</v>
      </c>
      <c r="E35" s="264"/>
      <c r="F35" s="17">
        <f t="shared" si="3"/>
        <v>185487.21997070312</v>
      </c>
      <c r="G35" s="17">
        <f t="shared" si="6"/>
        <v>72635.6201171875</v>
      </c>
      <c r="H35" s="17">
        <f t="shared" si="2"/>
        <v>112851.59985351562</v>
      </c>
      <c r="I35" s="32">
        <v>0</v>
      </c>
      <c r="J35" s="31">
        <v>0</v>
      </c>
      <c r="K35" s="31">
        <v>0</v>
      </c>
      <c r="L35" s="31">
        <v>11749.919921875</v>
      </c>
      <c r="M35" s="31">
        <v>10162.419921875</v>
      </c>
      <c r="N35" s="31">
        <v>24739.560546875</v>
      </c>
      <c r="O35" s="31">
        <v>18704.51953125</v>
      </c>
      <c r="P35" s="87">
        <v>7279.2001953125</v>
      </c>
      <c r="Q35" s="31">
        <v>0</v>
      </c>
      <c r="R35" s="31">
        <v>7287.27978515625</v>
      </c>
      <c r="S35" s="31">
        <v>1439.199951171875</v>
      </c>
      <c r="T35" s="31">
        <v>12388.259765625</v>
      </c>
      <c r="U35" s="31">
        <v>22869.720703125</v>
      </c>
      <c r="V35" s="31">
        <v>25260.119140625</v>
      </c>
      <c r="W35" s="31">
        <v>30891.380859375</v>
      </c>
      <c r="X35" s="87">
        <v>12715.6396484375</v>
      </c>
    </row>
    <row r="36" spans="1:24" s="79" customFormat="1">
      <c r="A36" s="102"/>
      <c r="B36" s="262"/>
      <c r="C36" s="104"/>
      <c r="D36" s="104" t="s">
        <v>192</v>
      </c>
      <c r="E36" s="263"/>
      <c r="F36" s="80"/>
      <c r="G36" s="17"/>
      <c r="H36" s="80"/>
      <c r="I36" s="261"/>
      <c r="J36" s="262"/>
      <c r="K36" s="262"/>
      <c r="L36" s="262"/>
      <c r="M36" s="262"/>
      <c r="N36" s="262"/>
      <c r="O36" s="262"/>
      <c r="P36" s="263"/>
      <c r="Q36" s="105"/>
      <c r="R36" s="105"/>
      <c r="S36" s="105"/>
      <c r="T36" s="105"/>
      <c r="U36" s="105"/>
      <c r="V36" s="105"/>
      <c r="W36" s="105"/>
      <c r="X36" s="253"/>
    </row>
    <row r="37" spans="1:24" s="11" customFormat="1">
      <c r="A37" s="72" t="s">
        <v>104</v>
      </c>
      <c r="B37" s="14"/>
      <c r="C37" s="38" t="s">
        <v>51</v>
      </c>
      <c r="D37" s="38"/>
      <c r="E37" s="29" t="s">
        <v>24</v>
      </c>
      <c r="F37" s="17">
        <f t="shared" si="3"/>
        <v>44250.412826538086</v>
      </c>
      <c r="G37" s="17">
        <f t="shared" si="6"/>
        <v>17851.155166625977</v>
      </c>
      <c r="H37" s="17">
        <f t="shared" si="2"/>
        <v>26399.257659912109</v>
      </c>
      <c r="I37" s="32">
        <v>6479.2001953125</v>
      </c>
      <c r="J37" s="31">
        <v>0</v>
      </c>
      <c r="K37" s="31">
        <v>1711.81005859375</v>
      </c>
      <c r="L37" s="31">
        <v>3983.580078125</v>
      </c>
      <c r="M37" s="31">
        <v>5025.33984375</v>
      </c>
      <c r="N37" s="31">
        <v>0</v>
      </c>
      <c r="O37" s="31">
        <v>554.92498779296875</v>
      </c>
      <c r="P37" s="87">
        <v>96.300003051757813</v>
      </c>
      <c r="Q37" s="31">
        <v>1540.498291015625</v>
      </c>
      <c r="R37" s="31">
        <v>2950.919921875</v>
      </c>
      <c r="S37" s="31">
        <v>5860.7998046875</v>
      </c>
      <c r="T37" s="31">
        <v>4909.90478515625</v>
      </c>
      <c r="U37" s="31">
        <v>4973.14990234375</v>
      </c>
      <c r="V37" s="31">
        <v>4159.9599609375</v>
      </c>
      <c r="W37" s="31">
        <v>1609.8699951171875</v>
      </c>
      <c r="X37" s="87">
        <v>394.15499877929687</v>
      </c>
    </row>
    <row r="38" spans="1:24" s="11" customFormat="1">
      <c r="A38" s="72" t="s">
        <v>107</v>
      </c>
      <c r="B38" s="14"/>
      <c r="C38" s="37" t="s">
        <v>59</v>
      </c>
      <c r="D38" s="37"/>
      <c r="E38" s="29" t="s">
        <v>213</v>
      </c>
      <c r="F38" s="17">
        <f t="shared" si="3"/>
        <v>72264.32958984375</v>
      </c>
      <c r="G38" s="17">
        <f t="shared" si="6"/>
        <v>43515.829833984375</v>
      </c>
      <c r="H38" s="17">
        <f t="shared" si="2"/>
        <v>28748.499755859375</v>
      </c>
      <c r="I38" s="32">
        <v>0</v>
      </c>
      <c r="J38" s="31">
        <v>7121.39990234375</v>
      </c>
      <c r="K38" s="31">
        <v>7265.2998046875</v>
      </c>
      <c r="L38" s="31">
        <v>3992.219970703125</v>
      </c>
      <c r="M38" s="31">
        <v>3930.8798828125</v>
      </c>
      <c r="N38" s="31">
        <v>6177.919921875</v>
      </c>
      <c r="O38" s="31">
        <v>10911.7802734375</v>
      </c>
      <c r="P38" s="87">
        <v>4116.330078125</v>
      </c>
      <c r="Q38" s="31">
        <v>1534.260009765625</v>
      </c>
      <c r="R38" s="31">
        <v>0</v>
      </c>
      <c r="S38" s="31">
        <v>0</v>
      </c>
      <c r="T38" s="31">
        <v>3461.8798828125</v>
      </c>
      <c r="U38" s="31">
        <v>5145.1201171875</v>
      </c>
      <c r="V38" s="31">
        <v>9262.6796875</v>
      </c>
      <c r="W38" s="31">
        <v>6371.10009765625</v>
      </c>
      <c r="X38" s="87">
        <v>2973.4599609375</v>
      </c>
    </row>
    <row r="39" spans="1:24" s="11" customFormat="1">
      <c r="A39" s="72" t="s">
        <v>105</v>
      </c>
      <c r="B39" s="14"/>
      <c r="C39" s="37" t="s">
        <v>60</v>
      </c>
      <c r="D39" s="88" t="s">
        <v>190</v>
      </c>
      <c r="E39" s="265"/>
      <c r="F39" s="17">
        <f t="shared" si="3"/>
        <v>16266.304656982422</v>
      </c>
      <c r="G39" s="17">
        <f t="shared" si="6"/>
        <v>12694.444702148438</v>
      </c>
      <c r="H39" s="17">
        <f t="shared" si="2"/>
        <v>3571.8599548339844</v>
      </c>
      <c r="I39" s="32">
        <v>0</v>
      </c>
      <c r="J39" s="31">
        <v>0</v>
      </c>
      <c r="K39" s="31">
        <v>4625.759765625</v>
      </c>
      <c r="L39" s="31">
        <v>3654.909912109375</v>
      </c>
      <c r="M39" s="31">
        <v>732</v>
      </c>
      <c r="N39" s="31">
        <v>3350.39501953125</v>
      </c>
      <c r="O39" s="31">
        <v>177.30000305175781</v>
      </c>
      <c r="P39" s="87">
        <v>154.08000183105469</v>
      </c>
      <c r="Q39" s="31">
        <v>0</v>
      </c>
      <c r="R39" s="31">
        <v>0</v>
      </c>
      <c r="S39" s="31">
        <v>0</v>
      </c>
      <c r="T39" s="31">
        <v>0</v>
      </c>
      <c r="U39" s="31">
        <v>713.8800048828125</v>
      </c>
      <c r="V39" s="31">
        <v>2078.699951171875</v>
      </c>
      <c r="W39" s="31">
        <v>558</v>
      </c>
      <c r="X39" s="87">
        <v>221.27999877929687</v>
      </c>
    </row>
    <row r="40" spans="1:24" s="11" customFormat="1">
      <c r="A40" s="72" t="s">
        <v>108</v>
      </c>
      <c r="B40" s="14"/>
      <c r="C40" s="38" t="s">
        <v>61</v>
      </c>
      <c r="D40" s="88" t="s">
        <v>225</v>
      </c>
      <c r="E40" s="265"/>
      <c r="F40" s="17">
        <f t="shared" si="3"/>
        <v>22500.89990234375</v>
      </c>
      <c r="G40" s="17">
        <f t="shared" si="6"/>
        <v>3934.8399658203125</v>
      </c>
      <c r="H40" s="17">
        <f t="shared" si="2"/>
        <v>18566.059936523438</v>
      </c>
      <c r="I40" s="32">
        <v>0</v>
      </c>
      <c r="J40" s="31">
        <v>0</v>
      </c>
      <c r="K40" s="31">
        <v>0</v>
      </c>
      <c r="L40" s="31">
        <v>0</v>
      </c>
      <c r="M40" s="31">
        <v>702.719970703125</v>
      </c>
      <c r="N40" s="31">
        <v>1122.93994140625</v>
      </c>
      <c r="O40" s="31">
        <v>1698.300048828125</v>
      </c>
      <c r="P40" s="87">
        <v>410.8800048828125</v>
      </c>
      <c r="Q40" s="31">
        <v>0</v>
      </c>
      <c r="R40" s="31">
        <v>0</v>
      </c>
      <c r="S40" s="31">
        <v>7163.7998046875</v>
      </c>
      <c r="T40" s="31">
        <v>2206.9599609375</v>
      </c>
      <c r="U40" s="31">
        <v>3445.56005859375</v>
      </c>
      <c r="V40" s="31">
        <v>0</v>
      </c>
      <c r="W40" s="31">
        <v>3801.06005859375</v>
      </c>
      <c r="X40" s="87">
        <v>1948.6800537109375</v>
      </c>
    </row>
    <row r="41" spans="1:24" s="79" customFormat="1">
      <c r="A41" s="102"/>
      <c r="B41" s="262"/>
      <c r="C41" s="262"/>
      <c r="D41" s="111" t="s">
        <v>218</v>
      </c>
      <c r="E41" s="263"/>
      <c r="F41" s="80"/>
      <c r="G41" s="17"/>
      <c r="H41" s="80"/>
      <c r="I41" s="261"/>
      <c r="J41" s="262"/>
      <c r="K41" s="262"/>
      <c r="L41" s="262"/>
      <c r="M41" s="262"/>
      <c r="N41" s="262"/>
      <c r="O41" s="262"/>
      <c r="P41" s="263"/>
      <c r="Q41" s="105"/>
      <c r="R41" s="105"/>
      <c r="S41" s="105"/>
      <c r="T41" s="105"/>
      <c r="U41" s="105"/>
      <c r="V41" s="105"/>
      <c r="W41" s="105"/>
      <c r="X41" s="253"/>
    </row>
    <row r="42" spans="1:24" s="11" customFormat="1">
      <c r="A42" s="72" t="s">
        <v>106</v>
      </c>
      <c r="B42" s="14"/>
      <c r="C42" s="38" t="s">
        <v>62</v>
      </c>
      <c r="D42" s="14"/>
      <c r="E42" s="29" t="s">
        <v>210</v>
      </c>
      <c r="F42" s="17">
        <f t="shared" si="3"/>
        <v>25055.66015625</v>
      </c>
      <c r="G42" s="17">
        <f t="shared" si="6"/>
        <v>12419.865051269531</v>
      </c>
      <c r="H42" s="17">
        <f t="shared" si="2"/>
        <v>12635.795104980469</v>
      </c>
      <c r="I42" s="32">
        <v>0</v>
      </c>
      <c r="J42" s="31">
        <v>0</v>
      </c>
      <c r="K42" s="31">
        <v>640.08001708984375</v>
      </c>
      <c r="L42" s="31">
        <v>2210.175048828125</v>
      </c>
      <c r="M42" s="31">
        <v>4757.08984375</v>
      </c>
      <c r="N42" s="31">
        <v>2420.320068359375</v>
      </c>
      <c r="O42" s="31">
        <v>2122.56005859375</v>
      </c>
      <c r="P42" s="87">
        <v>269.6400146484375</v>
      </c>
      <c r="Q42" s="31">
        <v>0</v>
      </c>
      <c r="R42" s="31">
        <v>0</v>
      </c>
      <c r="S42" s="31">
        <v>823.5999755859375</v>
      </c>
      <c r="T42" s="31">
        <v>6421.5</v>
      </c>
      <c r="U42" s="31">
        <v>873.44500732421875</v>
      </c>
      <c r="V42" s="31">
        <v>1361.9200439453125</v>
      </c>
      <c r="W42" s="31">
        <v>1646.7900390625</v>
      </c>
      <c r="X42" s="87">
        <v>1508.5400390625</v>
      </c>
    </row>
    <row r="43" spans="1:24" s="11" customFormat="1">
      <c r="A43" s="72" t="s">
        <v>109</v>
      </c>
      <c r="B43" s="14"/>
      <c r="C43" s="38" t="s">
        <v>63</v>
      </c>
      <c r="D43" s="14"/>
      <c r="E43" s="29" t="s">
        <v>219</v>
      </c>
      <c r="F43" s="17">
        <f t="shared" si="3"/>
        <v>480340.97686767578</v>
      </c>
      <c r="G43" s="17">
        <f t="shared" si="6"/>
        <v>238848.07012939453</v>
      </c>
      <c r="H43" s="17">
        <f t="shared" si="2"/>
        <v>241492.90673828125</v>
      </c>
      <c r="I43" s="32">
        <v>0</v>
      </c>
      <c r="J43" s="31">
        <v>0</v>
      </c>
      <c r="K43" s="31">
        <v>613.40997314453125</v>
      </c>
      <c r="L43" s="31">
        <v>22404</v>
      </c>
      <c r="M43" s="31">
        <v>59139.69140625</v>
      </c>
      <c r="N43" s="31">
        <v>66208.046875</v>
      </c>
      <c r="O43" s="31">
        <v>66009.2421875</v>
      </c>
      <c r="P43" s="87">
        <v>24473.6796875</v>
      </c>
      <c r="Q43" s="31">
        <v>0</v>
      </c>
      <c r="R43" s="31">
        <v>0</v>
      </c>
      <c r="S43" s="31">
        <v>4303.52978515625</v>
      </c>
      <c r="T43" s="31">
        <v>12105.599609375</v>
      </c>
      <c r="U43" s="31">
        <v>39845.51953125</v>
      </c>
      <c r="V43" s="31">
        <v>62181</v>
      </c>
      <c r="W43" s="31">
        <v>82251.8984375</v>
      </c>
      <c r="X43" s="87">
        <v>40805.359375</v>
      </c>
    </row>
    <row r="44" spans="1:24" s="11" customFormat="1">
      <c r="A44" s="72" t="s">
        <v>110</v>
      </c>
      <c r="B44" s="14"/>
      <c r="C44" s="38" t="s">
        <v>64</v>
      </c>
      <c r="D44" s="14"/>
      <c r="E44" s="29" t="s">
        <v>202</v>
      </c>
      <c r="F44" s="17">
        <f t="shared" si="3"/>
        <v>1636546.9528808594</v>
      </c>
      <c r="G44" s="17">
        <f t="shared" si="4"/>
        <v>1066553.6345214844</v>
      </c>
      <c r="H44" s="17">
        <f t="shared" si="2"/>
        <v>569993.318359375</v>
      </c>
      <c r="I44" s="32">
        <v>3946.98974609375</v>
      </c>
      <c r="J44" s="31">
        <v>1384.800048828125</v>
      </c>
      <c r="K44" s="31">
        <v>9442.3095703125</v>
      </c>
      <c r="L44" s="31">
        <v>187634.234375</v>
      </c>
      <c r="M44" s="31">
        <v>332725.46875</v>
      </c>
      <c r="N44" s="31">
        <v>286599.34375</v>
      </c>
      <c r="O44" s="31">
        <v>196969.6875</v>
      </c>
      <c r="P44" s="87">
        <v>47850.80078125</v>
      </c>
      <c r="Q44" s="31">
        <v>0</v>
      </c>
      <c r="R44" s="31">
        <v>0</v>
      </c>
      <c r="S44" s="31">
        <v>11338.080078125</v>
      </c>
      <c r="T44" s="31">
        <v>77365.609375</v>
      </c>
      <c r="U44" s="31">
        <v>88941.6015625</v>
      </c>
      <c r="V44" s="31">
        <v>155344.765625</v>
      </c>
      <c r="W44" s="31">
        <v>173190.78125</v>
      </c>
      <c r="X44" s="87">
        <v>63812.48046875</v>
      </c>
    </row>
    <row r="45" spans="1:24" s="11" customFormat="1">
      <c r="A45" s="72" t="s">
        <v>111</v>
      </c>
      <c r="B45" s="14"/>
      <c r="C45" s="38" t="s">
        <v>65</v>
      </c>
      <c r="D45" s="88" t="s">
        <v>203</v>
      </c>
      <c r="E45" s="264"/>
      <c r="F45" s="17">
        <f t="shared" si="3"/>
        <v>312245.79827880859</v>
      </c>
      <c r="G45" s="17">
        <f t="shared" si="4"/>
        <v>211772.44873046875</v>
      </c>
      <c r="H45" s="17">
        <f t="shared" si="2"/>
        <v>100473.34954833984</v>
      </c>
      <c r="I45" s="32">
        <v>7842.3681640625</v>
      </c>
      <c r="J45" s="31">
        <v>0</v>
      </c>
      <c r="K45" s="31">
        <v>0</v>
      </c>
      <c r="L45" s="31">
        <v>4357.43994140625</v>
      </c>
      <c r="M45" s="31">
        <v>38306.87890625</v>
      </c>
      <c r="N45" s="31">
        <v>61580.51953125</v>
      </c>
      <c r="O45" s="31">
        <v>76462.203125</v>
      </c>
      <c r="P45" s="87">
        <v>23223.0390625</v>
      </c>
      <c r="Q45" s="31">
        <v>1544.038818359375</v>
      </c>
      <c r="R45" s="31">
        <v>0</v>
      </c>
      <c r="S45" s="31">
        <v>788.79998779296875</v>
      </c>
      <c r="T45" s="31">
        <v>7356</v>
      </c>
      <c r="U45" s="31">
        <v>15079.75</v>
      </c>
      <c r="V45" s="31">
        <v>26003.640625</v>
      </c>
      <c r="W45" s="31">
        <v>35655.48046875</v>
      </c>
      <c r="X45" s="87">
        <v>14045.6396484375</v>
      </c>
    </row>
    <row r="46" spans="1:24" s="79" customFormat="1">
      <c r="A46" s="102"/>
      <c r="B46" s="262"/>
      <c r="C46" s="111"/>
      <c r="D46" s="111" t="s">
        <v>25</v>
      </c>
      <c r="E46" s="263"/>
      <c r="F46" s="80"/>
      <c r="G46" s="80"/>
      <c r="H46" s="80"/>
      <c r="I46" s="261"/>
      <c r="J46" s="262"/>
      <c r="K46" s="262"/>
      <c r="L46" s="262"/>
      <c r="M46" s="262"/>
      <c r="N46" s="262"/>
      <c r="O46" s="262"/>
      <c r="P46" s="263"/>
      <c r="Q46" s="105"/>
      <c r="R46" s="105"/>
      <c r="S46" s="105"/>
      <c r="T46" s="105"/>
      <c r="U46" s="105"/>
      <c r="V46" s="105"/>
      <c r="W46" s="105"/>
      <c r="X46" s="253"/>
    </row>
    <row r="47" spans="1:24" s="11" customFormat="1">
      <c r="A47" s="72" t="s">
        <v>112</v>
      </c>
      <c r="B47" s="14"/>
      <c r="C47" s="38" t="s">
        <v>66</v>
      </c>
      <c r="D47" s="46"/>
      <c r="E47" s="29" t="s">
        <v>204</v>
      </c>
      <c r="F47" s="17">
        <f t="shared" si="3"/>
        <v>29356.599731445313</v>
      </c>
      <c r="G47" s="17">
        <f t="shared" si="4"/>
        <v>16437.099853515625</v>
      </c>
      <c r="H47" s="17">
        <f t="shared" si="2"/>
        <v>12919.499877929687</v>
      </c>
      <c r="I47" s="32">
        <v>0</v>
      </c>
      <c r="J47" s="31">
        <v>0</v>
      </c>
      <c r="K47" s="31">
        <v>595.6300048828125</v>
      </c>
      <c r="L47" s="31">
        <v>1526</v>
      </c>
      <c r="M47" s="31">
        <v>6630.77001953125</v>
      </c>
      <c r="N47" s="31">
        <v>1997.4599609375</v>
      </c>
      <c r="O47" s="31">
        <v>5177.8798828125</v>
      </c>
      <c r="P47" s="87">
        <v>509.3599853515625</v>
      </c>
      <c r="Q47" s="31">
        <v>0</v>
      </c>
      <c r="R47" s="31">
        <v>0</v>
      </c>
      <c r="S47" s="31">
        <v>0</v>
      </c>
      <c r="T47" s="31">
        <v>2647</v>
      </c>
      <c r="U47" s="31">
        <v>2747.5</v>
      </c>
      <c r="V47" s="31">
        <v>3308.5</v>
      </c>
      <c r="W47" s="31">
        <v>2767.139892578125</v>
      </c>
      <c r="X47" s="87">
        <v>1449.3599853515625</v>
      </c>
    </row>
    <row r="48" spans="1:24" s="11" customFormat="1">
      <c r="A48" s="72" t="s">
        <v>113</v>
      </c>
      <c r="B48" s="14"/>
      <c r="C48" s="38" t="s">
        <v>67</v>
      </c>
      <c r="D48" s="46"/>
      <c r="E48" s="29" t="s">
        <v>205</v>
      </c>
      <c r="F48" s="17">
        <f t="shared" si="3"/>
        <v>208675.10705566406</v>
      </c>
      <c r="G48" s="17">
        <f t="shared" si="4"/>
        <v>179416.42687988281</v>
      </c>
      <c r="H48" s="17">
        <f t="shared" si="2"/>
        <v>29258.68017578125</v>
      </c>
      <c r="I48" s="32">
        <v>0</v>
      </c>
      <c r="J48" s="31">
        <v>0</v>
      </c>
      <c r="K48" s="31">
        <v>5730.509765625</v>
      </c>
      <c r="L48" s="31">
        <v>72489.359375</v>
      </c>
      <c r="M48" s="31">
        <v>52373.87890625</v>
      </c>
      <c r="N48" s="31">
        <v>35844.19921875</v>
      </c>
      <c r="O48" s="31">
        <v>11874.8095703125</v>
      </c>
      <c r="P48" s="87">
        <v>1103.6700439453125</v>
      </c>
      <c r="Q48" s="31">
        <v>0</v>
      </c>
      <c r="R48" s="31">
        <v>0</v>
      </c>
      <c r="S48" s="31">
        <v>0</v>
      </c>
      <c r="T48" s="31">
        <v>2989.6201171875</v>
      </c>
      <c r="U48" s="31">
        <v>9389.16015625</v>
      </c>
      <c r="V48" s="31">
        <v>8549.5498046875</v>
      </c>
      <c r="W48" s="31">
        <v>6393.31005859375</v>
      </c>
      <c r="X48" s="87">
        <v>1937.0400390625</v>
      </c>
    </row>
    <row r="49" spans="1:24" s="11" customFormat="1">
      <c r="A49" s="72" t="s">
        <v>114</v>
      </c>
      <c r="B49" s="14"/>
      <c r="C49" s="38" t="s">
        <v>68</v>
      </c>
      <c r="D49" s="46"/>
      <c r="E49" s="29" t="s">
        <v>206</v>
      </c>
      <c r="F49" s="17">
        <f t="shared" si="3"/>
        <v>25726.892944335937</v>
      </c>
      <c r="G49" s="17">
        <f t="shared" si="4"/>
        <v>16955.170166015625</v>
      </c>
      <c r="H49" s="17">
        <f t="shared" si="2"/>
        <v>8771.7227783203125</v>
      </c>
      <c r="I49" s="32">
        <v>0</v>
      </c>
      <c r="J49" s="31">
        <v>0</v>
      </c>
      <c r="K49" s="31">
        <v>0</v>
      </c>
      <c r="L49" s="31">
        <v>4605.81005859375</v>
      </c>
      <c r="M49" s="31">
        <v>5823.5</v>
      </c>
      <c r="N49" s="31">
        <v>1572.75</v>
      </c>
      <c r="O49" s="31">
        <v>3314.340087890625</v>
      </c>
      <c r="P49" s="87">
        <v>1638.77001953125</v>
      </c>
      <c r="Q49" s="31">
        <v>3080.082763671875</v>
      </c>
      <c r="R49" s="31">
        <v>0</v>
      </c>
      <c r="S49" s="31">
        <v>0</v>
      </c>
      <c r="T49" s="31">
        <v>761.94000244140625</v>
      </c>
      <c r="U49" s="31">
        <v>861.47998046875</v>
      </c>
      <c r="V49" s="31">
        <v>1645.5400390625</v>
      </c>
      <c r="W49" s="31">
        <v>1869.47998046875</v>
      </c>
      <c r="X49" s="87">
        <v>553.20001220703125</v>
      </c>
    </row>
    <row r="50" spans="1:24" s="79" customFormat="1">
      <c r="A50" s="102"/>
      <c r="B50" s="262"/>
      <c r="C50" s="111"/>
      <c r="D50" s="111" t="s">
        <v>26</v>
      </c>
      <c r="E50" s="263"/>
      <c r="F50" s="80"/>
      <c r="G50" s="80"/>
      <c r="H50" s="80"/>
      <c r="I50" s="261"/>
      <c r="J50" s="262"/>
      <c r="K50" s="262"/>
      <c r="L50" s="262"/>
      <c r="M50" s="262"/>
      <c r="N50" s="262"/>
      <c r="O50" s="262"/>
      <c r="P50" s="263"/>
      <c r="Q50" s="105"/>
      <c r="R50" s="105"/>
      <c r="S50" s="105"/>
      <c r="T50" s="105"/>
      <c r="U50" s="105"/>
      <c r="V50" s="105"/>
      <c r="W50" s="105"/>
      <c r="X50" s="253"/>
    </row>
    <row r="51" spans="1:24" s="11" customFormat="1">
      <c r="A51" s="72" t="s">
        <v>115</v>
      </c>
      <c r="B51" s="14"/>
      <c r="C51" s="38" t="s">
        <v>69</v>
      </c>
      <c r="D51" s="46"/>
      <c r="E51" s="29" t="s">
        <v>220</v>
      </c>
      <c r="F51" s="17">
        <f t="shared" si="3"/>
        <v>312846.62548828125</v>
      </c>
      <c r="G51" s="17">
        <f t="shared" si="4"/>
        <v>178074.97607421875</v>
      </c>
      <c r="H51" s="17">
        <f t="shared" si="2"/>
        <v>134771.6494140625</v>
      </c>
      <c r="I51" s="32">
        <v>0</v>
      </c>
      <c r="J51" s="31">
        <v>0</v>
      </c>
      <c r="K51" s="31">
        <v>9753.919921875</v>
      </c>
      <c r="L51" s="31">
        <v>42099</v>
      </c>
      <c r="M51" s="31">
        <v>44468.078125</v>
      </c>
      <c r="N51" s="31">
        <v>42055.73828125</v>
      </c>
      <c r="O51" s="31">
        <v>31781.51953125</v>
      </c>
      <c r="P51" s="87">
        <v>7916.72021484375</v>
      </c>
      <c r="Q51" s="31">
        <v>0</v>
      </c>
      <c r="R51" s="31">
        <v>4525.14013671875</v>
      </c>
      <c r="S51" s="31">
        <v>7409.9599609375</v>
      </c>
      <c r="T51" s="31">
        <v>27838.859375</v>
      </c>
      <c r="U51" s="31">
        <v>31448.890625</v>
      </c>
      <c r="V51" s="31">
        <v>34544.87890625</v>
      </c>
      <c r="W51" s="31">
        <v>24600.240234375</v>
      </c>
      <c r="X51" s="87">
        <v>4403.68017578125</v>
      </c>
    </row>
    <row r="52" spans="1:24" s="11" customFormat="1">
      <c r="A52" s="72" t="s">
        <v>116</v>
      </c>
      <c r="B52" s="14"/>
      <c r="C52" s="37" t="s">
        <v>70</v>
      </c>
      <c r="D52" s="46"/>
      <c r="E52" s="28" t="s">
        <v>207</v>
      </c>
      <c r="F52" s="17">
        <f t="shared" si="3"/>
        <v>7356.4300231933594</v>
      </c>
      <c r="G52" s="17">
        <f t="shared" si="4"/>
        <v>5152.9100036621094</v>
      </c>
      <c r="H52" s="17">
        <f>SUM(Q52:X52)</f>
        <v>2203.52001953125</v>
      </c>
      <c r="I52" s="32">
        <v>0</v>
      </c>
      <c r="J52" s="31">
        <v>0</v>
      </c>
      <c r="K52" s="31">
        <v>0</v>
      </c>
      <c r="L52" s="31">
        <v>0</v>
      </c>
      <c r="M52" s="31">
        <v>0</v>
      </c>
      <c r="N52" s="31">
        <v>414.14999389648437</v>
      </c>
      <c r="O52" s="31">
        <v>3818.52001953125</v>
      </c>
      <c r="P52" s="87">
        <v>920.239990234375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1581.1700439453125</v>
      </c>
      <c r="X52" s="87">
        <v>622.3499755859375</v>
      </c>
    </row>
    <row r="53" spans="1:24" s="11" customFormat="1">
      <c r="A53" s="72" t="s">
        <v>184</v>
      </c>
      <c r="B53" s="14"/>
      <c r="C53" s="37" t="s">
        <v>71</v>
      </c>
      <c r="D53" s="88" t="s">
        <v>182</v>
      </c>
      <c r="E53" s="265"/>
      <c r="F53" s="17">
        <f>SUM(G53:H53)</f>
        <v>145029.28149414063</v>
      </c>
      <c r="G53" s="17">
        <f>SUM(I53:P53)</f>
        <v>72576.15771484375</v>
      </c>
      <c r="H53" s="17">
        <f>SUM(Q53:X53)</f>
        <v>72453.123779296875</v>
      </c>
      <c r="I53" s="32">
        <v>61503.09765625</v>
      </c>
      <c r="J53" s="31">
        <v>7205.52001953125</v>
      </c>
      <c r="K53" s="31">
        <v>3867.5400390625</v>
      </c>
      <c r="L53" s="31">
        <v>0</v>
      </c>
      <c r="M53" s="31">
        <v>0</v>
      </c>
      <c r="N53" s="31">
        <v>0</v>
      </c>
      <c r="O53" s="31">
        <v>0</v>
      </c>
      <c r="P53" s="87">
        <v>0</v>
      </c>
      <c r="Q53" s="31">
        <v>70667.84375</v>
      </c>
      <c r="R53" s="31">
        <v>0</v>
      </c>
      <c r="S53" s="31">
        <v>0</v>
      </c>
      <c r="T53" s="31">
        <v>1785.280029296875</v>
      </c>
      <c r="U53" s="31">
        <v>0</v>
      </c>
      <c r="V53" s="31">
        <v>0</v>
      </c>
      <c r="W53" s="31">
        <v>0</v>
      </c>
      <c r="X53" s="87">
        <v>0</v>
      </c>
    </row>
    <row r="54" spans="1:24" s="16" customFormat="1" ht="15" customHeight="1">
      <c r="A54" s="248"/>
      <c r="B54" s="63" t="s">
        <v>56</v>
      </c>
      <c r="C54" s="63"/>
      <c r="D54" s="63"/>
      <c r="E54" s="64"/>
      <c r="F54" s="53">
        <f t="shared" si="3"/>
        <v>1046775.0827636719</v>
      </c>
      <c r="G54" s="54">
        <f>SUM(G55:G61)</f>
        <v>727203.4700012207</v>
      </c>
      <c r="H54" s="54">
        <f>SUM(H55:H61)</f>
        <v>319571.61276245117</v>
      </c>
      <c r="I54" s="55">
        <f>SUM(I55:I61)</f>
        <v>7833.380126953125</v>
      </c>
      <c r="J54" s="56">
        <f t="shared" ref="J54:X54" si="7">SUM(J55:J61)</f>
        <v>17209.910400390625</v>
      </c>
      <c r="K54" s="56">
        <f t="shared" si="7"/>
        <v>160128.59588623047</v>
      </c>
      <c r="L54" s="56">
        <f t="shared" si="7"/>
        <v>326000.67224121094</v>
      </c>
      <c r="M54" s="56">
        <f>SUM(M55:M61)</f>
        <v>104122.22998046875</v>
      </c>
      <c r="N54" s="56">
        <f t="shared" si="7"/>
        <v>66610.61083984375</v>
      </c>
      <c r="O54" s="56">
        <f t="shared" si="7"/>
        <v>31749.660400390625</v>
      </c>
      <c r="P54" s="252">
        <f>SUM(P55:P61)</f>
        <v>13548.410125732422</v>
      </c>
      <c r="Q54" s="56">
        <f t="shared" si="7"/>
        <v>6085.5599365234375</v>
      </c>
      <c r="R54" s="56">
        <f t="shared" si="7"/>
        <v>21376.38037109375</v>
      </c>
      <c r="S54" s="56">
        <f t="shared" si="7"/>
        <v>73144.169189453125</v>
      </c>
      <c r="T54" s="56">
        <f t="shared" si="7"/>
        <v>80523.219177246094</v>
      </c>
      <c r="U54" s="56">
        <f t="shared" si="7"/>
        <v>48555.894165039063</v>
      </c>
      <c r="V54" s="56">
        <f t="shared" si="7"/>
        <v>30734.989807128906</v>
      </c>
      <c r="W54" s="56">
        <f t="shared" si="7"/>
        <v>35764.64990234375</v>
      </c>
      <c r="X54" s="252">
        <f t="shared" si="7"/>
        <v>23386.750213623047</v>
      </c>
    </row>
    <row r="55" spans="1:24">
      <c r="A55" s="72" t="s">
        <v>119</v>
      </c>
      <c r="B55" s="81"/>
      <c r="C55" s="38" t="s">
        <v>72</v>
      </c>
      <c r="D55" s="88" t="s">
        <v>223</v>
      </c>
      <c r="E55" s="266"/>
      <c r="F55" s="17">
        <f>SUM(G55:H55)</f>
        <v>306084.10809326172</v>
      </c>
      <c r="G55" s="17">
        <f t="shared" si="4"/>
        <v>229035.29797363281</v>
      </c>
      <c r="H55" s="17">
        <f t="shared" si="2"/>
        <v>77048.810119628906</v>
      </c>
      <c r="I55" s="254">
        <v>0</v>
      </c>
      <c r="J55" s="33">
        <v>2803.409912109375</v>
      </c>
      <c r="K55" s="33">
        <v>67827.6875</v>
      </c>
      <c r="L55" s="33">
        <v>91228.140625</v>
      </c>
      <c r="M55" s="33">
        <v>29895.359375</v>
      </c>
      <c r="N55" s="33">
        <v>27141.240234375</v>
      </c>
      <c r="O55" s="33">
        <v>9625.8603515625</v>
      </c>
      <c r="P55" s="87">
        <v>513.5999755859375</v>
      </c>
      <c r="Q55" s="33">
        <v>0</v>
      </c>
      <c r="R55" s="33">
        <v>15685.3203125</v>
      </c>
      <c r="S55" s="33">
        <v>8964.2001953125</v>
      </c>
      <c r="T55" s="33">
        <v>18245.849609375</v>
      </c>
      <c r="U55" s="33">
        <v>24092</v>
      </c>
      <c r="V55" s="33">
        <v>4729.47998046875</v>
      </c>
      <c r="W55" s="33">
        <v>5083.02001953125</v>
      </c>
      <c r="X55" s="255">
        <v>248.94000244140625</v>
      </c>
    </row>
    <row r="56" spans="1:24">
      <c r="A56" s="72" t="s">
        <v>120</v>
      </c>
      <c r="B56" s="81"/>
      <c r="C56" s="38" t="s">
        <v>73</v>
      </c>
      <c r="D56" s="88" t="s">
        <v>27</v>
      </c>
      <c r="E56" s="266"/>
      <c r="F56" s="17">
        <f t="shared" si="3"/>
        <v>112137.5908203125</v>
      </c>
      <c r="G56" s="17">
        <f t="shared" si="4"/>
        <v>61762.01123046875</v>
      </c>
      <c r="H56" s="17">
        <f t="shared" si="2"/>
        <v>50375.57958984375</v>
      </c>
      <c r="I56" s="254">
        <v>0</v>
      </c>
      <c r="J56" s="33">
        <v>0</v>
      </c>
      <c r="K56" s="33">
        <v>3708.60009765625</v>
      </c>
      <c r="L56" s="33">
        <v>16769.310546875</v>
      </c>
      <c r="M56" s="33">
        <v>10162.419921875</v>
      </c>
      <c r="N56" s="33">
        <v>11053.900390625</v>
      </c>
      <c r="O56" s="33">
        <v>11412</v>
      </c>
      <c r="P56" s="87">
        <v>8655.7802734375</v>
      </c>
      <c r="Q56" s="33">
        <v>0</v>
      </c>
      <c r="R56" s="33">
        <v>0</v>
      </c>
      <c r="S56" s="33">
        <v>0</v>
      </c>
      <c r="T56" s="33">
        <v>2206.260009765625</v>
      </c>
      <c r="U56" s="33">
        <v>1427.760009765625</v>
      </c>
      <c r="V56" s="33">
        <v>8823.0595703125</v>
      </c>
      <c r="W56" s="33">
        <v>18058.58984375</v>
      </c>
      <c r="X56" s="255">
        <v>19859.91015625</v>
      </c>
    </row>
    <row r="57" spans="1:24">
      <c r="A57" s="72" t="s">
        <v>121</v>
      </c>
      <c r="B57" s="81"/>
      <c r="C57" s="38" t="s">
        <v>74</v>
      </c>
      <c r="D57" s="88" t="s">
        <v>28</v>
      </c>
      <c r="E57" s="266"/>
      <c r="F57" s="17">
        <f t="shared" si="3"/>
        <v>69065.554412841797</v>
      </c>
      <c r="G57" s="17">
        <f t="shared" si="4"/>
        <v>56565.099365234375</v>
      </c>
      <c r="H57" s="17">
        <f t="shared" si="2"/>
        <v>12500.455047607422</v>
      </c>
      <c r="I57" s="254">
        <v>2584.800048828125</v>
      </c>
      <c r="J57" s="33">
        <v>11568.48046875</v>
      </c>
      <c r="K57" s="33">
        <v>8679.599609375</v>
      </c>
      <c r="L57" s="33">
        <v>19710.69921875</v>
      </c>
      <c r="M57" s="33">
        <v>6622.2001953125</v>
      </c>
      <c r="N57" s="33">
        <v>4500.6298828125</v>
      </c>
      <c r="O57" s="33">
        <v>1847.3399658203125</v>
      </c>
      <c r="P57" s="87">
        <v>1051.3499755859375</v>
      </c>
      <c r="Q57" s="33">
        <v>3033.89990234375</v>
      </c>
      <c r="R57" s="33">
        <v>0</v>
      </c>
      <c r="S57" s="33">
        <v>3795.840087890625</v>
      </c>
      <c r="T57" s="33">
        <v>936.32000732421875</v>
      </c>
      <c r="U57" s="33">
        <v>897.375</v>
      </c>
      <c r="V57" s="33">
        <v>483.1400146484375</v>
      </c>
      <c r="W57" s="33">
        <v>3077.280029296875</v>
      </c>
      <c r="X57" s="255">
        <v>276.60000610351562</v>
      </c>
    </row>
    <row r="58" spans="1:24">
      <c r="A58" s="72" t="s">
        <v>122</v>
      </c>
      <c r="B58" s="81"/>
      <c r="C58" s="38" t="s">
        <v>75</v>
      </c>
      <c r="D58" s="88" t="s">
        <v>117</v>
      </c>
      <c r="E58" s="266"/>
      <c r="F58" s="17">
        <f t="shared" si="3"/>
        <v>4468.25</v>
      </c>
      <c r="G58" s="17">
        <f t="shared" si="4"/>
        <v>2872.8200073242187</v>
      </c>
      <c r="H58" s="17">
        <f t="shared" si="2"/>
        <v>1595.4299926757812</v>
      </c>
      <c r="I58" s="254">
        <v>0</v>
      </c>
      <c r="J58" s="33">
        <v>0</v>
      </c>
      <c r="K58" s="33">
        <v>622.29998779296875</v>
      </c>
      <c r="L58" s="33">
        <v>1528.280029296875</v>
      </c>
      <c r="M58" s="33">
        <v>722.239990234375</v>
      </c>
      <c r="N58" s="33">
        <v>0</v>
      </c>
      <c r="O58" s="33">
        <v>0</v>
      </c>
      <c r="P58" s="87">
        <v>0</v>
      </c>
      <c r="Q58" s="33">
        <v>0</v>
      </c>
      <c r="R58" s="33">
        <v>0</v>
      </c>
      <c r="S58" s="33">
        <v>0</v>
      </c>
      <c r="T58" s="33">
        <v>0</v>
      </c>
      <c r="U58" s="33">
        <v>713.8800048828125</v>
      </c>
      <c r="V58" s="33">
        <v>881.54998779296875</v>
      </c>
      <c r="W58" s="33">
        <v>0</v>
      </c>
      <c r="X58" s="255">
        <v>0</v>
      </c>
    </row>
    <row r="59" spans="1:24">
      <c r="A59" s="72" t="s">
        <v>123</v>
      </c>
      <c r="B59" s="81"/>
      <c r="C59" s="38" t="s">
        <v>76</v>
      </c>
      <c r="D59" s="88" t="s">
        <v>221</v>
      </c>
      <c r="E59" s="266"/>
      <c r="F59" s="17">
        <f t="shared" si="3"/>
        <v>450567.29028320312</v>
      </c>
      <c r="G59" s="17">
        <f t="shared" si="4"/>
        <v>302350.05187988281</v>
      </c>
      <c r="H59" s="17">
        <f t="shared" si="2"/>
        <v>148217.23840332031</v>
      </c>
      <c r="I59" s="254">
        <v>0</v>
      </c>
      <c r="J59" s="33">
        <v>0</v>
      </c>
      <c r="K59" s="33">
        <v>65273.30859375</v>
      </c>
      <c r="L59" s="33">
        <v>167655.421875</v>
      </c>
      <c r="M59" s="33">
        <v>39288.9609375</v>
      </c>
      <c r="N59" s="33">
        <v>21225.400390625</v>
      </c>
      <c r="O59" s="33">
        <v>7442.64013671875</v>
      </c>
      <c r="P59" s="87">
        <v>1464.3199462890625</v>
      </c>
      <c r="Q59" s="33">
        <v>0</v>
      </c>
      <c r="R59" s="33">
        <v>2775.27001953125</v>
      </c>
      <c r="S59" s="33">
        <v>58896.62890625</v>
      </c>
      <c r="T59" s="33">
        <v>48383.5</v>
      </c>
      <c r="U59" s="33">
        <v>19997.119140625</v>
      </c>
      <c r="V59" s="33">
        <v>10223.3603515625</v>
      </c>
      <c r="W59" s="33">
        <v>6834.9599609375</v>
      </c>
      <c r="X59" s="255">
        <v>1106.4000244140625</v>
      </c>
    </row>
    <row r="60" spans="1:24">
      <c r="A60" s="72" t="s">
        <v>124</v>
      </c>
      <c r="B60" s="81"/>
      <c r="C60" s="38" t="s">
        <v>77</v>
      </c>
      <c r="D60" s="88" t="s">
        <v>29</v>
      </c>
      <c r="E60" s="266"/>
      <c r="F60" s="17">
        <f t="shared" si="3"/>
        <v>13819.200042724609</v>
      </c>
      <c r="G60" s="17">
        <f t="shared" si="4"/>
        <v>10175.610076904297</v>
      </c>
      <c r="H60" s="17">
        <f t="shared" si="2"/>
        <v>3643.5899658203125</v>
      </c>
      <c r="I60" s="254">
        <v>1306.760009765625</v>
      </c>
      <c r="J60" s="33">
        <v>0</v>
      </c>
      <c r="K60" s="33">
        <v>4059.60009765625</v>
      </c>
      <c r="L60" s="33">
        <v>1607.6500244140625</v>
      </c>
      <c r="M60" s="33">
        <v>3073.199951171875</v>
      </c>
      <c r="N60" s="33">
        <v>0</v>
      </c>
      <c r="O60" s="33">
        <v>0</v>
      </c>
      <c r="P60" s="87">
        <v>128.39999389648437</v>
      </c>
      <c r="Q60" s="33">
        <v>1517.4000244140625</v>
      </c>
      <c r="R60" s="33">
        <v>0</v>
      </c>
      <c r="S60" s="33">
        <v>0</v>
      </c>
      <c r="T60" s="33">
        <v>2126.18994140625</v>
      </c>
      <c r="U60" s="33">
        <v>0</v>
      </c>
      <c r="V60" s="33">
        <v>0</v>
      </c>
      <c r="W60" s="33">
        <v>0</v>
      </c>
      <c r="X60" s="255">
        <v>0</v>
      </c>
    </row>
    <row r="61" spans="1:24">
      <c r="A61" s="72" t="s">
        <v>125</v>
      </c>
      <c r="B61" s="81"/>
      <c r="C61" s="38" t="s">
        <v>78</v>
      </c>
      <c r="D61" s="88" t="s">
        <v>118</v>
      </c>
      <c r="E61" s="266"/>
      <c r="F61" s="17">
        <f t="shared" si="3"/>
        <v>90633.089111328125</v>
      </c>
      <c r="G61" s="17">
        <f t="shared" si="4"/>
        <v>64442.579467773438</v>
      </c>
      <c r="H61" s="17">
        <f t="shared" si="2"/>
        <v>26190.509643554688</v>
      </c>
      <c r="I61" s="254">
        <v>3941.820068359375</v>
      </c>
      <c r="J61" s="33">
        <v>2838.02001953125</v>
      </c>
      <c r="K61" s="33">
        <v>9957.5</v>
      </c>
      <c r="L61" s="33">
        <v>27501.169921875</v>
      </c>
      <c r="M61" s="33">
        <v>14357.849609375</v>
      </c>
      <c r="N61" s="33">
        <v>2689.43994140625</v>
      </c>
      <c r="O61" s="33">
        <v>1421.8199462890625</v>
      </c>
      <c r="P61" s="87">
        <v>1734.9599609375</v>
      </c>
      <c r="Q61" s="33">
        <v>1534.260009765625</v>
      </c>
      <c r="R61" s="33">
        <v>2915.7900390625</v>
      </c>
      <c r="S61" s="33">
        <v>1487.5</v>
      </c>
      <c r="T61" s="33">
        <v>8625.099609375</v>
      </c>
      <c r="U61" s="33">
        <v>1427.760009765625</v>
      </c>
      <c r="V61" s="33">
        <v>5594.39990234375</v>
      </c>
      <c r="W61" s="33">
        <v>2710.800048828125</v>
      </c>
      <c r="X61" s="255">
        <v>1894.9000244140625</v>
      </c>
    </row>
    <row r="62" spans="1:24" s="101" customFormat="1" ht="15" customHeight="1" thickBot="1">
      <c r="A62" s="249" t="s">
        <v>80</v>
      </c>
      <c r="B62" s="95" t="s">
        <v>183</v>
      </c>
      <c r="C62" s="97" t="s">
        <v>79</v>
      </c>
      <c r="D62" s="100"/>
      <c r="E62" s="97"/>
      <c r="F62" s="98">
        <f t="shared" si="3"/>
        <v>338580.59393310547</v>
      </c>
      <c r="G62" s="99">
        <f t="shared" si="4"/>
        <v>141909.39208984375</v>
      </c>
      <c r="H62" s="99">
        <f>SUM(Q62:X62)</f>
        <v>196671.20184326172</v>
      </c>
      <c r="I62" s="100">
        <v>0</v>
      </c>
      <c r="J62" s="96">
        <v>0</v>
      </c>
      <c r="K62" s="96">
        <v>1795.18505859375</v>
      </c>
      <c r="L62" s="96">
        <v>12590</v>
      </c>
      <c r="M62" s="96">
        <v>13574.51953125</v>
      </c>
      <c r="N62" s="96">
        <v>14827.01953125</v>
      </c>
      <c r="O62" s="96">
        <v>49231.828125</v>
      </c>
      <c r="P62" s="97">
        <v>49890.83984375</v>
      </c>
      <c r="Q62" s="96">
        <v>6122.4775390625</v>
      </c>
      <c r="R62" s="96">
        <v>2880.659912109375</v>
      </c>
      <c r="S62" s="96">
        <v>1647.199951171875</v>
      </c>
      <c r="T62" s="96">
        <v>2252</v>
      </c>
      <c r="U62" s="96">
        <v>837.54998779296875</v>
      </c>
      <c r="V62" s="96">
        <v>15933.580078125</v>
      </c>
      <c r="W62" s="96">
        <v>76632.09375</v>
      </c>
      <c r="X62" s="97">
        <v>90365.640625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90" zoomScaleNormal="90" workbookViewId="0">
      <pane xSplit="5" ySplit="8" topLeftCell="F9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9.109375" defaultRowHeight="13.2"/>
  <cols>
    <col min="1" max="1" width="7.6640625" style="73" customWidth="1"/>
    <col min="2" max="3" width="3" style="40" customWidth="1"/>
    <col min="4" max="4" width="3.88671875" style="40" customWidth="1"/>
    <col min="5" max="5" width="34.6640625" style="6" customWidth="1"/>
    <col min="6" max="24" width="10.88671875" style="6" customWidth="1"/>
    <col min="25" max="16384" width="9.109375" style="6"/>
  </cols>
  <sheetData>
    <row r="1" spans="1:24" ht="15.6">
      <c r="A1" s="65" t="s">
        <v>200</v>
      </c>
    </row>
    <row r="2" spans="1:24" ht="15.6">
      <c r="A2" s="112" t="s">
        <v>163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34" t="s">
        <v>32</v>
      </c>
      <c r="I4" s="289" t="s">
        <v>31</v>
      </c>
      <c r="J4" s="290"/>
      <c r="K4" s="290"/>
      <c r="L4" s="290"/>
      <c r="M4" s="290"/>
      <c r="N4" s="290"/>
      <c r="O4" s="290"/>
      <c r="P4" s="291"/>
      <c r="Q4" s="290" t="s">
        <v>32</v>
      </c>
      <c r="R4" s="290"/>
      <c r="S4" s="290"/>
      <c r="T4" s="290"/>
      <c r="U4" s="290"/>
      <c r="V4" s="290"/>
      <c r="W4" s="290"/>
      <c r="X4" s="290"/>
    </row>
    <row r="5" spans="1:24" s="8" customFormat="1" ht="13.8" thickBot="1">
      <c r="A5" s="68"/>
      <c r="B5" s="43"/>
      <c r="C5" s="43"/>
      <c r="D5" s="43"/>
      <c r="E5" s="21" t="s">
        <v>34</v>
      </c>
      <c r="F5" s="286" t="s">
        <v>52</v>
      </c>
      <c r="G5" s="287" t="s">
        <v>1</v>
      </c>
      <c r="H5" s="288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56" t="s">
        <v>128</v>
      </c>
      <c r="Q5" s="10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10" t="s">
        <v>128</v>
      </c>
    </row>
    <row r="6" spans="1:24" s="11" customFormat="1" ht="14.4" thickTop="1" thickBot="1">
      <c r="A6" s="74" t="s">
        <v>0</v>
      </c>
      <c r="B6" s="57"/>
      <c r="C6" s="57"/>
      <c r="D6" s="57"/>
      <c r="E6" s="58"/>
      <c r="F6" s="59">
        <f>SUM(G6:H6)</f>
        <v>79950.043000000005</v>
      </c>
      <c r="G6" s="60">
        <f>SUM(I6:P6)</f>
        <v>40341.977999999996</v>
      </c>
      <c r="H6" s="60">
        <f>SUM(Q6:X6)</f>
        <v>39608.065000000002</v>
      </c>
      <c r="I6" s="61">
        <v>2926.2809999999999</v>
      </c>
      <c r="J6" s="62">
        <v>5852.5590000000002</v>
      </c>
      <c r="K6" s="62">
        <v>9903.4449999999997</v>
      </c>
      <c r="L6" s="62">
        <v>12733.589</v>
      </c>
      <c r="M6" s="62">
        <v>4568.58</v>
      </c>
      <c r="N6" s="62">
        <v>2761.6959999999999</v>
      </c>
      <c r="O6" s="62">
        <v>1245.0450000000001</v>
      </c>
      <c r="P6" s="257">
        <v>350.78300000000002</v>
      </c>
      <c r="Q6" s="62">
        <v>2709.7020000000002</v>
      </c>
      <c r="R6" s="62">
        <v>5380.1409999999996</v>
      </c>
      <c r="S6" s="62">
        <v>9621.4060000000009</v>
      </c>
      <c r="T6" s="62">
        <v>12563.619000000001</v>
      </c>
      <c r="U6" s="62">
        <v>4573.9849999999997</v>
      </c>
      <c r="V6" s="62">
        <v>2876.1610000000001</v>
      </c>
      <c r="W6" s="62">
        <v>1422.539</v>
      </c>
      <c r="X6" s="62">
        <v>460.512</v>
      </c>
    </row>
    <row r="7" spans="1:24" s="11" customFormat="1" ht="14.4" thickTop="1" thickBot="1">
      <c r="A7" s="69"/>
      <c r="B7" s="44"/>
      <c r="C7" s="44"/>
      <c r="D7" s="44"/>
      <c r="E7" s="26"/>
      <c r="F7" s="36"/>
      <c r="G7" s="35"/>
      <c r="H7" s="258"/>
      <c r="I7" s="36"/>
      <c r="J7" s="35"/>
      <c r="K7" s="35"/>
      <c r="L7" s="35"/>
      <c r="M7" s="35"/>
      <c r="N7" s="35"/>
      <c r="O7" s="35"/>
      <c r="P7" s="258"/>
      <c r="Q7" s="35"/>
      <c r="R7" s="35"/>
      <c r="S7" s="35"/>
      <c r="T7" s="35"/>
      <c r="U7" s="35"/>
      <c r="V7" s="35"/>
      <c r="W7" s="35"/>
      <c r="X7" s="35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6"/>
      <c r="G8" s="35"/>
      <c r="H8" s="258"/>
      <c r="I8" s="12"/>
      <c r="J8" s="13"/>
      <c r="K8" s="13"/>
      <c r="L8" s="13"/>
      <c r="M8" s="13"/>
      <c r="N8" s="13"/>
      <c r="O8" s="13"/>
      <c r="P8" s="259"/>
      <c r="Q8" s="13"/>
      <c r="R8" s="13"/>
      <c r="S8" s="13"/>
      <c r="T8" s="13"/>
      <c r="U8" s="13"/>
      <c r="V8" s="13"/>
      <c r="W8" s="13"/>
      <c r="X8" s="13"/>
    </row>
    <row r="9" spans="1:24" s="15" customFormat="1" ht="14.4" thickTop="1">
      <c r="A9" s="71"/>
      <c r="B9" s="47" t="s">
        <v>2</v>
      </c>
      <c r="C9" s="47"/>
      <c r="D9" s="47"/>
      <c r="E9" s="48"/>
      <c r="F9" s="49">
        <f>SUM(G9:H9)</f>
        <v>18037924.303695679</v>
      </c>
      <c r="G9" s="50">
        <f>SUM(I9:P9)</f>
        <v>10647553.31980896</v>
      </c>
      <c r="H9" s="50">
        <f>SUM(Q9:X9)</f>
        <v>7390370.9838867187</v>
      </c>
      <c r="I9" s="51">
        <f t="shared" ref="I9:X9" si="0">I10+I24+I54+I62</f>
        <v>1034177.5364990234</v>
      </c>
      <c r="J9" s="52">
        <f t="shared" si="0"/>
        <v>226156.23193359375</v>
      </c>
      <c r="K9" s="52">
        <f t="shared" si="0"/>
        <v>1034567.9841308594</v>
      </c>
      <c r="L9" s="52">
        <f t="shared" si="0"/>
        <v>2646251.1058349609</v>
      </c>
      <c r="M9" s="52">
        <f t="shared" si="0"/>
        <v>1999002.3056640625</v>
      </c>
      <c r="N9" s="52">
        <f t="shared" si="0"/>
        <v>1965559.7183227539</v>
      </c>
      <c r="O9" s="52">
        <f t="shared" si="0"/>
        <v>1425120.4960021973</v>
      </c>
      <c r="P9" s="260">
        <f t="shared" si="0"/>
        <v>316717.94142150879</v>
      </c>
      <c r="Q9" s="250">
        <f t="shared" si="0"/>
        <v>985793.38916015625</v>
      </c>
      <c r="R9" s="250">
        <f t="shared" si="0"/>
        <v>203816.03393554688</v>
      </c>
      <c r="S9" s="250">
        <f t="shared" si="0"/>
        <v>773516.31652832031</v>
      </c>
      <c r="T9" s="250">
        <f t="shared" si="0"/>
        <v>1420169.7397460937</v>
      </c>
      <c r="U9" s="250">
        <f t="shared" si="0"/>
        <v>1037647.9631347656</v>
      </c>
      <c r="V9" s="250">
        <f t="shared" si="0"/>
        <v>1387792.5237426758</v>
      </c>
      <c r="W9" s="250">
        <f t="shared" si="0"/>
        <v>1220536.1222229004</v>
      </c>
      <c r="X9" s="251">
        <f t="shared" si="0"/>
        <v>361098.89541625977</v>
      </c>
    </row>
    <row r="10" spans="1:24" s="16" customFormat="1" ht="15" customHeight="1">
      <c r="A10" s="248"/>
      <c r="B10" s="63" t="s">
        <v>214</v>
      </c>
      <c r="C10" s="63"/>
      <c r="D10" s="63"/>
      <c r="E10" s="64"/>
      <c r="F10" s="53">
        <f>SUM(G10:H10)</f>
        <v>3620488.8586120605</v>
      </c>
      <c r="G10" s="54">
        <f>SUM(I10:P10)</f>
        <v>1847052.5859680176</v>
      </c>
      <c r="H10" s="54">
        <f>SUM(Q10:X10)</f>
        <v>1773436.272644043</v>
      </c>
      <c r="I10" s="55">
        <f>SUM(I11:I23)</f>
        <v>722641.50671386719</v>
      </c>
      <c r="J10" s="56">
        <f>SUM(J11:J23)</f>
        <v>57700.8603515625</v>
      </c>
      <c r="K10" s="56">
        <f>SUM(K11:K23)</f>
        <v>70909.135009765625</v>
      </c>
      <c r="L10" s="56">
        <f t="shared" ref="L10:X10" si="1">SUM(L11:L23)</f>
        <v>303450.7294921875</v>
      </c>
      <c r="M10" s="56">
        <f t="shared" si="1"/>
        <v>193131.50732421875</v>
      </c>
      <c r="N10" s="56">
        <f t="shared" si="1"/>
        <v>257991.07757568359</v>
      </c>
      <c r="O10" s="56">
        <f t="shared" si="1"/>
        <v>197547.5036315918</v>
      </c>
      <c r="P10" s="252">
        <f t="shared" si="1"/>
        <v>43680.265869140625</v>
      </c>
      <c r="Q10" s="56">
        <f t="shared" si="1"/>
        <v>772698.9189453125</v>
      </c>
      <c r="R10" s="56">
        <f t="shared" si="1"/>
        <v>51636.040283203125</v>
      </c>
      <c r="S10" s="56">
        <f t="shared" si="1"/>
        <v>108800.3212890625</v>
      </c>
      <c r="T10" s="56">
        <f t="shared" si="1"/>
        <v>197040.62133789063</v>
      </c>
      <c r="U10" s="56">
        <f t="shared" si="1"/>
        <v>128290.10009765625</v>
      </c>
      <c r="V10" s="56">
        <f t="shared" si="1"/>
        <v>251624.77313232422</v>
      </c>
      <c r="W10" s="56">
        <f t="shared" si="1"/>
        <v>207905.07751464844</v>
      </c>
      <c r="X10" s="252">
        <f t="shared" si="1"/>
        <v>55440.420043945313</v>
      </c>
    </row>
    <row r="11" spans="1:24" s="11" customFormat="1">
      <c r="A11" s="72" t="s">
        <v>81</v>
      </c>
      <c r="B11" s="14"/>
      <c r="C11" s="38" t="s">
        <v>3</v>
      </c>
      <c r="D11" s="88" t="s">
        <v>4</v>
      </c>
      <c r="E11" s="29"/>
      <c r="F11" s="17">
        <f>SUM(G11:H11)</f>
        <v>489221.99487304688</v>
      </c>
      <c r="G11" s="19">
        <f>SUM(I11:P11)</f>
        <v>355878.08544921875</v>
      </c>
      <c r="H11" s="19">
        <f t="shared" ref="H11:H61" si="2">SUM(Q11:X11)</f>
        <v>133343.90942382812</v>
      </c>
      <c r="I11" s="18">
        <v>1993.81005859375</v>
      </c>
      <c r="J11" s="31">
        <v>0</v>
      </c>
      <c r="K11" s="31">
        <v>16509.470703125</v>
      </c>
      <c r="L11" s="31">
        <v>127884</v>
      </c>
      <c r="M11" s="31">
        <v>94192.1171875</v>
      </c>
      <c r="N11" s="31">
        <v>73573.640625</v>
      </c>
      <c r="O11" s="31">
        <v>37723.171875</v>
      </c>
      <c r="P11" s="87">
        <v>4001.875</v>
      </c>
      <c r="Q11" s="31">
        <v>0</v>
      </c>
      <c r="R11" s="31">
        <v>0</v>
      </c>
      <c r="S11" s="31">
        <v>16196.3701171875</v>
      </c>
      <c r="T11" s="31">
        <v>51458.16015625</v>
      </c>
      <c r="U11" s="31">
        <v>18922.6796875</v>
      </c>
      <c r="V11" s="31">
        <v>27715.5</v>
      </c>
      <c r="W11" s="31">
        <v>15838.5595703125</v>
      </c>
      <c r="X11" s="87">
        <v>3212.639892578125</v>
      </c>
    </row>
    <row r="12" spans="1:24" s="11" customFormat="1">
      <c r="A12" s="72" t="s">
        <v>82</v>
      </c>
      <c r="B12" s="14"/>
      <c r="C12" s="38" t="s">
        <v>5</v>
      </c>
      <c r="D12" s="88" t="s">
        <v>209</v>
      </c>
      <c r="E12" s="29"/>
      <c r="F12" s="17">
        <f t="shared" ref="F12:F62" si="3">SUM(G12:H12)</f>
        <v>62323.659606933594</v>
      </c>
      <c r="G12" s="19">
        <f t="shared" ref="G12:G62" si="4">SUM(I12:P12)</f>
        <v>47823.969970703125</v>
      </c>
      <c r="H12" s="19">
        <f t="shared" si="2"/>
        <v>14499.689636230469</v>
      </c>
      <c r="I12" s="18">
        <v>1993.81005859375</v>
      </c>
      <c r="J12" s="31">
        <v>0</v>
      </c>
      <c r="K12" s="31">
        <v>5016.0498046875</v>
      </c>
      <c r="L12" s="31">
        <v>36817</v>
      </c>
      <c r="M12" s="31">
        <v>3997.110107421875</v>
      </c>
      <c r="N12" s="31">
        <v>0</v>
      </c>
      <c r="O12" s="31">
        <v>0</v>
      </c>
      <c r="P12" s="87">
        <v>0</v>
      </c>
      <c r="Q12" s="31">
        <v>0</v>
      </c>
      <c r="R12" s="31">
        <v>0</v>
      </c>
      <c r="S12" s="31">
        <v>3473.280029296875</v>
      </c>
      <c r="T12" s="31">
        <v>10508.849609375</v>
      </c>
      <c r="U12" s="31">
        <v>0</v>
      </c>
      <c r="V12" s="31">
        <v>0</v>
      </c>
      <c r="W12" s="31">
        <v>517.55999755859375</v>
      </c>
      <c r="X12" s="87">
        <v>0</v>
      </c>
    </row>
    <row r="13" spans="1:24" s="11" customFormat="1">
      <c r="A13" s="72" t="s">
        <v>83</v>
      </c>
      <c r="B13" s="14"/>
      <c r="C13" s="37" t="s">
        <v>6</v>
      </c>
      <c r="D13" s="246" t="s">
        <v>215</v>
      </c>
      <c r="E13" s="29"/>
      <c r="F13" s="17">
        <f t="shared" si="3"/>
        <v>395810.26586914063</v>
      </c>
      <c r="G13" s="19">
        <f t="shared" si="4"/>
        <v>145993.29028320313</v>
      </c>
      <c r="H13" s="19">
        <f t="shared" si="2"/>
        <v>249816.9755859375</v>
      </c>
      <c r="I13" s="18">
        <v>28645.30859375</v>
      </c>
      <c r="J13" s="31">
        <v>8790.5302734375</v>
      </c>
      <c r="K13" s="31">
        <v>3019.800048828125</v>
      </c>
      <c r="L13" s="31">
        <v>7497</v>
      </c>
      <c r="M13" s="31">
        <v>12050.1103515625</v>
      </c>
      <c r="N13" s="31">
        <v>43201.859375</v>
      </c>
      <c r="O13" s="31">
        <v>34369.921875</v>
      </c>
      <c r="P13" s="87">
        <v>8418.759765625</v>
      </c>
      <c r="Q13" s="31">
        <v>57913.65625</v>
      </c>
      <c r="R13" s="31">
        <v>0</v>
      </c>
      <c r="S13" s="31">
        <v>9267.6298828125</v>
      </c>
      <c r="T13" s="31">
        <v>23320</v>
      </c>
      <c r="U13" s="31">
        <v>29559.9609375</v>
      </c>
      <c r="V13" s="31">
        <v>65710.3203125</v>
      </c>
      <c r="W13" s="31">
        <v>47070.8984375</v>
      </c>
      <c r="X13" s="87">
        <v>16974.509765625</v>
      </c>
    </row>
    <row r="14" spans="1:24" s="11" customFormat="1">
      <c r="A14" s="72" t="s">
        <v>84</v>
      </c>
      <c r="B14" s="14"/>
      <c r="C14" s="37" t="s">
        <v>7</v>
      </c>
      <c r="D14" s="246" t="s">
        <v>201</v>
      </c>
      <c r="E14" s="29"/>
      <c r="F14" s="17">
        <f t="shared" si="3"/>
        <v>22233.446838378906</v>
      </c>
      <c r="G14" s="19">
        <f t="shared" si="4"/>
        <v>6609.1971435546875</v>
      </c>
      <c r="H14" s="19">
        <f t="shared" si="2"/>
        <v>15624.249694824219</v>
      </c>
      <c r="I14" s="18">
        <v>2013.9671630859375</v>
      </c>
      <c r="J14" s="31">
        <v>2358.75</v>
      </c>
      <c r="K14" s="31">
        <v>0</v>
      </c>
      <c r="L14" s="31">
        <v>0</v>
      </c>
      <c r="M14" s="31">
        <v>0</v>
      </c>
      <c r="N14" s="31">
        <v>1688.9599609375</v>
      </c>
      <c r="O14" s="31">
        <v>547.52001953125</v>
      </c>
      <c r="P14" s="87">
        <v>0</v>
      </c>
      <c r="Q14" s="31">
        <v>11856.3896484375</v>
      </c>
      <c r="R14" s="31">
        <v>3081.7900390625</v>
      </c>
      <c r="S14" s="31">
        <v>0</v>
      </c>
      <c r="T14" s="31">
        <v>0</v>
      </c>
      <c r="U14" s="31">
        <v>0</v>
      </c>
      <c r="V14" s="31">
        <v>686.07000732421875</v>
      </c>
      <c r="W14" s="31">
        <v>0</v>
      </c>
      <c r="X14" s="87">
        <v>0</v>
      </c>
    </row>
    <row r="15" spans="1:24" s="11" customFormat="1">
      <c r="A15" s="72" t="s">
        <v>85</v>
      </c>
      <c r="B15" s="14"/>
      <c r="C15" s="37" t="s">
        <v>8</v>
      </c>
      <c r="D15" s="246" t="s">
        <v>53</v>
      </c>
      <c r="E15" s="29"/>
      <c r="F15" s="17">
        <f t="shared" si="3"/>
        <v>116488.23278808594</v>
      </c>
      <c r="G15" s="17">
        <f t="shared" si="4"/>
        <v>60121.942504882813</v>
      </c>
      <c r="H15" s="17">
        <f t="shared" si="2"/>
        <v>56366.290283203125</v>
      </c>
      <c r="I15" s="18">
        <v>22783.662109375</v>
      </c>
      <c r="J15" s="31">
        <v>8200.080078125</v>
      </c>
      <c r="K15" s="31">
        <v>10044.7197265625</v>
      </c>
      <c r="L15" s="31">
        <v>10143.4404296875</v>
      </c>
      <c r="M15" s="31">
        <v>5544.580078125</v>
      </c>
      <c r="N15" s="31">
        <v>1457.0400390625</v>
      </c>
      <c r="O15" s="31">
        <v>1445.1700439453125</v>
      </c>
      <c r="P15" s="87">
        <v>503.25</v>
      </c>
      <c r="Q15" s="31">
        <v>21258.509765625</v>
      </c>
      <c r="R15" s="31">
        <v>5700.240234375</v>
      </c>
      <c r="S15" s="31">
        <v>10344.240234375</v>
      </c>
      <c r="T15" s="31">
        <v>2901.510009765625</v>
      </c>
      <c r="U15" s="31">
        <v>5830.33984375</v>
      </c>
      <c r="V15" s="31">
        <v>7083.18017578125</v>
      </c>
      <c r="W15" s="31">
        <v>3097.27001953125</v>
      </c>
      <c r="X15" s="87">
        <v>151</v>
      </c>
    </row>
    <row r="16" spans="1:24" s="11" customFormat="1">
      <c r="A16" s="72" t="s">
        <v>86</v>
      </c>
      <c r="B16" s="14"/>
      <c r="C16" s="39" t="s">
        <v>9</v>
      </c>
      <c r="D16" s="246" t="s">
        <v>43</v>
      </c>
      <c r="E16" s="29"/>
      <c r="F16" s="17">
        <f t="shared" si="3"/>
        <v>112799.38946533203</v>
      </c>
      <c r="G16" s="17">
        <f t="shared" si="4"/>
        <v>71020.588256835938</v>
      </c>
      <c r="H16" s="17">
        <f t="shared" si="2"/>
        <v>41778.801208496094</v>
      </c>
      <c r="I16" s="18">
        <v>5990.22900390625</v>
      </c>
      <c r="J16" s="31">
        <v>3819.56005859375</v>
      </c>
      <c r="K16" s="31">
        <v>7114.10009765625</v>
      </c>
      <c r="L16" s="31">
        <v>30795.119140625</v>
      </c>
      <c r="M16" s="31">
        <v>16268.25</v>
      </c>
      <c r="N16" s="31">
        <v>5844.68994140625</v>
      </c>
      <c r="O16" s="31">
        <v>1188.6400146484375</v>
      </c>
      <c r="P16" s="87">
        <v>0</v>
      </c>
      <c r="Q16" s="31">
        <v>0</v>
      </c>
      <c r="R16" s="31">
        <v>2550.590087890625</v>
      </c>
      <c r="S16" s="31">
        <v>8744.3603515625</v>
      </c>
      <c r="T16" s="31">
        <v>21664.810546875</v>
      </c>
      <c r="U16" s="31">
        <v>4096.080078125</v>
      </c>
      <c r="V16" s="31">
        <v>3656.1201171875</v>
      </c>
      <c r="W16" s="31">
        <v>517.55999755859375</v>
      </c>
      <c r="X16" s="87">
        <v>549.280029296875</v>
      </c>
    </row>
    <row r="17" spans="1:24" s="11" customFormat="1">
      <c r="A17" s="72" t="s">
        <v>87</v>
      </c>
      <c r="B17" s="14"/>
      <c r="C17" s="39" t="s">
        <v>10</v>
      </c>
      <c r="D17" s="246" t="s">
        <v>14</v>
      </c>
      <c r="E17" s="29"/>
      <c r="F17" s="17">
        <f t="shared" si="3"/>
        <v>144749.36206054687</v>
      </c>
      <c r="G17" s="17">
        <f t="shared" si="4"/>
        <v>60100.46044921875</v>
      </c>
      <c r="H17" s="17">
        <f t="shared" si="2"/>
        <v>84648.901611328125</v>
      </c>
      <c r="I17" s="18">
        <v>5982.33984375</v>
      </c>
      <c r="J17" s="31">
        <v>6698.93017578125</v>
      </c>
      <c r="K17" s="31">
        <v>4625.64990234375</v>
      </c>
      <c r="L17" s="31">
        <v>10533.1201171875</v>
      </c>
      <c r="M17" s="31">
        <v>4071.85009765625</v>
      </c>
      <c r="N17" s="31">
        <v>12460.23046875</v>
      </c>
      <c r="O17" s="31">
        <v>13474.259765625</v>
      </c>
      <c r="P17" s="87">
        <v>2254.080078125</v>
      </c>
      <c r="Q17" s="31">
        <v>7360.080078125</v>
      </c>
      <c r="R17" s="31">
        <v>11399.6396484375</v>
      </c>
      <c r="S17" s="31">
        <v>1513.010009765625</v>
      </c>
      <c r="T17" s="31">
        <v>7008.0400390625</v>
      </c>
      <c r="U17" s="31">
        <v>10133.2802734375</v>
      </c>
      <c r="V17" s="31">
        <v>25262.900390625</v>
      </c>
      <c r="W17" s="31">
        <v>16551.7109375</v>
      </c>
      <c r="X17" s="87">
        <v>5420.240234375</v>
      </c>
    </row>
    <row r="18" spans="1:24" s="11" customFormat="1">
      <c r="A18" s="72" t="s">
        <v>88</v>
      </c>
      <c r="B18" s="14"/>
      <c r="C18" s="37" t="s">
        <v>11</v>
      </c>
      <c r="D18" s="246" t="s">
        <v>54</v>
      </c>
      <c r="E18" s="29"/>
      <c r="F18" s="17">
        <f>SUM(G18:H18)</f>
        <v>430411.84814453125</v>
      </c>
      <c r="G18" s="17">
        <f>SUM(I18:P18)</f>
        <v>234843.79052734375</v>
      </c>
      <c r="H18" s="17">
        <f t="shared" si="2"/>
        <v>195568.0576171875</v>
      </c>
      <c r="I18" s="18">
        <v>121791.2421875</v>
      </c>
      <c r="J18" s="31">
        <v>9322.7998046875</v>
      </c>
      <c r="K18" s="31">
        <v>4433.93994140625</v>
      </c>
      <c r="L18" s="31">
        <v>14969.009765625</v>
      </c>
      <c r="M18" s="31">
        <v>19541.1796875</v>
      </c>
      <c r="N18" s="31">
        <v>26024.439453125</v>
      </c>
      <c r="O18" s="31">
        <v>31262.939453125</v>
      </c>
      <c r="P18" s="87">
        <v>7498.240234375</v>
      </c>
      <c r="Q18" s="31">
        <v>99010.1875</v>
      </c>
      <c r="R18" s="31">
        <v>8987.16015625</v>
      </c>
      <c r="S18" s="31">
        <v>2699.3798828125</v>
      </c>
      <c r="T18" s="31">
        <v>6723.080078125</v>
      </c>
      <c r="U18" s="31">
        <v>4422.60009765625</v>
      </c>
      <c r="V18" s="31">
        <v>26271.9609375</v>
      </c>
      <c r="W18" s="31">
        <v>40685.0390625</v>
      </c>
      <c r="X18" s="87">
        <v>6768.64990234375</v>
      </c>
    </row>
    <row r="19" spans="1:24" s="11" customFormat="1">
      <c r="A19" s="72" t="s">
        <v>89</v>
      </c>
      <c r="B19" s="14"/>
      <c r="C19" s="38" t="s">
        <v>12</v>
      </c>
      <c r="D19" s="88" t="s">
        <v>208</v>
      </c>
      <c r="E19" s="29"/>
      <c r="F19" s="17">
        <f t="shared" si="3"/>
        <v>185552.28210449219</v>
      </c>
      <c r="G19" s="17">
        <f t="shared" si="4"/>
        <v>91528.316162109375</v>
      </c>
      <c r="H19" s="17">
        <f t="shared" si="2"/>
        <v>94023.965942382813</v>
      </c>
      <c r="I19" s="18">
        <v>26758.05078125</v>
      </c>
      <c r="J19" s="31">
        <v>2303.25</v>
      </c>
      <c r="K19" s="31">
        <v>5936.80517578125</v>
      </c>
      <c r="L19" s="31">
        <v>15484.0400390625</v>
      </c>
      <c r="M19" s="31">
        <v>6247.4501953125</v>
      </c>
      <c r="N19" s="31">
        <v>19810.169921875</v>
      </c>
      <c r="O19" s="31">
        <v>12339.9599609375</v>
      </c>
      <c r="P19" s="87">
        <v>2648.590087890625</v>
      </c>
      <c r="Q19" s="31">
        <v>30784.787109375</v>
      </c>
      <c r="R19" s="31">
        <v>8348.1396484375</v>
      </c>
      <c r="S19" s="31">
        <v>4184.02978515625</v>
      </c>
      <c r="T19" s="31">
        <v>9368.3203125</v>
      </c>
      <c r="U19" s="31">
        <v>7021.7998046875</v>
      </c>
      <c r="V19" s="31">
        <v>20886.9296875</v>
      </c>
      <c r="W19" s="31">
        <v>12342.849609375</v>
      </c>
      <c r="X19" s="87">
        <v>1087.1099853515625</v>
      </c>
    </row>
    <row r="20" spans="1:24" s="11" customFormat="1">
      <c r="A20" s="72" t="s">
        <v>90</v>
      </c>
      <c r="B20" s="14"/>
      <c r="C20" s="38" t="s">
        <v>13</v>
      </c>
      <c r="D20" s="88" t="s">
        <v>211</v>
      </c>
      <c r="E20" s="29"/>
      <c r="F20" s="17">
        <f t="shared" si="3"/>
        <v>53285.951171875</v>
      </c>
      <c r="G20" s="17">
        <f t="shared" si="4"/>
        <v>0</v>
      </c>
      <c r="H20" s="17">
        <f t="shared" si="2"/>
        <v>53285.951171875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7">
        <v>0</v>
      </c>
      <c r="Q20" s="31">
        <v>0</v>
      </c>
      <c r="R20" s="31">
        <v>0</v>
      </c>
      <c r="S20" s="31">
        <v>39464.55078125</v>
      </c>
      <c r="T20" s="31">
        <v>13821.400390625</v>
      </c>
      <c r="U20" s="31">
        <v>0</v>
      </c>
      <c r="V20" s="31">
        <v>0</v>
      </c>
      <c r="W20" s="31">
        <v>0</v>
      </c>
      <c r="X20" s="87">
        <v>0</v>
      </c>
    </row>
    <row r="21" spans="1:24" s="11" customFormat="1">
      <c r="A21" s="72" t="s">
        <v>91</v>
      </c>
      <c r="B21" s="14"/>
      <c r="C21" s="38" t="s">
        <v>15</v>
      </c>
      <c r="D21" s="88" t="s">
        <v>212</v>
      </c>
      <c r="E21" s="29"/>
      <c r="F21" s="17">
        <f t="shared" si="3"/>
        <v>975129.15625</v>
      </c>
      <c r="G21" s="17">
        <f t="shared" si="4"/>
        <v>480977.84375</v>
      </c>
      <c r="H21" s="17">
        <f t="shared" si="2"/>
        <v>494151.3125</v>
      </c>
      <c r="I21" s="18">
        <v>480977.84375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7">
        <v>0</v>
      </c>
      <c r="Q21" s="31">
        <v>494151.3125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7">
        <v>0</v>
      </c>
    </row>
    <row r="22" spans="1:24" s="11" customFormat="1">
      <c r="A22" s="72" t="s">
        <v>92</v>
      </c>
      <c r="B22" s="14"/>
      <c r="C22" s="37" t="s">
        <v>16</v>
      </c>
      <c r="D22" s="246" t="s">
        <v>224</v>
      </c>
      <c r="E22" s="29"/>
      <c r="F22" s="17">
        <f t="shared" si="3"/>
        <v>52539.489166259766</v>
      </c>
      <c r="G22" s="17">
        <f t="shared" si="4"/>
        <v>14852.301666259766</v>
      </c>
      <c r="H22" s="17">
        <f t="shared" si="2"/>
        <v>37687.1875</v>
      </c>
      <c r="I22" s="18">
        <v>10594.3017578125</v>
      </c>
      <c r="J22" s="31">
        <v>0</v>
      </c>
      <c r="K22" s="31">
        <v>0</v>
      </c>
      <c r="L22" s="31">
        <v>0</v>
      </c>
      <c r="M22" s="31">
        <v>3019.679931640625</v>
      </c>
      <c r="N22" s="31">
        <v>756.53997802734375</v>
      </c>
      <c r="O22" s="31">
        <v>481.77999877929687</v>
      </c>
      <c r="P22" s="87">
        <v>0</v>
      </c>
      <c r="Q22" s="31">
        <v>17076.0078125</v>
      </c>
      <c r="R22" s="31">
        <v>0</v>
      </c>
      <c r="S22" s="31">
        <v>1788.47998046875</v>
      </c>
      <c r="T22" s="31">
        <v>6874.6298828125</v>
      </c>
      <c r="U22" s="31">
        <v>6039</v>
      </c>
      <c r="V22" s="31">
        <v>2927.18994140625</v>
      </c>
      <c r="W22" s="31">
        <v>2981.8798828125</v>
      </c>
      <c r="X22" s="87">
        <v>0</v>
      </c>
    </row>
    <row r="23" spans="1:24" s="11" customFormat="1">
      <c r="A23" s="72" t="s">
        <v>93</v>
      </c>
      <c r="B23" s="14"/>
      <c r="C23" s="37" t="s">
        <v>20</v>
      </c>
      <c r="D23" s="246" t="s">
        <v>55</v>
      </c>
      <c r="E23" s="29"/>
      <c r="F23" s="17">
        <f t="shared" si="3"/>
        <v>579943.7802734375</v>
      </c>
      <c r="G23" s="17">
        <f>SUM(I23:P23)</f>
        <v>277302.7998046875</v>
      </c>
      <c r="H23" s="17">
        <f t="shared" si="2"/>
        <v>302640.98046875</v>
      </c>
      <c r="I23" s="18">
        <v>13116.94140625</v>
      </c>
      <c r="J23" s="31">
        <v>16206.9599609375</v>
      </c>
      <c r="K23" s="31">
        <v>14208.599609375</v>
      </c>
      <c r="L23" s="31">
        <v>49328</v>
      </c>
      <c r="M23" s="31">
        <v>28199.1796875</v>
      </c>
      <c r="N23" s="31">
        <v>73173.5078125</v>
      </c>
      <c r="O23" s="31">
        <v>64714.140625</v>
      </c>
      <c r="P23" s="87">
        <v>18355.470703125</v>
      </c>
      <c r="Q23" s="31">
        <v>33287.98828125</v>
      </c>
      <c r="R23" s="31">
        <v>11568.48046875</v>
      </c>
      <c r="S23" s="31">
        <v>11124.990234375</v>
      </c>
      <c r="T23" s="31">
        <v>43391.8203125</v>
      </c>
      <c r="U23" s="31">
        <v>42264.359375</v>
      </c>
      <c r="V23" s="31">
        <v>71424.6015625</v>
      </c>
      <c r="W23" s="31">
        <v>68301.75</v>
      </c>
      <c r="X23" s="87">
        <v>21276.990234375</v>
      </c>
    </row>
    <row r="24" spans="1:24" s="16" customFormat="1" ht="15" customHeight="1">
      <c r="A24" s="248"/>
      <c r="B24" s="63" t="s">
        <v>222</v>
      </c>
      <c r="C24" s="63"/>
      <c r="D24" s="63"/>
      <c r="E24" s="64"/>
      <c r="F24" s="53">
        <f>SUM(G24:H24)</f>
        <v>9725807.3011016846</v>
      </c>
      <c r="G24" s="54">
        <f>SUM(I24:P24)</f>
        <v>6026700.6271514893</v>
      </c>
      <c r="H24" s="54">
        <f>SUM(Q24:X24)</f>
        <v>3699106.6739501953</v>
      </c>
      <c r="I24" s="55">
        <f>SUM(I25:I53)</f>
        <v>247332.22900390625</v>
      </c>
      <c r="J24" s="56">
        <f t="shared" ref="J24:X24" si="5">SUM(J25:J53)</f>
        <v>53283.8271484375</v>
      </c>
      <c r="K24" s="56">
        <f t="shared" si="5"/>
        <v>290811.74755859375</v>
      </c>
      <c r="L24" s="56">
        <f t="shared" si="5"/>
        <v>1528534.3402099609</v>
      </c>
      <c r="M24" s="56">
        <f t="shared" si="5"/>
        <v>1544103.3344726563</v>
      </c>
      <c r="N24" s="56">
        <f t="shared" si="5"/>
        <v>1440620.396484375</v>
      </c>
      <c r="O24" s="56">
        <f t="shared" si="5"/>
        <v>801138.50061035156</v>
      </c>
      <c r="P24" s="252">
        <f t="shared" si="5"/>
        <v>120876.25166320801</v>
      </c>
      <c r="Q24" s="56">
        <f t="shared" si="5"/>
        <v>159058.8515625</v>
      </c>
      <c r="R24" s="56">
        <f t="shared" si="5"/>
        <v>53606.11474609375</v>
      </c>
      <c r="S24" s="56">
        <f>SUM(S25:S53)</f>
        <v>192859.86022949219</v>
      </c>
      <c r="T24" s="56">
        <f t="shared" si="5"/>
        <v>891117.84448242187</v>
      </c>
      <c r="U24" s="56">
        <f t="shared" si="5"/>
        <v>800168.94177246094</v>
      </c>
      <c r="V24" s="56">
        <f t="shared" si="5"/>
        <v>889493.70617675781</v>
      </c>
      <c r="W24" s="56">
        <f t="shared" si="5"/>
        <v>590982.38259887695</v>
      </c>
      <c r="X24" s="252">
        <f t="shared" si="5"/>
        <v>121818.9723815918</v>
      </c>
    </row>
    <row r="25" spans="1:24" s="79" customFormat="1">
      <c r="A25" s="102"/>
      <c r="B25" s="262"/>
      <c r="C25" s="262"/>
      <c r="D25" s="104" t="s">
        <v>188</v>
      </c>
      <c r="E25" s="263"/>
      <c r="F25" s="80"/>
      <c r="G25" s="80"/>
      <c r="H25" s="80"/>
      <c r="I25" s="261"/>
      <c r="J25" s="262"/>
      <c r="K25" s="262"/>
      <c r="L25" s="262"/>
      <c r="M25" s="262"/>
      <c r="N25" s="262"/>
      <c r="O25" s="262"/>
      <c r="P25" s="263"/>
      <c r="Q25" s="105"/>
      <c r="R25" s="105"/>
      <c r="S25" s="105"/>
      <c r="T25" s="105"/>
      <c r="U25" s="105"/>
      <c r="V25" s="105"/>
      <c r="W25" s="105"/>
      <c r="X25" s="253"/>
    </row>
    <row r="26" spans="1:24" s="11" customFormat="1">
      <c r="A26" s="72" t="s">
        <v>94</v>
      </c>
      <c r="B26" s="14"/>
      <c r="C26" s="38" t="s">
        <v>21</v>
      </c>
      <c r="D26" s="38"/>
      <c r="E26" s="29" t="s">
        <v>189</v>
      </c>
      <c r="F26" s="17">
        <f>SUM(G26:H26)</f>
        <v>214094.34973144531</v>
      </c>
      <c r="G26" s="17">
        <f>SUM(I26:P26)</f>
        <v>130135.29125976563</v>
      </c>
      <c r="H26" s="17">
        <f t="shared" si="2"/>
        <v>83959.058471679688</v>
      </c>
      <c r="I26" s="32">
        <v>0</v>
      </c>
      <c r="J26" s="31">
        <v>0</v>
      </c>
      <c r="K26" s="31">
        <v>1748.9599609375</v>
      </c>
      <c r="L26" s="31">
        <v>30170.76953125</v>
      </c>
      <c r="M26" s="31">
        <v>41819.62109375</v>
      </c>
      <c r="N26" s="31">
        <v>39544.9609375</v>
      </c>
      <c r="O26" s="31">
        <v>14178.1796875</v>
      </c>
      <c r="P26" s="87">
        <v>2672.800048828125</v>
      </c>
      <c r="Q26" s="31">
        <v>0</v>
      </c>
      <c r="R26" s="31">
        <v>0</v>
      </c>
      <c r="S26" s="31">
        <v>0</v>
      </c>
      <c r="T26" s="31">
        <v>25882.080078125</v>
      </c>
      <c r="U26" s="31">
        <v>23184.359375</v>
      </c>
      <c r="V26" s="31">
        <v>23524.01953125</v>
      </c>
      <c r="W26" s="31">
        <v>10028.51953125</v>
      </c>
      <c r="X26" s="87">
        <v>1340.0799560546875</v>
      </c>
    </row>
    <row r="27" spans="1:24" s="11" customFormat="1">
      <c r="A27" s="72" t="s">
        <v>95</v>
      </c>
      <c r="B27" s="14"/>
      <c r="C27" s="38" t="s">
        <v>22</v>
      </c>
      <c r="D27" s="38"/>
      <c r="E27" s="29" t="s">
        <v>191</v>
      </c>
      <c r="F27" s="17">
        <f t="shared" si="3"/>
        <v>48949.749969482422</v>
      </c>
      <c r="G27" s="17">
        <f t="shared" ref="G27:G43" si="6">SUM(I27:P27)</f>
        <v>27605.780578613281</v>
      </c>
      <c r="H27" s="17">
        <f t="shared" si="2"/>
        <v>21343.969390869141</v>
      </c>
      <c r="I27" s="32">
        <v>0</v>
      </c>
      <c r="J27" s="31">
        <v>0</v>
      </c>
      <c r="K27" s="31">
        <v>1446.719970703125</v>
      </c>
      <c r="L27" s="31">
        <v>6390.72021484375</v>
      </c>
      <c r="M27" s="31">
        <v>11486.2802734375</v>
      </c>
      <c r="N27" s="31">
        <v>7743.60009765625</v>
      </c>
      <c r="O27" s="31">
        <v>538.46002197265625</v>
      </c>
      <c r="P27" s="87">
        <v>0</v>
      </c>
      <c r="Q27" s="31">
        <v>0</v>
      </c>
      <c r="R27" s="31">
        <v>0</v>
      </c>
      <c r="S27" s="31">
        <v>0</v>
      </c>
      <c r="T27" s="31">
        <v>7720.7998046875</v>
      </c>
      <c r="U27" s="31">
        <v>11027.849609375</v>
      </c>
      <c r="V27" s="31">
        <v>0</v>
      </c>
      <c r="W27" s="31">
        <v>2353.719970703125</v>
      </c>
      <c r="X27" s="87">
        <v>241.60000610351562</v>
      </c>
    </row>
    <row r="28" spans="1:24" s="11" customFormat="1">
      <c r="A28" s="72" t="s">
        <v>96</v>
      </c>
      <c r="B28" s="14"/>
      <c r="C28" s="37" t="s">
        <v>23</v>
      </c>
      <c r="D28" s="37"/>
      <c r="E28" s="29" t="s">
        <v>17</v>
      </c>
      <c r="F28" s="17">
        <f t="shared" si="3"/>
        <v>234221.04486083984</v>
      </c>
      <c r="G28" s="17">
        <f t="shared" si="6"/>
        <v>119486.33038330078</v>
      </c>
      <c r="H28" s="17">
        <f t="shared" si="2"/>
        <v>114734.71447753906</v>
      </c>
      <c r="I28" s="32">
        <v>0</v>
      </c>
      <c r="J28" s="31">
        <v>0</v>
      </c>
      <c r="K28" s="31">
        <v>15780.080078125</v>
      </c>
      <c r="L28" s="31">
        <v>31444.76953125</v>
      </c>
      <c r="M28" s="31">
        <v>23598.380859375</v>
      </c>
      <c r="N28" s="31">
        <v>35113.5</v>
      </c>
      <c r="O28" s="31">
        <v>13018.419921875</v>
      </c>
      <c r="P28" s="87">
        <v>531.17999267578125</v>
      </c>
      <c r="Q28" s="31">
        <v>0</v>
      </c>
      <c r="R28" s="31">
        <v>0</v>
      </c>
      <c r="S28" s="31">
        <v>4849.01513671875</v>
      </c>
      <c r="T28" s="31">
        <v>54727.609375</v>
      </c>
      <c r="U28" s="31">
        <v>28870.919921875</v>
      </c>
      <c r="V28" s="31">
        <v>14513.3095703125</v>
      </c>
      <c r="W28" s="31">
        <v>10225.23046875</v>
      </c>
      <c r="X28" s="87">
        <v>1548.6300048828125</v>
      </c>
    </row>
    <row r="29" spans="1:24" s="11" customFormat="1">
      <c r="A29" s="72" t="s">
        <v>97</v>
      </c>
      <c r="B29" s="14"/>
      <c r="C29" s="37" t="s">
        <v>44</v>
      </c>
      <c r="D29" s="37"/>
      <c r="E29" s="29" t="s">
        <v>18</v>
      </c>
      <c r="F29" s="17">
        <f t="shared" si="3"/>
        <v>28454.779907226563</v>
      </c>
      <c r="G29" s="17">
        <f t="shared" si="6"/>
        <v>18065.299926757813</v>
      </c>
      <c r="H29" s="17">
        <f t="shared" si="2"/>
        <v>10389.47998046875</v>
      </c>
      <c r="I29" s="32">
        <v>0</v>
      </c>
      <c r="J29" s="31">
        <v>0</v>
      </c>
      <c r="K29" s="31">
        <v>0</v>
      </c>
      <c r="L29" s="31">
        <v>8058.5</v>
      </c>
      <c r="M29" s="31">
        <v>3512.760009765625</v>
      </c>
      <c r="N29" s="31">
        <v>1513.0799560546875</v>
      </c>
      <c r="O29" s="31">
        <v>4980.9599609375</v>
      </c>
      <c r="P29" s="87">
        <v>0</v>
      </c>
      <c r="Q29" s="31">
        <v>0</v>
      </c>
      <c r="R29" s="31">
        <v>0</v>
      </c>
      <c r="S29" s="31">
        <v>0</v>
      </c>
      <c r="T29" s="31">
        <v>7917</v>
      </c>
      <c r="U29" s="31">
        <v>854.6400146484375</v>
      </c>
      <c r="V29" s="31">
        <v>1617.8399658203125</v>
      </c>
      <c r="W29" s="31">
        <v>0</v>
      </c>
      <c r="X29" s="87">
        <v>0</v>
      </c>
    </row>
    <row r="30" spans="1:24" s="11" customFormat="1">
      <c r="A30" s="72" t="s">
        <v>98</v>
      </c>
      <c r="B30" s="14"/>
      <c r="C30" s="37" t="s">
        <v>45</v>
      </c>
      <c r="D30" s="37"/>
      <c r="E30" s="29" t="s">
        <v>57</v>
      </c>
      <c r="F30" s="17">
        <f t="shared" si="3"/>
        <v>88707.040313720703</v>
      </c>
      <c r="G30" s="17">
        <f t="shared" si="6"/>
        <v>37443.630523681641</v>
      </c>
      <c r="H30" s="17">
        <f t="shared" si="2"/>
        <v>51263.409790039063</v>
      </c>
      <c r="I30" s="32">
        <v>0</v>
      </c>
      <c r="J30" s="31">
        <v>0</v>
      </c>
      <c r="K30" s="31">
        <v>0</v>
      </c>
      <c r="L30" s="31">
        <v>16610.880859375</v>
      </c>
      <c r="M30" s="31">
        <v>1980.719970703125</v>
      </c>
      <c r="N30" s="31">
        <v>15790.6796875</v>
      </c>
      <c r="O30" s="31">
        <v>2795.760009765625</v>
      </c>
      <c r="P30" s="87">
        <v>265.58999633789062</v>
      </c>
      <c r="Q30" s="31">
        <v>0</v>
      </c>
      <c r="R30" s="31">
        <v>0</v>
      </c>
      <c r="S30" s="31">
        <v>6579.2998046875</v>
      </c>
      <c r="T30" s="31">
        <v>17965.359375</v>
      </c>
      <c r="U30" s="31">
        <v>10989.3603515625</v>
      </c>
      <c r="V30" s="31">
        <v>10136.0703125</v>
      </c>
      <c r="W30" s="31">
        <v>4077.719970703125</v>
      </c>
      <c r="X30" s="87">
        <v>1515.5999755859375</v>
      </c>
    </row>
    <row r="31" spans="1:24" s="11" customFormat="1">
      <c r="A31" s="72" t="s">
        <v>99</v>
      </c>
      <c r="B31" s="14"/>
      <c r="C31" s="39" t="s">
        <v>46</v>
      </c>
      <c r="D31" s="39"/>
      <c r="E31" s="29" t="s">
        <v>19</v>
      </c>
      <c r="F31" s="17">
        <f t="shared" si="3"/>
        <v>88005.285034179688</v>
      </c>
      <c r="G31" s="17">
        <f t="shared" si="6"/>
        <v>3880.5650024414062</v>
      </c>
      <c r="H31" s="17">
        <f t="shared" si="2"/>
        <v>84124.720031738281</v>
      </c>
      <c r="I31" s="32">
        <v>0</v>
      </c>
      <c r="J31" s="31">
        <v>0</v>
      </c>
      <c r="K31" s="31">
        <v>0</v>
      </c>
      <c r="L31" s="31">
        <v>1167.9849853515625</v>
      </c>
      <c r="M31" s="31">
        <v>2145.780029296875</v>
      </c>
      <c r="N31" s="31">
        <v>0</v>
      </c>
      <c r="O31" s="31">
        <v>566.79998779296875</v>
      </c>
      <c r="P31" s="87">
        <v>0</v>
      </c>
      <c r="Q31" s="31">
        <v>0</v>
      </c>
      <c r="R31" s="31">
        <v>0</v>
      </c>
      <c r="S31" s="31">
        <v>9820.7197265625</v>
      </c>
      <c r="T31" s="31">
        <v>39495</v>
      </c>
      <c r="U31" s="31">
        <v>16473.759765625</v>
      </c>
      <c r="V31" s="31">
        <v>13205.3603515625</v>
      </c>
      <c r="W31" s="31">
        <v>4536.72021484375</v>
      </c>
      <c r="X31" s="87">
        <v>593.15997314453125</v>
      </c>
    </row>
    <row r="32" spans="1:24" s="11" customFormat="1">
      <c r="A32" s="72" t="s">
        <v>100</v>
      </c>
      <c r="B32" s="14"/>
      <c r="C32" s="39" t="s">
        <v>47</v>
      </c>
      <c r="D32" s="39"/>
      <c r="E32" s="29" t="s">
        <v>193</v>
      </c>
      <c r="F32" s="17">
        <f t="shared" si="3"/>
        <v>62857.44140625</v>
      </c>
      <c r="G32" s="17">
        <f t="shared" si="6"/>
        <v>0</v>
      </c>
      <c r="H32" s="17">
        <f t="shared" si="2"/>
        <v>62857.44140625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7">
        <v>0</v>
      </c>
      <c r="Q32" s="31">
        <v>0</v>
      </c>
      <c r="R32" s="31">
        <v>0</v>
      </c>
      <c r="S32" s="31">
        <v>0</v>
      </c>
      <c r="T32" s="31">
        <v>18930.66015625</v>
      </c>
      <c r="U32" s="31">
        <v>20001.9609375</v>
      </c>
      <c r="V32" s="31">
        <v>15724.240234375</v>
      </c>
      <c r="W32" s="31">
        <v>7596.580078125</v>
      </c>
      <c r="X32" s="87">
        <v>604</v>
      </c>
    </row>
    <row r="33" spans="1:24" s="11" customFormat="1">
      <c r="A33" s="72" t="s">
        <v>101</v>
      </c>
      <c r="B33" s="14"/>
      <c r="C33" s="37" t="s">
        <v>48</v>
      </c>
      <c r="D33" s="37"/>
      <c r="E33" s="29" t="s">
        <v>216</v>
      </c>
      <c r="F33" s="17">
        <f t="shared" si="3"/>
        <v>88609.489624023438</v>
      </c>
      <c r="G33" s="17">
        <f t="shared" si="6"/>
        <v>43846.650146484375</v>
      </c>
      <c r="H33" s="17">
        <f>SUM(Q33:X33)</f>
        <v>44762.839477539063</v>
      </c>
      <c r="I33" s="32">
        <v>1993.81005859375</v>
      </c>
      <c r="J33" s="31">
        <v>4447.7998046875</v>
      </c>
      <c r="K33" s="31">
        <v>8231.0400390625</v>
      </c>
      <c r="L33" s="31">
        <v>8151.330078125</v>
      </c>
      <c r="M33" s="31">
        <v>11259.400390625</v>
      </c>
      <c r="N33" s="31">
        <v>8682.7998046875</v>
      </c>
      <c r="O33" s="31">
        <v>510.1199951171875</v>
      </c>
      <c r="P33" s="87">
        <v>570.3499755859375</v>
      </c>
      <c r="Q33" s="31">
        <v>0</v>
      </c>
      <c r="R33" s="31">
        <v>2519.860107421875</v>
      </c>
      <c r="S33" s="31">
        <v>6612.2001953125</v>
      </c>
      <c r="T33" s="31">
        <v>18530.19921875</v>
      </c>
      <c r="U33" s="31">
        <v>11978.75</v>
      </c>
      <c r="V33" s="31">
        <v>3944.969970703125</v>
      </c>
      <c r="W33" s="31">
        <v>1176.8599853515625</v>
      </c>
      <c r="X33" s="87">
        <v>0</v>
      </c>
    </row>
    <row r="34" spans="1:24" s="11" customFormat="1">
      <c r="A34" s="72" t="s">
        <v>102</v>
      </c>
      <c r="B34" s="14"/>
      <c r="C34" s="38" t="s">
        <v>49</v>
      </c>
      <c r="D34" s="88" t="s">
        <v>58</v>
      </c>
      <c r="E34" s="264"/>
      <c r="F34" s="17">
        <f t="shared" si="3"/>
        <v>311111.36029052734</v>
      </c>
      <c r="G34" s="17">
        <f t="shared" si="6"/>
        <v>158610.57836914062</v>
      </c>
      <c r="H34" s="17">
        <f t="shared" si="2"/>
        <v>152500.78192138672</v>
      </c>
      <c r="I34" s="32">
        <v>4533.6201171875</v>
      </c>
      <c r="J34" s="31">
        <v>3912.719970703125</v>
      </c>
      <c r="K34" s="31">
        <v>20939.919921875</v>
      </c>
      <c r="L34" s="31">
        <v>53222.5</v>
      </c>
      <c r="M34" s="31">
        <v>34476.96875</v>
      </c>
      <c r="N34" s="31">
        <v>27734.83984375</v>
      </c>
      <c r="O34" s="31">
        <v>13790.009765625</v>
      </c>
      <c r="P34" s="87">
        <v>0</v>
      </c>
      <c r="Q34" s="31">
        <v>0</v>
      </c>
      <c r="R34" s="31">
        <v>10150.259765625</v>
      </c>
      <c r="S34" s="31">
        <v>20304.19921875</v>
      </c>
      <c r="T34" s="31">
        <v>60608.1015625</v>
      </c>
      <c r="U34" s="31">
        <v>23335.560546875</v>
      </c>
      <c r="V34" s="31">
        <v>29639.9609375</v>
      </c>
      <c r="W34" s="31">
        <v>8190.89990234375</v>
      </c>
      <c r="X34" s="87">
        <v>271.79998779296875</v>
      </c>
    </row>
    <row r="35" spans="1:24" s="11" customFormat="1">
      <c r="A35" s="72" t="s">
        <v>103</v>
      </c>
      <c r="B35" s="14"/>
      <c r="C35" s="38" t="s">
        <v>50</v>
      </c>
      <c r="D35" s="88" t="s">
        <v>217</v>
      </c>
      <c r="E35" s="264"/>
      <c r="F35" s="17">
        <f t="shared" si="3"/>
        <v>765900.87609863281</v>
      </c>
      <c r="G35" s="17">
        <f t="shared" si="6"/>
        <v>403487.75305175781</v>
      </c>
      <c r="H35" s="17">
        <f t="shared" si="2"/>
        <v>362413.123046875</v>
      </c>
      <c r="I35" s="32">
        <v>4554.54443359375</v>
      </c>
      <c r="J35" s="31">
        <v>0</v>
      </c>
      <c r="K35" s="31">
        <v>1541.4000244140625</v>
      </c>
      <c r="L35" s="31">
        <v>42329.76171875</v>
      </c>
      <c r="M35" s="31">
        <v>102893.671875</v>
      </c>
      <c r="N35" s="31">
        <v>129528.71875</v>
      </c>
      <c r="O35" s="31">
        <v>102903.65625</v>
      </c>
      <c r="P35" s="87">
        <v>19736</v>
      </c>
      <c r="Q35" s="31">
        <v>0</v>
      </c>
      <c r="R35" s="31">
        <v>0</v>
      </c>
      <c r="S35" s="31">
        <v>5120.5</v>
      </c>
      <c r="T35" s="31">
        <v>51824.55078125</v>
      </c>
      <c r="U35" s="31">
        <v>79322.3984375</v>
      </c>
      <c r="V35" s="31">
        <v>129084.5703125</v>
      </c>
      <c r="W35" s="31">
        <v>80191.3828125</v>
      </c>
      <c r="X35" s="87">
        <v>16869.720703125</v>
      </c>
    </row>
    <row r="36" spans="1:24" s="79" customFormat="1">
      <c r="A36" s="102"/>
      <c r="B36" s="262"/>
      <c r="C36" s="104"/>
      <c r="D36" s="104" t="s">
        <v>192</v>
      </c>
      <c r="E36" s="263"/>
      <c r="F36" s="80"/>
      <c r="G36" s="17"/>
      <c r="H36" s="80"/>
      <c r="I36" s="261"/>
      <c r="J36" s="262"/>
      <c r="K36" s="262"/>
      <c r="L36" s="262"/>
      <c r="M36" s="262"/>
      <c r="N36" s="262"/>
      <c r="O36" s="262"/>
      <c r="P36" s="263"/>
      <c r="Q36" s="105"/>
      <c r="R36" s="105"/>
      <c r="S36" s="105"/>
      <c r="T36" s="105"/>
      <c r="U36" s="105"/>
      <c r="V36" s="105"/>
      <c r="W36" s="105"/>
      <c r="X36" s="253"/>
    </row>
    <row r="37" spans="1:24" s="11" customFormat="1">
      <c r="A37" s="72" t="s">
        <v>104</v>
      </c>
      <c r="B37" s="14"/>
      <c r="C37" s="38" t="s">
        <v>51</v>
      </c>
      <c r="D37" s="38"/>
      <c r="E37" s="29" t="s">
        <v>24</v>
      </c>
      <c r="F37" s="17">
        <f t="shared" si="3"/>
        <v>67561.4814453125</v>
      </c>
      <c r="G37" s="17">
        <f t="shared" si="6"/>
        <v>36791.5849609375</v>
      </c>
      <c r="H37" s="17">
        <f t="shared" si="2"/>
        <v>30769.896484375</v>
      </c>
      <c r="I37" s="32">
        <v>10516.8701171875</v>
      </c>
      <c r="J37" s="31">
        <v>0</v>
      </c>
      <c r="K37" s="31">
        <v>9041.849609375</v>
      </c>
      <c r="L37" s="31">
        <v>10357.2001953125</v>
      </c>
      <c r="M37" s="31">
        <v>3931.989990234375</v>
      </c>
      <c r="N37" s="31">
        <v>1456</v>
      </c>
      <c r="O37" s="31">
        <v>1487.675048828125</v>
      </c>
      <c r="P37" s="87">
        <v>0</v>
      </c>
      <c r="Q37" s="31">
        <v>11286.9365234375</v>
      </c>
      <c r="R37" s="31">
        <v>0</v>
      </c>
      <c r="S37" s="31">
        <v>6767.27978515625</v>
      </c>
      <c r="T37" s="31">
        <v>6362.330078125</v>
      </c>
      <c r="U37" s="31">
        <v>1991.1500244140625</v>
      </c>
      <c r="V37" s="31">
        <v>1617.8399658203125</v>
      </c>
      <c r="W37" s="31">
        <v>2092.090087890625</v>
      </c>
      <c r="X37" s="87">
        <v>652.27001953125</v>
      </c>
    </row>
    <row r="38" spans="1:24" s="11" customFormat="1">
      <c r="A38" s="72" t="s">
        <v>107</v>
      </c>
      <c r="B38" s="14"/>
      <c r="C38" s="37" t="s">
        <v>59</v>
      </c>
      <c r="D38" s="37"/>
      <c r="E38" s="29" t="s">
        <v>213</v>
      </c>
      <c r="F38" s="17">
        <f t="shared" si="3"/>
        <v>188287.01501464844</v>
      </c>
      <c r="G38" s="17">
        <f t="shared" si="6"/>
        <v>97098.495239257813</v>
      </c>
      <c r="H38" s="17">
        <f t="shared" si="2"/>
        <v>91188.519775390625</v>
      </c>
      <c r="I38" s="32">
        <v>15967.2353515625</v>
      </c>
      <c r="J38" s="31">
        <v>13079.9697265625</v>
      </c>
      <c r="K38" s="31">
        <v>21672</v>
      </c>
      <c r="L38" s="31">
        <v>16877.16015625</v>
      </c>
      <c r="M38" s="31">
        <v>6366.9599609375</v>
      </c>
      <c r="N38" s="31">
        <v>14213.919921875</v>
      </c>
      <c r="O38" s="31">
        <v>7327.6201171875</v>
      </c>
      <c r="P38" s="87">
        <v>1593.6300048828125</v>
      </c>
      <c r="Q38" s="31">
        <v>16352.7001953125</v>
      </c>
      <c r="R38" s="31">
        <v>5161.7998046875</v>
      </c>
      <c r="S38" s="31">
        <v>17633.69921875</v>
      </c>
      <c r="T38" s="31">
        <v>22243.140625</v>
      </c>
      <c r="U38" s="31">
        <v>12977.2802734375</v>
      </c>
      <c r="V38" s="31">
        <v>9895.759765625</v>
      </c>
      <c r="W38" s="31">
        <v>4963.85986328125</v>
      </c>
      <c r="X38" s="87">
        <v>1960.280029296875</v>
      </c>
    </row>
    <row r="39" spans="1:24" s="11" customFormat="1">
      <c r="A39" s="72" t="s">
        <v>105</v>
      </c>
      <c r="B39" s="14"/>
      <c r="C39" s="37" t="s">
        <v>60</v>
      </c>
      <c r="D39" s="88" t="s">
        <v>190</v>
      </c>
      <c r="E39" s="265"/>
      <c r="F39" s="17">
        <f t="shared" si="3"/>
        <v>19293.771301269531</v>
      </c>
      <c r="G39" s="17">
        <f t="shared" si="6"/>
        <v>10299.456176757812</v>
      </c>
      <c r="H39" s="17">
        <f t="shared" si="2"/>
        <v>8994.3151245117187</v>
      </c>
      <c r="I39" s="32">
        <v>2009.3660888671875</v>
      </c>
      <c r="J39" s="31">
        <v>0</v>
      </c>
      <c r="K39" s="31">
        <v>3314.070068359375</v>
      </c>
      <c r="L39" s="31">
        <v>1361.7099609375</v>
      </c>
      <c r="M39" s="31">
        <v>1102.5</v>
      </c>
      <c r="N39" s="31">
        <v>1485.06005859375</v>
      </c>
      <c r="O39" s="31">
        <v>1026.75</v>
      </c>
      <c r="P39" s="87">
        <v>0</v>
      </c>
      <c r="Q39" s="31">
        <v>0</v>
      </c>
      <c r="R39" s="31">
        <v>0</v>
      </c>
      <c r="S39" s="31">
        <v>4125.10009765625</v>
      </c>
      <c r="T39" s="31">
        <v>1436.875</v>
      </c>
      <c r="U39" s="31">
        <v>854.6400146484375</v>
      </c>
      <c r="V39" s="31">
        <v>717.8599853515625</v>
      </c>
      <c r="W39" s="31">
        <v>1376.6400146484375</v>
      </c>
      <c r="X39" s="87">
        <v>483.20001220703125</v>
      </c>
    </row>
    <row r="40" spans="1:24" s="11" customFormat="1">
      <c r="A40" s="72" t="s">
        <v>108</v>
      </c>
      <c r="B40" s="14"/>
      <c r="C40" s="38" t="s">
        <v>61</v>
      </c>
      <c r="D40" s="88" t="s">
        <v>225</v>
      </c>
      <c r="E40" s="265"/>
      <c r="F40" s="17">
        <f t="shared" si="3"/>
        <v>16079.059982299805</v>
      </c>
      <c r="G40" s="17">
        <f t="shared" si="6"/>
        <v>2634.2800750732422</v>
      </c>
      <c r="H40" s="17">
        <f t="shared" si="2"/>
        <v>13444.779907226562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728.52001953125</v>
      </c>
      <c r="O40" s="31">
        <v>1669.6800537109375</v>
      </c>
      <c r="P40" s="87">
        <v>236.08000183105469</v>
      </c>
      <c r="Q40" s="31">
        <v>0</v>
      </c>
      <c r="R40" s="31">
        <v>0</v>
      </c>
      <c r="S40" s="31">
        <v>0</v>
      </c>
      <c r="T40" s="31">
        <v>1482.25</v>
      </c>
      <c r="U40" s="31">
        <v>2387.159912109375</v>
      </c>
      <c r="V40" s="31">
        <v>3737.340087890625</v>
      </c>
      <c r="W40" s="31">
        <v>4058.639892578125</v>
      </c>
      <c r="X40" s="87">
        <v>1779.3900146484375</v>
      </c>
    </row>
    <row r="41" spans="1:24" s="79" customFormat="1">
      <c r="A41" s="102"/>
      <c r="B41" s="262"/>
      <c r="C41" s="262"/>
      <c r="D41" s="111" t="s">
        <v>218</v>
      </c>
      <c r="E41" s="263"/>
      <c r="F41" s="80"/>
      <c r="G41" s="17"/>
      <c r="H41" s="80"/>
      <c r="I41" s="261"/>
      <c r="J41" s="262"/>
      <c r="K41" s="262"/>
      <c r="L41" s="262"/>
      <c r="M41" s="262"/>
      <c r="N41" s="262"/>
      <c r="O41" s="262"/>
      <c r="P41" s="263"/>
      <c r="Q41" s="105"/>
      <c r="R41" s="105"/>
      <c r="S41" s="105"/>
      <c r="T41" s="105"/>
      <c r="U41" s="105"/>
      <c r="V41" s="105"/>
      <c r="W41" s="105"/>
      <c r="X41" s="253"/>
    </row>
    <row r="42" spans="1:24" s="11" customFormat="1">
      <c r="A42" s="72" t="s">
        <v>106</v>
      </c>
      <c r="B42" s="14"/>
      <c r="C42" s="38" t="s">
        <v>62</v>
      </c>
      <c r="D42" s="14"/>
      <c r="E42" s="29" t="s">
        <v>210</v>
      </c>
      <c r="F42" s="17">
        <f t="shared" si="3"/>
        <v>31087.125244140625</v>
      </c>
      <c r="G42" s="17">
        <f t="shared" si="6"/>
        <v>7263.3651123046875</v>
      </c>
      <c r="H42" s="17">
        <f t="shared" si="2"/>
        <v>23823.760131835938</v>
      </c>
      <c r="I42" s="32">
        <v>0</v>
      </c>
      <c r="J42" s="31">
        <v>2261.625</v>
      </c>
      <c r="K42" s="31">
        <v>1520.6400146484375</v>
      </c>
      <c r="L42" s="31">
        <v>0</v>
      </c>
      <c r="M42" s="31">
        <v>2155.6201171875</v>
      </c>
      <c r="N42" s="31">
        <v>815.3599853515625</v>
      </c>
      <c r="O42" s="31">
        <v>510.1199951171875</v>
      </c>
      <c r="P42" s="87">
        <v>0</v>
      </c>
      <c r="Q42" s="31">
        <v>0</v>
      </c>
      <c r="R42" s="31">
        <v>0</v>
      </c>
      <c r="S42" s="31">
        <v>3353.330078125</v>
      </c>
      <c r="T42" s="31">
        <v>13946</v>
      </c>
      <c r="U42" s="31">
        <v>866.510009765625</v>
      </c>
      <c r="V42" s="31">
        <v>4993.52001953125</v>
      </c>
      <c r="W42" s="31">
        <v>0</v>
      </c>
      <c r="X42" s="87">
        <v>664.4000244140625</v>
      </c>
    </row>
    <row r="43" spans="1:24" s="11" customFormat="1">
      <c r="A43" s="72" t="s">
        <v>109</v>
      </c>
      <c r="B43" s="14"/>
      <c r="C43" s="38" t="s">
        <v>63</v>
      </c>
      <c r="D43" s="14"/>
      <c r="E43" s="29" t="s">
        <v>219</v>
      </c>
      <c r="F43" s="17">
        <f t="shared" si="3"/>
        <v>634983.12255859375</v>
      </c>
      <c r="G43" s="17">
        <f t="shared" si="6"/>
        <v>369346.87255859375</v>
      </c>
      <c r="H43" s="17">
        <f t="shared" si="2"/>
        <v>265636.25</v>
      </c>
      <c r="I43" s="32">
        <v>1980.0067138671875</v>
      </c>
      <c r="J43" s="31">
        <v>1956.3599853515625</v>
      </c>
      <c r="K43" s="31">
        <v>11298.0595703125</v>
      </c>
      <c r="L43" s="31">
        <v>45890.87890625</v>
      </c>
      <c r="M43" s="31">
        <v>80650.3828125</v>
      </c>
      <c r="N43" s="31">
        <v>115797.328125</v>
      </c>
      <c r="O43" s="31">
        <v>96040.9765625</v>
      </c>
      <c r="P43" s="87">
        <v>15732.8798828125</v>
      </c>
      <c r="Q43" s="31">
        <v>0</v>
      </c>
      <c r="R43" s="31">
        <v>0</v>
      </c>
      <c r="S43" s="31">
        <v>13418.4296875</v>
      </c>
      <c r="T43" s="31">
        <v>19826.400390625</v>
      </c>
      <c r="U43" s="31">
        <v>54877.6796875</v>
      </c>
      <c r="V43" s="31">
        <v>83515.3203125</v>
      </c>
      <c r="W43" s="31">
        <v>75474.1796875</v>
      </c>
      <c r="X43" s="87">
        <v>18524.240234375</v>
      </c>
    </row>
    <row r="44" spans="1:24" s="11" customFormat="1">
      <c r="A44" s="72" t="s">
        <v>110</v>
      </c>
      <c r="B44" s="14"/>
      <c r="C44" s="38" t="s">
        <v>64</v>
      </c>
      <c r="D44" s="14"/>
      <c r="E44" s="29" t="s">
        <v>202</v>
      </c>
      <c r="F44" s="17">
        <f t="shared" si="3"/>
        <v>4329860.6765136719</v>
      </c>
      <c r="G44" s="17">
        <f t="shared" si="4"/>
        <v>2964493.5727539062</v>
      </c>
      <c r="H44" s="17">
        <f t="shared" si="2"/>
        <v>1365367.1037597656</v>
      </c>
      <c r="I44" s="32">
        <v>6572.81884765625</v>
      </c>
      <c r="J44" s="31">
        <v>2220</v>
      </c>
      <c r="K44" s="31">
        <v>106881.75</v>
      </c>
      <c r="L44" s="31">
        <v>819149.6875</v>
      </c>
      <c r="M44" s="31">
        <v>904847.9375</v>
      </c>
      <c r="N44" s="31">
        <v>720253.875</v>
      </c>
      <c r="O44" s="31">
        <v>349680.0625</v>
      </c>
      <c r="P44" s="87">
        <v>54887.44140625</v>
      </c>
      <c r="Q44" s="31">
        <v>2248.610107421875</v>
      </c>
      <c r="R44" s="31">
        <v>2970.39990234375</v>
      </c>
      <c r="S44" s="31">
        <v>33333.8984375</v>
      </c>
      <c r="T44" s="31">
        <v>327926.125</v>
      </c>
      <c r="U44" s="31">
        <v>348613.5625</v>
      </c>
      <c r="V44" s="31">
        <v>358707.6875</v>
      </c>
      <c r="W44" s="31">
        <v>238999.859375</v>
      </c>
      <c r="X44" s="87">
        <v>52566.9609375</v>
      </c>
    </row>
    <row r="45" spans="1:24" s="11" customFormat="1">
      <c r="A45" s="72" t="s">
        <v>111</v>
      </c>
      <c r="B45" s="14"/>
      <c r="C45" s="38" t="s">
        <v>65</v>
      </c>
      <c r="D45" s="88" t="s">
        <v>203</v>
      </c>
      <c r="E45" s="264"/>
      <c r="F45" s="17">
        <f t="shared" si="3"/>
        <v>693877.13830566406</v>
      </c>
      <c r="G45" s="17">
        <f t="shared" si="4"/>
        <v>370131.99194335937</v>
      </c>
      <c r="H45" s="17">
        <f t="shared" si="2"/>
        <v>323745.14636230469</v>
      </c>
      <c r="I45" s="32">
        <v>18629.177734375</v>
      </c>
      <c r="J45" s="31">
        <v>3959.300048828125</v>
      </c>
      <c r="K45" s="31">
        <v>4682.47998046875</v>
      </c>
      <c r="L45" s="31">
        <v>40376.640625</v>
      </c>
      <c r="M45" s="31">
        <v>73448.640625</v>
      </c>
      <c r="N45" s="31">
        <v>118095.03125</v>
      </c>
      <c r="O45" s="31">
        <v>97793.28125</v>
      </c>
      <c r="P45" s="87">
        <v>13147.4404296875</v>
      </c>
      <c r="Q45" s="31">
        <v>14193.984375</v>
      </c>
      <c r="R45" s="31">
        <v>0</v>
      </c>
      <c r="S45" s="31">
        <v>1449.0799560546875</v>
      </c>
      <c r="T45" s="31">
        <v>66632.640625</v>
      </c>
      <c r="U45" s="31">
        <v>57746.5</v>
      </c>
      <c r="V45" s="31">
        <v>87789.78125</v>
      </c>
      <c r="W45" s="31">
        <v>80059.6796875</v>
      </c>
      <c r="X45" s="87">
        <v>15873.48046875</v>
      </c>
    </row>
    <row r="46" spans="1:24" s="79" customFormat="1">
      <c r="A46" s="102"/>
      <c r="B46" s="262"/>
      <c r="C46" s="111"/>
      <c r="D46" s="111" t="s">
        <v>25</v>
      </c>
      <c r="E46" s="263"/>
      <c r="F46" s="80"/>
      <c r="G46" s="80"/>
      <c r="H46" s="80"/>
      <c r="I46" s="261"/>
      <c r="J46" s="262"/>
      <c r="K46" s="262"/>
      <c r="L46" s="262"/>
      <c r="M46" s="262"/>
      <c r="N46" s="262"/>
      <c r="O46" s="262"/>
      <c r="P46" s="263"/>
      <c r="Q46" s="105"/>
      <c r="R46" s="105"/>
      <c r="S46" s="105"/>
      <c r="T46" s="105"/>
      <c r="U46" s="105"/>
      <c r="V46" s="105"/>
      <c r="W46" s="105"/>
      <c r="X46" s="253"/>
    </row>
    <row r="47" spans="1:24" s="11" customFormat="1">
      <c r="A47" s="72" t="s">
        <v>112</v>
      </c>
      <c r="B47" s="14"/>
      <c r="C47" s="38" t="s">
        <v>66</v>
      </c>
      <c r="D47" s="46"/>
      <c r="E47" s="29" t="s">
        <v>204</v>
      </c>
      <c r="F47" s="17">
        <f t="shared" si="3"/>
        <v>116856.74847412109</v>
      </c>
      <c r="G47" s="17">
        <f t="shared" si="4"/>
        <v>74355.919616699219</v>
      </c>
      <c r="H47" s="17">
        <f t="shared" si="2"/>
        <v>42500.828857421875</v>
      </c>
      <c r="I47" s="32">
        <v>0</v>
      </c>
      <c r="J47" s="31">
        <v>0</v>
      </c>
      <c r="K47" s="31">
        <v>0</v>
      </c>
      <c r="L47" s="31">
        <v>26300</v>
      </c>
      <c r="M47" s="31">
        <v>23008.44921875</v>
      </c>
      <c r="N47" s="31">
        <v>20816.73046875</v>
      </c>
      <c r="O47" s="31">
        <v>3522.419921875</v>
      </c>
      <c r="P47" s="87">
        <v>708.32000732421875</v>
      </c>
      <c r="Q47" s="31">
        <v>2269.119384765625</v>
      </c>
      <c r="R47" s="31">
        <v>0</v>
      </c>
      <c r="S47" s="31">
        <v>5520.25</v>
      </c>
      <c r="T47" s="31">
        <v>14023.5</v>
      </c>
      <c r="U47" s="31">
        <v>7121.7998046875</v>
      </c>
      <c r="V47" s="31">
        <v>6073.33984375</v>
      </c>
      <c r="W47" s="31">
        <v>6218.81982421875</v>
      </c>
      <c r="X47" s="87">
        <v>1274</v>
      </c>
    </row>
    <row r="48" spans="1:24" s="11" customFormat="1">
      <c r="A48" s="72" t="s">
        <v>113</v>
      </c>
      <c r="B48" s="14"/>
      <c r="C48" s="38" t="s">
        <v>67</v>
      </c>
      <c r="D48" s="46"/>
      <c r="E48" s="29" t="s">
        <v>205</v>
      </c>
      <c r="F48" s="17">
        <f t="shared" si="3"/>
        <v>514637.31604003906</v>
      </c>
      <c r="G48" s="17">
        <f t="shared" si="4"/>
        <v>445081.90148925781</v>
      </c>
      <c r="H48" s="17">
        <f t="shared" si="2"/>
        <v>69555.41455078125</v>
      </c>
      <c r="I48" s="32">
        <v>16589.865234375</v>
      </c>
      <c r="J48" s="31">
        <v>2321.842529296875</v>
      </c>
      <c r="K48" s="31">
        <v>27277.0390625</v>
      </c>
      <c r="L48" s="31">
        <v>232095.390625</v>
      </c>
      <c r="M48" s="31">
        <v>96531.0234375</v>
      </c>
      <c r="N48" s="31">
        <v>46915.12109375</v>
      </c>
      <c r="O48" s="31">
        <v>21685.26953125</v>
      </c>
      <c r="P48" s="87">
        <v>1666.3499755859375</v>
      </c>
      <c r="Q48" s="31">
        <v>0</v>
      </c>
      <c r="R48" s="31">
        <v>3063.22509765625</v>
      </c>
      <c r="S48" s="31">
        <v>17070.19921875</v>
      </c>
      <c r="T48" s="31">
        <v>11866.169921875</v>
      </c>
      <c r="U48" s="31">
        <v>14439.9599609375</v>
      </c>
      <c r="V48" s="31">
        <v>18986.400390625</v>
      </c>
      <c r="W48" s="31">
        <v>4129.4599609375</v>
      </c>
      <c r="X48" s="87">
        <v>0</v>
      </c>
    </row>
    <row r="49" spans="1:24" s="11" customFormat="1">
      <c r="A49" s="72" t="s">
        <v>114</v>
      </c>
      <c r="B49" s="14"/>
      <c r="C49" s="38" t="s">
        <v>68</v>
      </c>
      <c r="D49" s="46"/>
      <c r="E49" s="29" t="s">
        <v>206</v>
      </c>
      <c r="F49" s="17">
        <f t="shared" si="3"/>
        <v>119560.74060058594</v>
      </c>
      <c r="G49" s="17">
        <f t="shared" si="4"/>
        <v>57325.640380859375</v>
      </c>
      <c r="H49" s="17">
        <f t="shared" si="2"/>
        <v>62235.100219726563</v>
      </c>
      <c r="I49" s="32">
        <v>3988.530029296875</v>
      </c>
      <c r="J49" s="31">
        <v>1933.0699462890625</v>
      </c>
      <c r="K49" s="31">
        <v>11181.7998046875</v>
      </c>
      <c r="L49" s="31">
        <v>12226.740234375</v>
      </c>
      <c r="M49" s="31">
        <v>5842.1201171875</v>
      </c>
      <c r="N49" s="31">
        <v>15750.4501953125</v>
      </c>
      <c r="O49" s="31">
        <v>5576.580078125</v>
      </c>
      <c r="P49" s="87">
        <v>826.3499755859375</v>
      </c>
      <c r="Q49" s="31">
        <v>0</v>
      </c>
      <c r="R49" s="31">
        <v>3044.659912109375</v>
      </c>
      <c r="S49" s="31">
        <v>7165.89990234375</v>
      </c>
      <c r="T49" s="31">
        <v>13422.1796875</v>
      </c>
      <c r="U49" s="31">
        <v>13387.3203125</v>
      </c>
      <c r="V49" s="31">
        <v>14685.580078125</v>
      </c>
      <c r="W49" s="31">
        <v>9013.8603515625</v>
      </c>
      <c r="X49" s="87">
        <v>1515.5999755859375</v>
      </c>
    </row>
    <row r="50" spans="1:24" s="79" customFormat="1">
      <c r="A50" s="102"/>
      <c r="B50" s="262"/>
      <c r="C50" s="111"/>
      <c r="D50" s="111" t="s">
        <v>26</v>
      </c>
      <c r="E50" s="263"/>
      <c r="F50" s="80"/>
      <c r="G50" s="80"/>
      <c r="H50" s="80"/>
      <c r="I50" s="261"/>
      <c r="J50" s="262"/>
      <c r="K50" s="262"/>
      <c r="L50" s="262"/>
      <c r="M50" s="262"/>
      <c r="N50" s="262"/>
      <c r="O50" s="262"/>
      <c r="P50" s="263"/>
      <c r="Q50" s="105"/>
      <c r="R50" s="105"/>
      <c r="S50" s="105"/>
      <c r="T50" s="105"/>
      <c r="U50" s="105"/>
      <c r="V50" s="105"/>
      <c r="W50" s="105"/>
      <c r="X50" s="253"/>
    </row>
    <row r="51" spans="1:24" s="11" customFormat="1">
      <c r="A51" s="72" t="s">
        <v>115</v>
      </c>
      <c r="B51" s="14"/>
      <c r="C51" s="38" t="s">
        <v>69</v>
      </c>
      <c r="D51" s="46"/>
      <c r="E51" s="29" t="s">
        <v>220</v>
      </c>
      <c r="F51" s="17">
        <f t="shared" si="3"/>
        <v>705203.2333984375</v>
      </c>
      <c r="G51" s="17">
        <f t="shared" si="4"/>
        <v>441364.2978515625</v>
      </c>
      <c r="H51" s="17">
        <f t="shared" si="2"/>
        <v>263838.935546875</v>
      </c>
      <c r="I51" s="32">
        <v>6546.27490234375</v>
      </c>
      <c r="J51" s="31">
        <v>5111.10009765625</v>
      </c>
      <c r="K51" s="31">
        <v>31235.119140625</v>
      </c>
      <c r="L51" s="31">
        <v>115268</v>
      </c>
      <c r="M51" s="31">
        <v>107332.1875</v>
      </c>
      <c r="N51" s="31">
        <v>108582.65625</v>
      </c>
      <c r="O51" s="31">
        <v>59760</v>
      </c>
      <c r="P51" s="87">
        <v>7528.9599609375</v>
      </c>
      <c r="Q51" s="31">
        <v>4496.31005859375</v>
      </c>
      <c r="R51" s="31">
        <v>15567.6904296875</v>
      </c>
      <c r="S51" s="31">
        <v>16192.83984375</v>
      </c>
      <c r="T51" s="31">
        <v>75756.453125</v>
      </c>
      <c r="U51" s="31">
        <v>57705.5703125</v>
      </c>
      <c r="V51" s="31">
        <v>56596.05078125</v>
      </c>
      <c r="W51" s="31">
        <v>33983.4609375</v>
      </c>
      <c r="X51" s="87">
        <v>3540.56005859375</v>
      </c>
    </row>
    <row r="52" spans="1:24" s="11" customFormat="1">
      <c r="A52" s="72" t="s">
        <v>116</v>
      </c>
      <c r="B52" s="14"/>
      <c r="C52" s="37" t="s">
        <v>70</v>
      </c>
      <c r="D52" s="46"/>
      <c r="E52" s="28" t="s">
        <v>207</v>
      </c>
      <c r="F52" s="17">
        <f t="shared" si="3"/>
        <v>27603.765014648438</v>
      </c>
      <c r="G52" s="17">
        <f t="shared" si="4"/>
        <v>17637.295043945313</v>
      </c>
      <c r="H52" s="17">
        <f>SUM(Q52:X52)</f>
        <v>9966.469970703125</v>
      </c>
      <c r="I52" s="32">
        <v>0</v>
      </c>
      <c r="J52" s="31">
        <v>0</v>
      </c>
      <c r="K52" s="31">
        <v>0</v>
      </c>
      <c r="L52" s="31">
        <v>3771.449951171875</v>
      </c>
      <c r="M52" s="31">
        <v>5711.93994140625</v>
      </c>
      <c r="N52" s="31">
        <v>5605.3251953125</v>
      </c>
      <c r="O52" s="31">
        <v>1775.699951171875</v>
      </c>
      <c r="P52" s="87">
        <v>772.8800048828125</v>
      </c>
      <c r="Q52" s="31">
        <v>4471.60498046875</v>
      </c>
      <c r="R52" s="31">
        <v>0</v>
      </c>
      <c r="S52" s="31">
        <v>0</v>
      </c>
      <c r="T52" s="31">
        <v>2944.739990234375</v>
      </c>
      <c r="U52" s="31">
        <v>0</v>
      </c>
      <c r="V52" s="31">
        <v>786.885009765625</v>
      </c>
      <c r="W52" s="31">
        <v>1763.239990234375</v>
      </c>
      <c r="X52" s="87">
        <v>0</v>
      </c>
    </row>
    <row r="53" spans="1:24" s="11" customFormat="1">
      <c r="A53" s="72" t="s">
        <v>184</v>
      </c>
      <c r="B53" s="14"/>
      <c r="C53" s="37" t="s">
        <v>71</v>
      </c>
      <c r="D53" s="88" t="s">
        <v>182</v>
      </c>
      <c r="E53" s="265"/>
      <c r="F53" s="17">
        <f>SUM(G53:H53)</f>
        <v>330004.68997192383</v>
      </c>
      <c r="G53" s="17">
        <f>SUM(I53:P53)</f>
        <v>190314.07470703125</v>
      </c>
      <c r="H53" s="17">
        <f>SUM(Q53:X53)</f>
        <v>139690.61526489258</v>
      </c>
      <c r="I53" s="32">
        <v>153450.109375</v>
      </c>
      <c r="J53" s="31">
        <v>12080.0400390625</v>
      </c>
      <c r="K53" s="31">
        <v>13018.8203125</v>
      </c>
      <c r="L53" s="31">
        <v>7312.26513671875</v>
      </c>
      <c r="M53" s="31">
        <v>0</v>
      </c>
      <c r="N53" s="31">
        <v>4452.83984375</v>
      </c>
      <c r="O53" s="31">
        <v>0</v>
      </c>
      <c r="P53" s="87">
        <v>0</v>
      </c>
      <c r="Q53" s="31">
        <v>103739.5859375</v>
      </c>
      <c r="R53" s="31">
        <v>11128.2197265625</v>
      </c>
      <c r="S53" s="31">
        <v>13543.919921875</v>
      </c>
      <c r="T53" s="31">
        <v>9647.6796875</v>
      </c>
      <c r="U53" s="31">
        <v>1160.25</v>
      </c>
      <c r="V53" s="31">
        <v>0</v>
      </c>
      <c r="W53" s="31">
        <v>470.95999145507812</v>
      </c>
      <c r="X53" s="87">
        <v>0</v>
      </c>
    </row>
    <row r="54" spans="1:24" s="16" customFormat="1" ht="15" customHeight="1">
      <c r="A54" s="248"/>
      <c r="B54" s="63" t="s">
        <v>56</v>
      </c>
      <c r="C54" s="63"/>
      <c r="D54" s="63"/>
      <c r="E54" s="64"/>
      <c r="F54" s="53">
        <f t="shared" si="3"/>
        <v>3281717.3676147461</v>
      </c>
      <c r="G54" s="54">
        <f>SUM(G55:G61)</f>
        <v>2107906.9162597656</v>
      </c>
      <c r="H54" s="54">
        <f>SUM(H55:H61)</f>
        <v>1173810.4513549805</v>
      </c>
      <c r="I54" s="55">
        <f>SUM(I55:I61)</f>
        <v>51635.3798828125</v>
      </c>
      <c r="J54" s="56">
        <f t="shared" ref="J54:X54" si="7">SUM(J55:J61)</f>
        <v>115171.54443359375</v>
      </c>
      <c r="K54" s="56">
        <f t="shared" si="7"/>
        <v>653888.890625</v>
      </c>
      <c r="L54" s="56">
        <f t="shared" si="7"/>
        <v>776616.0361328125</v>
      </c>
      <c r="M54" s="56">
        <f>SUM(M55:M61)</f>
        <v>223784.2255859375</v>
      </c>
      <c r="N54" s="56">
        <f t="shared" si="7"/>
        <v>143156.26770019531</v>
      </c>
      <c r="O54" s="56">
        <f t="shared" si="7"/>
        <v>123757.99176025391</v>
      </c>
      <c r="P54" s="252">
        <f>SUM(P55:P61)</f>
        <v>19896.580139160156</v>
      </c>
      <c r="Q54" s="56">
        <f t="shared" si="7"/>
        <v>42081.51123046875</v>
      </c>
      <c r="R54" s="56">
        <f t="shared" si="7"/>
        <v>88605.958984375</v>
      </c>
      <c r="S54" s="56">
        <f t="shared" si="7"/>
        <v>454668.45532226563</v>
      </c>
      <c r="T54" s="56">
        <f t="shared" si="7"/>
        <v>294845.77392578125</v>
      </c>
      <c r="U54" s="56">
        <f t="shared" si="7"/>
        <v>81193.120483398438</v>
      </c>
      <c r="V54" s="56">
        <f t="shared" si="7"/>
        <v>106190.06005859375</v>
      </c>
      <c r="W54" s="56">
        <f t="shared" si="7"/>
        <v>83818.880859375</v>
      </c>
      <c r="X54" s="252">
        <f t="shared" si="7"/>
        <v>22406.690490722656</v>
      </c>
    </row>
    <row r="55" spans="1:24">
      <c r="A55" s="72" t="s">
        <v>119</v>
      </c>
      <c r="B55" s="81"/>
      <c r="C55" s="38" t="s">
        <v>72</v>
      </c>
      <c r="D55" s="88" t="s">
        <v>223</v>
      </c>
      <c r="E55" s="266"/>
      <c r="F55" s="17">
        <f>SUM(G55:H55)</f>
        <v>960923.36737060547</v>
      </c>
      <c r="G55" s="17">
        <f t="shared" si="4"/>
        <v>821559.25708007813</v>
      </c>
      <c r="H55" s="17">
        <f t="shared" si="2"/>
        <v>139364.11029052734</v>
      </c>
      <c r="I55" s="254">
        <v>16857</v>
      </c>
      <c r="J55" s="33">
        <v>27736.830078125</v>
      </c>
      <c r="K55" s="33">
        <v>268954.40625</v>
      </c>
      <c r="L55" s="33">
        <v>352132.90625</v>
      </c>
      <c r="M55" s="33">
        <v>79935.65625</v>
      </c>
      <c r="N55" s="33">
        <v>50400.55859375</v>
      </c>
      <c r="O55" s="33">
        <v>21635.099609375</v>
      </c>
      <c r="P55" s="87">
        <v>3906.800048828125</v>
      </c>
      <c r="Q55" s="33">
        <v>4446.89990234375</v>
      </c>
      <c r="R55" s="33">
        <v>12106.080078125</v>
      </c>
      <c r="S55" s="33">
        <v>21298.900390625</v>
      </c>
      <c r="T55" s="33">
        <v>58810.5</v>
      </c>
      <c r="U55" s="33">
        <v>19400.900390625</v>
      </c>
      <c r="V55" s="33">
        <v>15044.6796875</v>
      </c>
      <c r="W55" s="33">
        <v>7440.83984375</v>
      </c>
      <c r="X55" s="255">
        <v>815.30999755859375</v>
      </c>
    </row>
    <row r="56" spans="1:24">
      <c r="A56" s="72" t="s">
        <v>120</v>
      </c>
      <c r="B56" s="81"/>
      <c r="C56" s="38" t="s">
        <v>73</v>
      </c>
      <c r="D56" s="88" t="s">
        <v>27</v>
      </c>
      <c r="E56" s="266"/>
      <c r="F56" s="17">
        <f t="shared" si="3"/>
        <v>436084.01489257813</v>
      </c>
      <c r="G56" s="17">
        <f t="shared" si="4"/>
        <v>245807.04174804688</v>
      </c>
      <c r="H56" s="17">
        <f t="shared" si="2"/>
        <v>190276.97314453125</v>
      </c>
      <c r="I56" s="254">
        <v>2001.040283203125</v>
      </c>
      <c r="J56" s="33">
        <v>4185.27978515625</v>
      </c>
      <c r="K56" s="33">
        <v>18314.80078125</v>
      </c>
      <c r="L56" s="33">
        <v>35339.4296875</v>
      </c>
      <c r="M56" s="33">
        <v>44987.55859375</v>
      </c>
      <c r="N56" s="33">
        <v>49973.8203125</v>
      </c>
      <c r="O56" s="33">
        <v>78748.7421875</v>
      </c>
      <c r="P56" s="87">
        <v>12256.3701171875</v>
      </c>
      <c r="Q56" s="33">
        <v>2252.810546875</v>
      </c>
      <c r="R56" s="33">
        <v>11293.0400390625</v>
      </c>
      <c r="S56" s="33">
        <v>13191.5</v>
      </c>
      <c r="T56" s="33">
        <v>7929.47998046875</v>
      </c>
      <c r="U56" s="33">
        <v>24283.080078125</v>
      </c>
      <c r="V56" s="33">
        <v>57898.53125</v>
      </c>
      <c r="W56" s="33">
        <v>54763.80078125</v>
      </c>
      <c r="X56" s="255">
        <v>18664.73046875</v>
      </c>
    </row>
    <row r="57" spans="1:24">
      <c r="A57" s="72" t="s">
        <v>121</v>
      </c>
      <c r="B57" s="81"/>
      <c r="C57" s="38" t="s">
        <v>74</v>
      </c>
      <c r="D57" s="88" t="s">
        <v>28</v>
      </c>
      <c r="E57" s="266"/>
      <c r="F57" s="17">
        <f t="shared" si="3"/>
        <v>187116.95050048828</v>
      </c>
      <c r="G57" s="17">
        <f t="shared" si="4"/>
        <v>140394.56988525391</v>
      </c>
      <c r="H57" s="17">
        <f t="shared" si="2"/>
        <v>46722.380615234375</v>
      </c>
      <c r="I57" s="254">
        <v>22773.599609375</v>
      </c>
      <c r="J57" s="33">
        <v>54309.359375</v>
      </c>
      <c r="K57" s="33">
        <v>24582.9609375</v>
      </c>
      <c r="L57" s="33">
        <v>24466.919921875</v>
      </c>
      <c r="M57" s="33">
        <v>6437.72998046875</v>
      </c>
      <c r="N57" s="33">
        <v>5629.77001953125</v>
      </c>
      <c r="O57" s="33">
        <v>1530.1800537109375</v>
      </c>
      <c r="P57" s="87">
        <v>664.04998779296875</v>
      </c>
      <c r="Q57" s="33">
        <v>16781.400390625</v>
      </c>
      <c r="R57" s="33">
        <v>14519.400390625</v>
      </c>
      <c r="S57" s="33">
        <v>5924.8798828125</v>
      </c>
      <c r="T57" s="33">
        <v>3382.39990234375</v>
      </c>
      <c r="U57" s="33">
        <v>0</v>
      </c>
      <c r="V57" s="33">
        <v>3748.5400390625</v>
      </c>
      <c r="W57" s="33">
        <v>1761.760009765625</v>
      </c>
      <c r="X57" s="255">
        <v>604</v>
      </c>
    </row>
    <row r="58" spans="1:24">
      <c r="A58" s="72" t="s">
        <v>122</v>
      </c>
      <c r="B58" s="81"/>
      <c r="C58" s="38" t="s">
        <v>75</v>
      </c>
      <c r="D58" s="88" t="s">
        <v>117</v>
      </c>
      <c r="E58" s="266"/>
      <c r="F58" s="17">
        <f t="shared" si="3"/>
        <v>89861.25048828125</v>
      </c>
      <c r="G58" s="17">
        <f t="shared" si="4"/>
        <v>49798.900634765625</v>
      </c>
      <c r="H58" s="17">
        <f t="shared" si="2"/>
        <v>40062.349853515625</v>
      </c>
      <c r="I58" s="254">
        <v>3988.530029296875</v>
      </c>
      <c r="J58" s="33">
        <v>6382.7998046875</v>
      </c>
      <c r="K58" s="33">
        <v>19424.30078125</v>
      </c>
      <c r="L58" s="33">
        <v>9725.0400390625</v>
      </c>
      <c r="M58" s="33">
        <v>5159.64990234375</v>
      </c>
      <c r="N58" s="33">
        <v>3871.800048828125</v>
      </c>
      <c r="O58" s="33">
        <v>538.46002197265625</v>
      </c>
      <c r="P58" s="87">
        <v>708.32000732421875</v>
      </c>
      <c r="Q58" s="33">
        <v>0</v>
      </c>
      <c r="R58" s="33">
        <v>14346.5498046875</v>
      </c>
      <c r="S58" s="33">
        <v>0</v>
      </c>
      <c r="T58" s="33">
        <v>14173.3798828125</v>
      </c>
      <c r="U58" s="33">
        <v>3756.9599609375</v>
      </c>
      <c r="V58" s="33">
        <v>4295.16015625</v>
      </c>
      <c r="W58" s="33">
        <v>3490.300048828125</v>
      </c>
      <c r="X58" s="255">
        <v>0</v>
      </c>
    </row>
    <row r="59" spans="1:24">
      <c r="A59" s="72" t="s">
        <v>123</v>
      </c>
      <c r="B59" s="81"/>
      <c r="C59" s="38" t="s">
        <v>76</v>
      </c>
      <c r="D59" s="88" t="s">
        <v>221</v>
      </c>
      <c r="E59" s="266"/>
      <c r="F59" s="17">
        <f t="shared" si="3"/>
        <v>1323875.9896240234</v>
      </c>
      <c r="G59" s="17">
        <f t="shared" si="4"/>
        <v>668888.64184570313</v>
      </c>
      <c r="H59" s="17">
        <f t="shared" si="2"/>
        <v>654987.34777832031</v>
      </c>
      <c r="I59" s="254">
        <v>0</v>
      </c>
      <c r="J59" s="33">
        <v>8417.4501953125</v>
      </c>
      <c r="K59" s="33">
        <v>269999.0625</v>
      </c>
      <c r="L59" s="33">
        <v>286887.96875</v>
      </c>
      <c r="M59" s="33">
        <v>69874.78125</v>
      </c>
      <c r="N59" s="33">
        <v>20329.119140625</v>
      </c>
      <c r="O59" s="33">
        <v>11727.5400390625</v>
      </c>
      <c r="P59" s="87">
        <v>1652.719970703125</v>
      </c>
      <c r="Q59" s="33">
        <v>0</v>
      </c>
      <c r="R59" s="33">
        <v>17094.01953125</v>
      </c>
      <c r="S59" s="33">
        <v>391251.875</v>
      </c>
      <c r="T59" s="33">
        <v>192737.59375</v>
      </c>
      <c r="U59" s="33">
        <v>26868.66015625</v>
      </c>
      <c r="V59" s="33">
        <v>17781.119140625</v>
      </c>
      <c r="W59" s="33">
        <v>8046.18017578125</v>
      </c>
      <c r="X59" s="255">
        <v>1207.9000244140625</v>
      </c>
    </row>
    <row r="60" spans="1:24">
      <c r="A60" s="72" t="s">
        <v>124</v>
      </c>
      <c r="B60" s="81"/>
      <c r="C60" s="38" t="s">
        <v>77</v>
      </c>
      <c r="D60" s="88" t="s">
        <v>29</v>
      </c>
      <c r="E60" s="266"/>
      <c r="F60" s="17">
        <f t="shared" si="3"/>
        <v>72500.194458007813</v>
      </c>
      <c r="G60" s="17">
        <f t="shared" si="4"/>
        <v>62990.30419921875</v>
      </c>
      <c r="H60" s="17">
        <f t="shared" si="2"/>
        <v>9509.8902587890625</v>
      </c>
      <c r="I60" s="254">
        <v>0</v>
      </c>
      <c r="J60" s="33">
        <v>11864.3251953125</v>
      </c>
      <c r="K60" s="33">
        <v>24396.359375</v>
      </c>
      <c r="L60" s="33">
        <v>19693.849609375</v>
      </c>
      <c r="M60" s="33">
        <v>4270.5</v>
      </c>
      <c r="N60" s="33">
        <v>1541.0999755859375</v>
      </c>
      <c r="O60" s="33">
        <v>1224.1700439453125</v>
      </c>
      <c r="P60" s="87">
        <v>0</v>
      </c>
      <c r="Q60" s="33">
        <v>0</v>
      </c>
      <c r="R60" s="33">
        <v>0</v>
      </c>
      <c r="S60" s="33">
        <v>2718.800048828125</v>
      </c>
      <c r="T60" s="33">
        <v>5888.97021484375</v>
      </c>
      <c r="U60" s="33">
        <v>902.1199951171875</v>
      </c>
      <c r="V60" s="33">
        <v>0</v>
      </c>
      <c r="W60" s="33">
        <v>0</v>
      </c>
      <c r="X60" s="255">
        <v>0</v>
      </c>
    </row>
    <row r="61" spans="1:24">
      <c r="A61" s="72" t="s">
        <v>125</v>
      </c>
      <c r="B61" s="81"/>
      <c r="C61" s="38" t="s">
        <v>78</v>
      </c>
      <c r="D61" s="88" t="s">
        <v>118</v>
      </c>
      <c r="E61" s="266"/>
      <c r="F61" s="17">
        <f t="shared" si="3"/>
        <v>211355.60028076172</v>
      </c>
      <c r="G61" s="17">
        <f t="shared" si="4"/>
        <v>118468.20086669922</v>
      </c>
      <c r="H61" s="17">
        <f t="shared" si="2"/>
        <v>92887.3994140625</v>
      </c>
      <c r="I61" s="254">
        <v>6015.2099609375</v>
      </c>
      <c r="J61" s="33">
        <v>2275.5</v>
      </c>
      <c r="K61" s="33">
        <v>28217</v>
      </c>
      <c r="L61" s="33">
        <v>48369.921875</v>
      </c>
      <c r="M61" s="33">
        <v>13118.349609375</v>
      </c>
      <c r="N61" s="33">
        <v>11410.099609375</v>
      </c>
      <c r="O61" s="33">
        <v>8353.7998046875</v>
      </c>
      <c r="P61" s="87">
        <v>708.32000732421875</v>
      </c>
      <c r="Q61" s="33">
        <v>18600.400390625</v>
      </c>
      <c r="R61" s="33">
        <v>19246.869140625</v>
      </c>
      <c r="S61" s="33">
        <v>20282.5</v>
      </c>
      <c r="T61" s="33">
        <v>11923.4501953125</v>
      </c>
      <c r="U61" s="33">
        <v>5981.39990234375</v>
      </c>
      <c r="V61" s="33">
        <v>7422.02978515625</v>
      </c>
      <c r="W61" s="33">
        <v>8316</v>
      </c>
      <c r="X61" s="255">
        <v>1114.75</v>
      </c>
    </row>
    <row r="62" spans="1:24" s="101" customFormat="1" ht="15" customHeight="1" thickBot="1">
      <c r="A62" s="249" t="s">
        <v>80</v>
      </c>
      <c r="B62" s="95" t="s">
        <v>183</v>
      </c>
      <c r="C62" s="97" t="s">
        <v>79</v>
      </c>
      <c r="D62" s="100"/>
      <c r="E62" s="97"/>
      <c r="F62" s="98">
        <f t="shared" si="3"/>
        <v>1409910.7763671875</v>
      </c>
      <c r="G62" s="99">
        <f t="shared" si="4"/>
        <v>665893.1904296875</v>
      </c>
      <c r="H62" s="99">
        <f>SUM(Q62:X62)</f>
        <v>744017.5859375</v>
      </c>
      <c r="I62" s="100">
        <v>12568.4208984375</v>
      </c>
      <c r="J62" s="96">
        <v>0</v>
      </c>
      <c r="K62" s="96">
        <v>18958.2109375</v>
      </c>
      <c r="L62" s="96">
        <v>37650</v>
      </c>
      <c r="M62" s="96">
        <v>37983.23828125</v>
      </c>
      <c r="N62" s="96">
        <v>123791.9765625</v>
      </c>
      <c r="O62" s="96">
        <v>302676.5</v>
      </c>
      <c r="P62" s="97">
        <v>132264.84375</v>
      </c>
      <c r="Q62" s="96">
        <v>11954.107421875</v>
      </c>
      <c r="R62" s="96">
        <v>9967.919921875</v>
      </c>
      <c r="S62" s="96">
        <v>17187.6796875</v>
      </c>
      <c r="T62" s="96">
        <v>37165.5</v>
      </c>
      <c r="U62" s="96">
        <v>27995.80078125</v>
      </c>
      <c r="V62" s="96">
        <v>140483.984375</v>
      </c>
      <c r="W62" s="96">
        <v>337829.78125</v>
      </c>
      <c r="X62" s="97">
        <v>161432.8125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90" zoomScaleNormal="90" workbookViewId="0">
      <pane xSplit="5" ySplit="8" topLeftCell="F9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9.109375" defaultRowHeight="13.2"/>
  <cols>
    <col min="1" max="1" width="7.6640625" style="73" customWidth="1"/>
    <col min="2" max="3" width="3" style="40" customWidth="1"/>
    <col min="4" max="4" width="3.88671875" style="40" customWidth="1"/>
    <col min="5" max="5" width="34.6640625" style="6" customWidth="1"/>
    <col min="6" max="24" width="10.88671875" style="6" customWidth="1"/>
    <col min="25" max="16384" width="9.109375" style="6"/>
  </cols>
  <sheetData>
    <row r="1" spans="1:24" ht="15.6">
      <c r="A1" s="65" t="s">
        <v>200</v>
      </c>
    </row>
    <row r="2" spans="1:24" ht="15.6">
      <c r="A2" s="112" t="s">
        <v>181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34" t="s">
        <v>32</v>
      </c>
      <c r="I4" s="289" t="s">
        <v>31</v>
      </c>
      <c r="J4" s="290"/>
      <c r="K4" s="290"/>
      <c r="L4" s="290"/>
      <c r="M4" s="290"/>
      <c r="N4" s="290"/>
      <c r="O4" s="290"/>
      <c r="P4" s="291"/>
      <c r="Q4" s="290" t="s">
        <v>32</v>
      </c>
      <c r="R4" s="290"/>
      <c r="S4" s="290"/>
      <c r="T4" s="290"/>
      <c r="U4" s="290"/>
      <c r="V4" s="290"/>
      <c r="W4" s="290"/>
      <c r="X4" s="290"/>
    </row>
    <row r="5" spans="1:24" s="8" customFormat="1" ht="13.8" thickBot="1">
      <c r="A5" s="68"/>
      <c r="B5" s="43"/>
      <c r="C5" s="43"/>
      <c r="D5" s="43"/>
      <c r="E5" s="21" t="s">
        <v>34</v>
      </c>
      <c r="F5" s="286" t="s">
        <v>52</v>
      </c>
      <c r="G5" s="287" t="s">
        <v>1</v>
      </c>
      <c r="H5" s="288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56" t="s">
        <v>128</v>
      </c>
      <c r="Q5" s="10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10" t="s">
        <v>128</v>
      </c>
    </row>
    <row r="6" spans="1:24" s="11" customFormat="1" ht="14.4" thickTop="1" thickBot="1">
      <c r="A6" s="74" t="s">
        <v>0</v>
      </c>
      <c r="B6" s="57"/>
      <c r="C6" s="57"/>
      <c r="D6" s="57"/>
      <c r="E6" s="58"/>
      <c r="F6" s="59">
        <f>SUM(G6:H6)</f>
        <v>15815.596000000001</v>
      </c>
      <c r="G6" s="60">
        <f>SUM(I6:P6)</f>
        <v>8089.1459999999988</v>
      </c>
      <c r="H6" s="60">
        <f>SUM(Q6:X6)</f>
        <v>7726.4500000000016</v>
      </c>
      <c r="I6" s="61">
        <v>851.94299999999998</v>
      </c>
      <c r="J6" s="62">
        <v>1597.0920000000001</v>
      </c>
      <c r="K6" s="62">
        <v>2299.0419999999999</v>
      </c>
      <c r="L6" s="62">
        <v>2174.7719999999999</v>
      </c>
      <c r="M6" s="62">
        <v>654.30999999999995</v>
      </c>
      <c r="N6" s="62">
        <v>319.137</v>
      </c>
      <c r="O6" s="62">
        <v>137.285</v>
      </c>
      <c r="P6" s="257">
        <v>55.564999999999998</v>
      </c>
      <c r="Q6" s="62">
        <v>797.07899999999995</v>
      </c>
      <c r="R6" s="62">
        <v>1505.885</v>
      </c>
      <c r="S6" s="62">
        <v>2224.6280000000002</v>
      </c>
      <c r="T6" s="62">
        <v>2054.3090000000002</v>
      </c>
      <c r="U6" s="62">
        <v>614.95699999999999</v>
      </c>
      <c r="V6" s="62">
        <v>308.55900000000003</v>
      </c>
      <c r="W6" s="62">
        <v>155.786</v>
      </c>
      <c r="X6" s="62">
        <v>65.247</v>
      </c>
    </row>
    <row r="7" spans="1:24" s="11" customFormat="1" ht="14.4" thickTop="1" thickBot="1">
      <c r="A7" s="69"/>
      <c r="B7" s="44"/>
      <c r="C7" s="44"/>
      <c r="D7" s="44"/>
      <c r="E7" s="26"/>
      <c r="F7" s="36"/>
      <c r="G7" s="35"/>
      <c r="H7" s="258"/>
      <c r="I7" s="36"/>
      <c r="J7" s="35"/>
      <c r="K7" s="35"/>
      <c r="L7" s="35"/>
      <c r="M7" s="35"/>
      <c r="N7" s="35"/>
      <c r="O7" s="35"/>
      <c r="P7" s="258"/>
      <c r="Q7" s="35"/>
      <c r="R7" s="35"/>
      <c r="S7" s="35"/>
      <c r="T7" s="35"/>
      <c r="U7" s="35"/>
      <c r="V7" s="35"/>
      <c r="W7" s="35"/>
      <c r="X7" s="35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6"/>
      <c r="G8" s="35"/>
      <c r="H8" s="258"/>
      <c r="I8" s="12"/>
      <c r="J8" s="13"/>
      <c r="K8" s="13"/>
      <c r="L8" s="13"/>
      <c r="M8" s="13"/>
      <c r="N8" s="13"/>
      <c r="O8" s="13"/>
      <c r="P8" s="259"/>
      <c r="Q8" s="13"/>
      <c r="R8" s="13"/>
      <c r="S8" s="13"/>
      <c r="T8" s="13"/>
      <c r="U8" s="13"/>
      <c r="V8" s="13"/>
      <c r="W8" s="13"/>
      <c r="X8" s="13"/>
    </row>
    <row r="9" spans="1:24" s="15" customFormat="1" ht="14.4" thickTop="1">
      <c r="A9" s="71"/>
      <c r="B9" s="47" t="s">
        <v>2</v>
      </c>
      <c r="C9" s="47"/>
      <c r="D9" s="47"/>
      <c r="E9" s="48"/>
      <c r="F9" s="49">
        <f>SUM(G9:H9)</f>
        <v>4010288.8498382568</v>
      </c>
      <c r="G9" s="50">
        <f>SUM(I9:P9)</f>
        <v>2179623.9633865356</v>
      </c>
      <c r="H9" s="50">
        <f>SUM(Q9:X9)</f>
        <v>1830664.8864517212</v>
      </c>
      <c r="I9" s="51">
        <f t="shared" ref="I9:X9" si="0">I10+I24+I54+I62</f>
        <v>659452.00473022461</v>
      </c>
      <c r="J9" s="52">
        <f t="shared" si="0"/>
        <v>99658.840713500977</v>
      </c>
      <c r="K9" s="52">
        <f t="shared" si="0"/>
        <v>262214.78106689453</v>
      </c>
      <c r="L9" s="52">
        <f t="shared" si="0"/>
        <v>481264.15489959717</v>
      </c>
      <c r="M9" s="52">
        <f t="shared" si="0"/>
        <v>282858.30821228027</v>
      </c>
      <c r="N9" s="52">
        <f t="shared" si="0"/>
        <v>219082.65902709961</v>
      </c>
      <c r="O9" s="52">
        <f t="shared" si="0"/>
        <v>138981.77005004883</v>
      </c>
      <c r="P9" s="260">
        <f t="shared" si="0"/>
        <v>36111.444686889648</v>
      </c>
      <c r="Q9" s="250">
        <f t="shared" si="0"/>
        <v>719255.18389892578</v>
      </c>
      <c r="R9" s="250">
        <f t="shared" si="0"/>
        <v>106861.17962646484</v>
      </c>
      <c r="S9" s="250">
        <f t="shared" si="0"/>
        <v>227214.93344116211</v>
      </c>
      <c r="T9" s="250">
        <f t="shared" si="0"/>
        <v>237770.67395019531</v>
      </c>
      <c r="U9" s="250">
        <f t="shared" si="0"/>
        <v>156026.40809631348</v>
      </c>
      <c r="V9" s="250">
        <f t="shared" si="0"/>
        <v>177682.15873718262</v>
      </c>
      <c r="W9" s="250">
        <f t="shared" si="0"/>
        <v>157821.8380355835</v>
      </c>
      <c r="X9" s="251">
        <f t="shared" si="0"/>
        <v>48032.510665893555</v>
      </c>
    </row>
    <row r="10" spans="1:24" s="16" customFormat="1" ht="15" customHeight="1">
      <c r="A10" s="248"/>
      <c r="B10" s="63" t="s">
        <v>214</v>
      </c>
      <c r="C10" s="63"/>
      <c r="D10" s="63"/>
      <c r="E10" s="64"/>
      <c r="F10" s="53">
        <f>SUM(G10:H10)</f>
        <v>1909748.4129753113</v>
      </c>
      <c r="G10" s="54">
        <f>SUM(I10:P10)</f>
        <v>898054.50129699707</v>
      </c>
      <c r="H10" s="54">
        <f>SUM(Q10:X10)</f>
        <v>1011693.9116783142</v>
      </c>
      <c r="I10" s="55">
        <f>SUM(I11:I23)</f>
        <v>574532.08227539062</v>
      </c>
      <c r="J10" s="56">
        <f>SUM(J11:J23)</f>
        <v>53184.769638061523</v>
      </c>
      <c r="K10" s="56">
        <f>SUM(K11:K23)</f>
        <v>62286.905334472656</v>
      </c>
      <c r="L10" s="56">
        <f t="shared" ref="L10:X10" si="1">SUM(L11:L23)</f>
        <v>86642.079223632813</v>
      </c>
      <c r="M10" s="56">
        <f t="shared" si="1"/>
        <v>52805.450271606445</v>
      </c>
      <c r="N10" s="56">
        <f t="shared" si="1"/>
        <v>35845.719451904297</v>
      </c>
      <c r="O10" s="56">
        <f t="shared" si="1"/>
        <v>24157.780044555664</v>
      </c>
      <c r="P10" s="252">
        <f t="shared" si="1"/>
        <v>8599.7150573730469</v>
      </c>
      <c r="Q10" s="56">
        <f t="shared" si="1"/>
        <v>646690.3505859375</v>
      </c>
      <c r="R10" s="56">
        <f t="shared" si="1"/>
        <v>63796.189331054688</v>
      </c>
      <c r="S10" s="56">
        <f t="shared" si="1"/>
        <v>114590.00787353516</v>
      </c>
      <c r="T10" s="56">
        <f t="shared" si="1"/>
        <v>76568.419677734375</v>
      </c>
      <c r="U10" s="56">
        <f t="shared" si="1"/>
        <v>28407.61962890625</v>
      </c>
      <c r="V10" s="56">
        <f t="shared" si="1"/>
        <v>29903.79475402832</v>
      </c>
      <c r="W10" s="56">
        <f t="shared" si="1"/>
        <v>41616.459991455078</v>
      </c>
      <c r="X10" s="252">
        <f t="shared" si="1"/>
        <v>10121.069835662842</v>
      </c>
    </row>
    <row r="11" spans="1:24" s="11" customFormat="1">
      <c r="A11" s="72" t="s">
        <v>81</v>
      </c>
      <c r="B11" s="14"/>
      <c r="C11" s="38" t="s">
        <v>3</v>
      </c>
      <c r="D11" s="88" t="s">
        <v>4</v>
      </c>
      <c r="E11" s="29"/>
      <c r="F11" s="17">
        <f>SUM(G11:H11)</f>
        <v>124225.4447479248</v>
      </c>
      <c r="G11" s="19">
        <f>SUM(I11:P11)</f>
        <v>72717.905258178711</v>
      </c>
      <c r="H11" s="19">
        <f t="shared" ref="H11:H61" si="2">SUM(Q11:X11)</f>
        <v>51507.539489746094</v>
      </c>
      <c r="I11" s="18">
        <v>3033.030029296875</v>
      </c>
      <c r="J11" s="31">
        <v>214.02000427246094</v>
      </c>
      <c r="K11" s="31">
        <v>9233.9404296875</v>
      </c>
      <c r="L11" s="31">
        <v>19856</v>
      </c>
      <c r="M11" s="31">
        <v>20515.8203125</v>
      </c>
      <c r="N11" s="31">
        <v>12399.51953125</v>
      </c>
      <c r="O11" s="31">
        <v>6445.93994140625</v>
      </c>
      <c r="P11" s="87">
        <v>1019.635009765625</v>
      </c>
      <c r="Q11" s="31">
        <v>2115.89990234375</v>
      </c>
      <c r="R11" s="31">
        <v>3730.860107421875</v>
      </c>
      <c r="S11" s="31">
        <v>10089.8701171875</v>
      </c>
      <c r="T11" s="31">
        <v>10537.7998046875</v>
      </c>
      <c r="U11" s="31">
        <v>10061.6396484375</v>
      </c>
      <c r="V11" s="31">
        <v>8161.830078125</v>
      </c>
      <c r="W11" s="31">
        <v>6259.31982421875</v>
      </c>
      <c r="X11" s="87">
        <v>550.32000732421875</v>
      </c>
    </row>
    <row r="12" spans="1:24" s="11" customFormat="1">
      <c r="A12" s="72" t="s">
        <v>82</v>
      </c>
      <c r="B12" s="14"/>
      <c r="C12" s="38" t="s">
        <v>5</v>
      </c>
      <c r="D12" s="88" t="s">
        <v>209</v>
      </c>
      <c r="E12" s="29"/>
      <c r="F12" s="17">
        <f t="shared" ref="F12:F62" si="3">SUM(G12:H12)</f>
        <v>18242.287948608398</v>
      </c>
      <c r="G12" s="19">
        <f t="shared" ref="G12:G62" si="4">SUM(I12:P12)</f>
        <v>13367.02001953125</v>
      </c>
      <c r="H12" s="19">
        <f t="shared" si="2"/>
        <v>4875.2679290771484</v>
      </c>
      <c r="I12" s="18">
        <v>0</v>
      </c>
      <c r="J12" s="31">
        <v>0</v>
      </c>
      <c r="K12" s="31">
        <v>2320.5</v>
      </c>
      <c r="L12" s="31">
        <v>10285</v>
      </c>
      <c r="M12" s="31">
        <v>211.77000427246094</v>
      </c>
      <c r="N12" s="31">
        <v>410.48001098632812</v>
      </c>
      <c r="O12" s="31">
        <v>139.27000427246094</v>
      </c>
      <c r="P12" s="87">
        <v>0</v>
      </c>
      <c r="Q12" s="31">
        <v>2171.56787109375</v>
      </c>
      <c r="R12" s="31">
        <v>0</v>
      </c>
      <c r="S12" s="31">
        <v>542.70001220703125</v>
      </c>
      <c r="T12" s="31">
        <v>1350.800048828125</v>
      </c>
      <c r="U12" s="31">
        <v>624.55999755859375</v>
      </c>
      <c r="V12" s="31">
        <v>185.63999938964844</v>
      </c>
      <c r="W12" s="31">
        <v>0</v>
      </c>
      <c r="X12" s="87">
        <v>0</v>
      </c>
    </row>
    <row r="13" spans="1:24" s="11" customFormat="1">
      <c r="A13" s="72" t="s">
        <v>83</v>
      </c>
      <c r="B13" s="14"/>
      <c r="C13" s="37" t="s">
        <v>6</v>
      </c>
      <c r="D13" s="246" t="s">
        <v>215</v>
      </c>
      <c r="E13" s="29"/>
      <c r="F13" s="17">
        <f t="shared" si="3"/>
        <v>240683.46752929687</v>
      </c>
      <c r="G13" s="19">
        <f t="shared" si="4"/>
        <v>111156.52026367188</v>
      </c>
      <c r="H13" s="19">
        <f t="shared" si="2"/>
        <v>129526.947265625</v>
      </c>
      <c r="I13" s="18">
        <v>73133.9609375</v>
      </c>
      <c r="J13" s="31">
        <v>9426.3095703125</v>
      </c>
      <c r="K13" s="31">
        <v>5733</v>
      </c>
      <c r="L13" s="31">
        <v>8670</v>
      </c>
      <c r="M13" s="31">
        <v>5228.259765625</v>
      </c>
      <c r="N13" s="31">
        <v>3479.320068359375</v>
      </c>
      <c r="O13" s="31">
        <v>3674.2099609375</v>
      </c>
      <c r="P13" s="87">
        <v>1811.4599609375</v>
      </c>
      <c r="Q13" s="31">
        <v>76684.0078125</v>
      </c>
      <c r="R13" s="31">
        <v>12411</v>
      </c>
      <c r="S13" s="31">
        <v>11558.7998046875</v>
      </c>
      <c r="T13" s="31">
        <v>5875.580078125</v>
      </c>
      <c r="U13" s="31">
        <v>4039.56005859375</v>
      </c>
      <c r="V13" s="31">
        <v>4758.77978515625</v>
      </c>
      <c r="W13" s="31">
        <v>10653.2998046875</v>
      </c>
      <c r="X13" s="87">
        <v>3545.919921875</v>
      </c>
    </row>
    <row r="14" spans="1:24" s="11" customFormat="1">
      <c r="A14" s="72" t="s">
        <v>84</v>
      </c>
      <c r="B14" s="14"/>
      <c r="C14" s="37" t="s">
        <v>7</v>
      </c>
      <c r="D14" s="246" t="s">
        <v>201</v>
      </c>
      <c r="E14" s="29"/>
      <c r="F14" s="17">
        <f t="shared" si="3"/>
        <v>12649.271301269531</v>
      </c>
      <c r="G14" s="19">
        <f t="shared" si="4"/>
        <v>7294.7510375976562</v>
      </c>
      <c r="H14" s="19">
        <f t="shared" si="2"/>
        <v>5354.520263671875</v>
      </c>
      <c r="I14" s="18">
        <v>4284.39111328125</v>
      </c>
      <c r="J14" s="31">
        <v>2175.14990234375</v>
      </c>
      <c r="K14" s="31">
        <v>475.20001220703125</v>
      </c>
      <c r="L14" s="31">
        <v>0</v>
      </c>
      <c r="M14" s="31">
        <v>360.010009765625</v>
      </c>
      <c r="N14" s="31">
        <v>0</v>
      </c>
      <c r="O14" s="31">
        <v>0</v>
      </c>
      <c r="P14" s="87">
        <v>0</v>
      </c>
      <c r="Q14" s="31">
        <v>4448.990234375</v>
      </c>
      <c r="R14" s="31">
        <v>905.530029296875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87">
        <v>0</v>
      </c>
    </row>
    <row r="15" spans="1:24" s="11" customFormat="1">
      <c r="A15" s="72" t="s">
        <v>85</v>
      </c>
      <c r="B15" s="14"/>
      <c r="C15" s="37" t="s">
        <v>8</v>
      </c>
      <c r="D15" s="246" t="s">
        <v>53</v>
      </c>
      <c r="E15" s="29"/>
      <c r="F15" s="17">
        <f t="shared" si="3"/>
        <v>33293.83744430542</v>
      </c>
      <c r="G15" s="17">
        <f t="shared" si="4"/>
        <v>15256.497955322266</v>
      </c>
      <c r="H15" s="17">
        <f t="shared" si="2"/>
        <v>18037.339488983154</v>
      </c>
      <c r="I15" s="18">
        <v>5826.3876953125</v>
      </c>
      <c r="J15" s="31">
        <v>2136.1201171875</v>
      </c>
      <c r="K15" s="31">
        <v>4798.080078125</v>
      </c>
      <c r="L15" s="31">
        <v>1624.31005859375</v>
      </c>
      <c r="M15" s="31">
        <v>391.77999877929687</v>
      </c>
      <c r="N15" s="31">
        <v>141.17999267578125</v>
      </c>
      <c r="O15" s="31">
        <v>338.6400146484375</v>
      </c>
      <c r="P15" s="87">
        <v>0</v>
      </c>
      <c r="Q15" s="31">
        <v>11344.0595703125</v>
      </c>
      <c r="R15" s="31">
        <v>3952.199951171875</v>
      </c>
      <c r="S15" s="31">
        <v>1026.719970703125</v>
      </c>
      <c r="T15" s="31">
        <v>1188.6199951171875</v>
      </c>
      <c r="U15" s="31">
        <v>479.94000244140625</v>
      </c>
      <c r="V15" s="31">
        <v>0</v>
      </c>
      <c r="W15" s="31">
        <v>0</v>
      </c>
      <c r="X15" s="87">
        <v>45.799999237060547</v>
      </c>
    </row>
    <row r="16" spans="1:24" s="11" customFormat="1">
      <c r="A16" s="72" t="s">
        <v>86</v>
      </c>
      <c r="B16" s="14"/>
      <c r="C16" s="39" t="s">
        <v>9</v>
      </c>
      <c r="D16" s="246" t="s">
        <v>43</v>
      </c>
      <c r="E16" s="29"/>
      <c r="F16" s="17">
        <f t="shared" si="3"/>
        <v>92860.853424072266</v>
      </c>
      <c r="G16" s="17">
        <f t="shared" si="4"/>
        <v>45168.434143066406</v>
      </c>
      <c r="H16" s="17">
        <f t="shared" si="2"/>
        <v>47692.419281005859</v>
      </c>
      <c r="I16" s="18">
        <v>16533.724609375</v>
      </c>
      <c r="J16" s="31">
        <v>5705.56005859375</v>
      </c>
      <c r="K16" s="31">
        <v>4339.2998046875</v>
      </c>
      <c r="L16" s="31">
        <v>9825.1396484375</v>
      </c>
      <c r="M16" s="31">
        <v>7093.5</v>
      </c>
      <c r="N16" s="31">
        <v>795.1500244140625</v>
      </c>
      <c r="O16" s="31">
        <v>673.739990234375</v>
      </c>
      <c r="P16" s="87">
        <v>202.32000732421875</v>
      </c>
      <c r="Q16" s="31">
        <v>18937.099609375</v>
      </c>
      <c r="R16" s="31">
        <v>8641.9599609375</v>
      </c>
      <c r="S16" s="31">
        <v>7589.18994140625</v>
      </c>
      <c r="T16" s="31">
        <v>9356.08984375</v>
      </c>
      <c r="U16" s="31">
        <v>649.79998779296875</v>
      </c>
      <c r="V16" s="31">
        <v>1766.43994140625</v>
      </c>
      <c r="W16" s="31">
        <v>320.72000122070313</v>
      </c>
      <c r="X16" s="87">
        <v>431.1199951171875</v>
      </c>
    </row>
    <row r="17" spans="1:24" s="11" customFormat="1">
      <c r="A17" s="72" t="s">
        <v>87</v>
      </c>
      <c r="B17" s="14"/>
      <c r="C17" s="39" t="s">
        <v>10</v>
      </c>
      <c r="D17" s="246" t="s">
        <v>14</v>
      </c>
      <c r="E17" s="29"/>
      <c r="F17" s="17">
        <f t="shared" si="3"/>
        <v>326327.07926940918</v>
      </c>
      <c r="G17" s="17">
        <f t="shared" si="4"/>
        <v>154950.54040527344</v>
      </c>
      <c r="H17" s="17">
        <f t="shared" si="2"/>
        <v>171376.53886413574</v>
      </c>
      <c r="I17" s="18">
        <v>49324.73046875</v>
      </c>
      <c r="J17" s="31">
        <v>25999.75</v>
      </c>
      <c r="K17" s="31">
        <v>29021.25</v>
      </c>
      <c r="L17" s="31">
        <v>27001.51953125</v>
      </c>
      <c r="M17" s="31">
        <v>13514.990234375</v>
      </c>
      <c r="N17" s="31">
        <v>6643.6201171875</v>
      </c>
      <c r="O17" s="31">
        <v>2689.56005859375</v>
      </c>
      <c r="P17" s="87">
        <v>755.1199951171875</v>
      </c>
      <c r="Q17" s="31">
        <v>64256.01171875</v>
      </c>
      <c r="R17" s="31">
        <v>21761.0390625</v>
      </c>
      <c r="S17" s="31">
        <v>45483.30859375</v>
      </c>
      <c r="T17" s="31">
        <v>22960.599609375</v>
      </c>
      <c r="U17" s="31">
        <v>7968.9599609375</v>
      </c>
      <c r="V17" s="31">
        <v>5558.7998046875</v>
      </c>
      <c r="W17" s="31">
        <v>3248.8701171875</v>
      </c>
      <c r="X17" s="87">
        <v>138.94999694824219</v>
      </c>
    </row>
    <row r="18" spans="1:24" s="11" customFormat="1">
      <c r="A18" s="72" t="s">
        <v>88</v>
      </c>
      <c r="B18" s="14"/>
      <c r="C18" s="37" t="s">
        <v>11</v>
      </c>
      <c r="D18" s="246" t="s">
        <v>54</v>
      </c>
      <c r="E18" s="29"/>
      <c r="F18" s="17">
        <f>SUM(G18:H18)</f>
        <v>375729.48693847656</v>
      </c>
      <c r="G18" s="17">
        <f>SUM(I18:P18)</f>
        <v>170442.09753417969</v>
      </c>
      <c r="H18" s="17">
        <f t="shared" si="2"/>
        <v>205287.38940429687</v>
      </c>
      <c r="I18" s="18">
        <v>145687.6875</v>
      </c>
      <c r="J18" s="31">
        <v>3802.89990234375</v>
      </c>
      <c r="K18" s="31">
        <v>2086.56005859375</v>
      </c>
      <c r="L18" s="31">
        <v>1647.8699951171875</v>
      </c>
      <c r="M18" s="31">
        <v>3236.02001953125</v>
      </c>
      <c r="N18" s="31">
        <v>6983.33984375</v>
      </c>
      <c r="O18" s="31">
        <v>4398.1201171875</v>
      </c>
      <c r="P18" s="87">
        <v>2599.60009765625</v>
      </c>
      <c r="Q18" s="31">
        <v>173180.359375</v>
      </c>
      <c r="R18" s="31">
        <v>5863.2001953125</v>
      </c>
      <c r="S18" s="31">
        <v>3676.550048828125</v>
      </c>
      <c r="T18" s="31">
        <v>2182.9599609375</v>
      </c>
      <c r="U18" s="31">
        <v>2445.47998046875</v>
      </c>
      <c r="V18" s="31">
        <v>2644.199951171875</v>
      </c>
      <c r="W18" s="31">
        <v>12298.5</v>
      </c>
      <c r="X18" s="87">
        <v>2996.139892578125</v>
      </c>
    </row>
    <row r="19" spans="1:24" s="11" customFormat="1">
      <c r="A19" s="72" t="s">
        <v>89</v>
      </c>
      <c r="B19" s="14"/>
      <c r="C19" s="38" t="s">
        <v>12</v>
      </c>
      <c r="D19" s="88" t="s">
        <v>208</v>
      </c>
      <c r="E19" s="29"/>
      <c r="F19" s="17">
        <f t="shared" si="3"/>
        <v>127414.41796875</v>
      </c>
      <c r="G19" s="17">
        <f t="shared" si="4"/>
        <v>54828.771911621094</v>
      </c>
      <c r="H19" s="17">
        <f t="shared" si="2"/>
        <v>72585.646057128906</v>
      </c>
      <c r="I19" s="18">
        <v>46008.796875</v>
      </c>
      <c r="J19" s="31">
        <v>2755.60009765625</v>
      </c>
      <c r="K19" s="31">
        <v>444.85501098632812</v>
      </c>
      <c r="L19" s="31">
        <v>1852.239990234375</v>
      </c>
      <c r="M19" s="31">
        <v>1289.449951171875</v>
      </c>
      <c r="N19" s="31">
        <v>347.760009765625</v>
      </c>
      <c r="O19" s="31">
        <v>1739.6099853515625</v>
      </c>
      <c r="P19" s="87">
        <v>390.45999145507812</v>
      </c>
      <c r="Q19" s="31">
        <v>64090.74609375</v>
      </c>
      <c r="R19" s="31">
        <v>1821.8499755859375</v>
      </c>
      <c r="S19" s="31">
        <v>2268.449951171875</v>
      </c>
      <c r="T19" s="31">
        <v>1933.3599853515625</v>
      </c>
      <c r="U19" s="31">
        <v>542.52001953125</v>
      </c>
      <c r="V19" s="31">
        <v>447.66000366210937</v>
      </c>
      <c r="W19" s="31">
        <v>1306.280029296875</v>
      </c>
      <c r="X19" s="87">
        <v>174.77999877929687</v>
      </c>
    </row>
    <row r="20" spans="1:24" s="11" customFormat="1">
      <c r="A20" s="72" t="s">
        <v>90</v>
      </c>
      <c r="B20" s="14"/>
      <c r="C20" s="38" t="s">
        <v>13</v>
      </c>
      <c r="D20" s="88" t="s">
        <v>211</v>
      </c>
      <c r="E20" s="29"/>
      <c r="F20" s="17">
        <f t="shared" si="3"/>
        <v>31595.87939453125</v>
      </c>
      <c r="G20" s="17">
        <f t="shared" si="4"/>
        <v>0</v>
      </c>
      <c r="H20" s="17">
        <f t="shared" si="2"/>
        <v>31595.87939453125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7">
        <v>0</v>
      </c>
      <c r="Q20" s="31">
        <v>0</v>
      </c>
      <c r="R20" s="31">
        <v>0</v>
      </c>
      <c r="S20" s="31">
        <v>25742.51953125</v>
      </c>
      <c r="T20" s="31">
        <v>5853.35986328125</v>
      </c>
      <c r="U20" s="31">
        <v>0</v>
      </c>
      <c r="V20" s="31">
        <v>0</v>
      </c>
      <c r="W20" s="31">
        <v>0</v>
      </c>
      <c r="X20" s="87">
        <v>0</v>
      </c>
    </row>
    <row r="21" spans="1:24" s="11" customFormat="1">
      <c r="A21" s="72" t="s">
        <v>91</v>
      </c>
      <c r="B21" s="14"/>
      <c r="C21" s="38" t="s">
        <v>15</v>
      </c>
      <c r="D21" s="88" t="s">
        <v>212</v>
      </c>
      <c r="E21" s="29"/>
      <c r="F21" s="17">
        <f t="shared" si="3"/>
        <v>393763.671875</v>
      </c>
      <c r="G21" s="17">
        <f t="shared" si="4"/>
        <v>201492.875</v>
      </c>
      <c r="H21" s="17">
        <f t="shared" si="2"/>
        <v>192270.796875</v>
      </c>
      <c r="I21" s="18">
        <v>201492.875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7">
        <v>0</v>
      </c>
      <c r="Q21" s="31">
        <v>192270.796875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7">
        <v>0</v>
      </c>
    </row>
    <row r="22" spans="1:24" s="11" customFormat="1">
      <c r="A22" s="72" t="s">
        <v>92</v>
      </c>
      <c r="B22" s="14"/>
      <c r="C22" s="37" t="s">
        <v>16</v>
      </c>
      <c r="D22" s="246" t="s">
        <v>224</v>
      </c>
      <c r="E22" s="29"/>
      <c r="F22" s="17">
        <f t="shared" si="3"/>
        <v>27735.815841674805</v>
      </c>
      <c r="G22" s="17">
        <f t="shared" si="4"/>
        <v>7458.877685546875</v>
      </c>
      <c r="H22" s="17">
        <f t="shared" si="2"/>
        <v>20276.93815612793</v>
      </c>
      <c r="I22" s="18">
        <v>4895.177734375</v>
      </c>
      <c r="J22" s="31">
        <v>0</v>
      </c>
      <c r="K22" s="31">
        <v>389.51998901367187</v>
      </c>
      <c r="L22" s="31">
        <v>0</v>
      </c>
      <c r="M22" s="31">
        <v>0</v>
      </c>
      <c r="N22" s="31">
        <v>1737.449951171875</v>
      </c>
      <c r="O22" s="31">
        <v>436.73001098632812</v>
      </c>
      <c r="P22" s="87">
        <v>0</v>
      </c>
      <c r="Q22" s="31">
        <v>8108.4931640625</v>
      </c>
      <c r="R22" s="31">
        <v>1314.949951171875</v>
      </c>
      <c r="S22" s="31">
        <v>3367.199951171875</v>
      </c>
      <c r="T22" s="31">
        <v>6383.85009765625</v>
      </c>
      <c r="U22" s="31">
        <v>454.67999267578125</v>
      </c>
      <c r="V22" s="31">
        <v>512.2449951171875</v>
      </c>
      <c r="W22" s="31">
        <v>0</v>
      </c>
      <c r="X22" s="87">
        <v>135.52000427246094</v>
      </c>
    </row>
    <row r="23" spans="1:24" s="11" customFormat="1">
      <c r="A23" s="72" t="s">
        <v>93</v>
      </c>
      <c r="B23" s="14"/>
      <c r="C23" s="37" t="s">
        <v>20</v>
      </c>
      <c r="D23" s="246" t="s">
        <v>55</v>
      </c>
      <c r="E23" s="29"/>
      <c r="F23" s="17">
        <f t="shared" si="3"/>
        <v>105226.89929199219</v>
      </c>
      <c r="G23" s="17">
        <f>SUM(I23:P23)</f>
        <v>43920.210083007813</v>
      </c>
      <c r="H23" s="17">
        <f t="shared" si="2"/>
        <v>61306.689208984375</v>
      </c>
      <c r="I23" s="18">
        <v>24311.3203125</v>
      </c>
      <c r="J23" s="31">
        <v>969.3599853515625</v>
      </c>
      <c r="K23" s="31">
        <v>3444.699951171875</v>
      </c>
      <c r="L23" s="31">
        <v>5880</v>
      </c>
      <c r="M23" s="31">
        <v>963.8499755859375</v>
      </c>
      <c r="N23" s="31">
        <v>2907.89990234375</v>
      </c>
      <c r="O23" s="31">
        <v>3621.9599609375</v>
      </c>
      <c r="P23" s="87">
        <v>1821.1199951171875</v>
      </c>
      <c r="Q23" s="31">
        <v>29082.318359375</v>
      </c>
      <c r="R23" s="31">
        <v>3393.60009765625</v>
      </c>
      <c r="S23" s="31">
        <v>3244.699951171875</v>
      </c>
      <c r="T23" s="31">
        <v>8945.400390625</v>
      </c>
      <c r="U23" s="31">
        <v>1140.47998046875</v>
      </c>
      <c r="V23" s="31">
        <v>5868.2001953125</v>
      </c>
      <c r="W23" s="31">
        <v>7529.47021484375</v>
      </c>
      <c r="X23" s="87">
        <v>2102.52001953125</v>
      </c>
    </row>
    <row r="24" spans="1:24" s="16" customFormat="1" ht="15" customHeight="1">
      <c r="A24" s="248"/>
      <c r="B24" s="63" t="s">
        <v>222</v>
      </c>
      <c r="C24" s="63"/>
      <c r="D24" s="63"/>
      <c r="E24" s="64"/>
      <c r="F24" s="53">
        <f>SUM(G24:H24)</f>
        <v>1448463.2572097778</v>
      </c>
      <c r="G24" s="54">
        <f>SUM(I24:P24)</f>
        <v>878872.95254898071</v>
      </c>
      <c r="H24" s="54">
        <f>SUM(Q24:X24)</f>
        <v>569590.30466079712</v>
      </c>
      <c r="I24" s="55">
        <f>SUM(I25:I53)</f>
        <v>46425.895233154297</v>
      </c>
      <c r="J24" s="56">
        <f t="shared" ref="J24:X24" si="5">SUM(J25:J53)</f>
        <v>11725.116333007813</v>
      </c>
      <c r="K24" s="56">
        <f t="shared" si="5"/>
        <v>67527.579833984375</v>
      </c>
      <c r="L24" s="56">
        <f t="shared" si="5"/>
        <v>284674.92430877686</v>
      </c>
      <c r="M24" s="56">
        <f t="shared" si="5"/>
        <v>204760.28759765625</v>
      </c>
      <c r="N24" s="56">
        <f t="shared" si="5"/>
        <v>166701.01953125</v>
      </c>
      <c r="O24" s="56">
        <f t="shared" si="5"/>
        <v>81390.029708862305</v>
      </c>
      <c r="P24" s="252">
        <f t="shared" si="5"/>
        <v>15668.100002288818</v>
      </c>
      <c r="Q24" s="56">
        <f t="shared" si="5"/>
        <v>30340.668518066406</v>
      </c>
      <c r="R24" s="56">
        <f t="shared" si="5"/>
        <v>14259.749816894531</v>
      </c>
      <c r="S24" s="56">
        <f>SUM(S25:S53)</f>
        <v>55892.664855957031</v>
      </c>
      <c r="T24" s="56">
        <f t="shared" si="5"/>
        <v>122636.21917724609</v>
      </c>
      <c r="U24" s="56">
        <f t="shared" si="5"/>
        <v>118668.54852294922</v>
      </c>
      <c r="V24" s="56">
        <f t="shared" si="5"/>
        <v>127826.67367553711</v>
      </c>
      <c r="W24" s="56">
        <f t="shared" si="5"/>
        <v>81088.409606933594</v>
      </c>
      <c r="X24" s="252">
        <f t="shared" si="5"/>
        <v>18877.370487213135</v>
      </c>
    </row>
    <row r="25" spans="1:24" s="79" customFormat="1">
      <c r="A25" s="102"/>
      <c r="B25" s="262"/>
      <c r="C25" s="262"/>
      <c r="D25" s="104" t="s">
        <v>188</v>
      </c>
      <c r="E25" s="263"/>
      <c r="F25" s="80"/>
      <c r="G25" s="80"/>
      <c r="H25" s="80"/>
      <c r="I25" s="261"/>
      <c r="J25" s="262"/>
      <c r="K25" s="262"/>
      <c r="L25" s="262"/>
      <c r="M25" s="262"/>
      <c r="N25" s="262"/>
      <c r="O25" s="262"/>
      <c r="P25" s="263"/>
      <c r="Q25" s="105"/>
      <c r="R25" s="105"/>
      <c r="S25" s="105"/>
      <c r="T25" s="105"/>
      <c r="U25" s="105"/>
      <c r="V25" s="105"/>
      <c r="W25" s="105"/>
      <c r="X25" s="253"/>
    </row>
    <row r="26" spans="1:24" s="11" customFormat="1">
      <c r="A26" s="72" t="s">
        <v>94</v>
      </c>
      <c r="B26" s="14"/>
      <c r="C26" s="38" t="s">
        <v>21</v>
      </c>
      <c r="D26" s="38"/>
      <c r="E26" s="29" t="s">
        <v>189</v>
      </c>
      <c r="F26" s="17">
        <f>SUM(G26:H26)</f>
        <v>72113.467864990234</v>
      </c>
      <c r="G26" s="17">
        <f>SUM(I26:P26)</f>
        <v>50681.858093261719</v>
      </c>
      <c r="H26" s="17">
        <f t="shared" si="2"/>
        <v>21431.609771728516</v>
      </c>
      <c r="I26" s="32">
        <v>0</v>
      </c>
      <c r="J26" s="31">
        <v>0</v>
      </c>
      <c r="K26" s="31">
        <v>1809.47998046875</v>
      </c>
      <c r="L26" s="31">
        <v>19467.69921875</v>
      </c>
      <c r="M26" s="31">
        <v>16519.01953125</v>
      </c>
      <c r="N26" s="31">
        <v>8272.599609375</v>
      </c>
      <c r="O26" s="31">
        <v>4247.259765625</v>
      </c>
      <c r="P26" s="87">
        <v>365.79998779296875</v>
      </c>
      <c r="Q26" s="31">
        <v>0</v>
      </c>
      <c r="R26" s="31">
        <v>0</v>
      </c>
      <c r="S26" s="31">
        <v>718.08001708984375</v>
      </c>
      <c r="T26" s="31">
        <v>4559.0400390625</v>
      </c>
      <c r="U26" s="31">
        <v>7589.8798828125</v>
      </c>
      <c r="V26" s="31">
        <v>6362.5498046875</v>
      </c>
      <c r="W26" s="31">
        <v>1938.780029296875</v>
      </c>
      <c r="X26" s="87">
        <v>263.27999877929687</v>
      </c>
    </row>
    <row r="27" spans="1:24" s="11" customFormat="1">
      <c r="A27" s="72" t="s">
        <v>95</v>
      </c>
      <c r="B27" s="14"/>
      <c r="C27" s="38" t="s">
        <v>22</v>
      </c>
      <c r="D27" s="38"/>
      <c r="E27" s="29" t="s">
        <v>191</v>
      </c>
      <c r="F27" s="17">
        <f t="shared" si="3"/>
        <v>19184.530029296875</v>
      </c>
      <c r="G27" s="17">
        <f t="shared" ref="G27:G43" si="6">SUM(I27:P27)</f>
        <v>12565.840087890625</v>
      </c>
      <c r="H27" s="17">
        <f t="shared" si="2"/>
        <v>6618.68994140625</v>
      </c>
      <c r="I27" s="32">
        <v>0</v>
      </c>
      <c r="J27" s="31">
        <v>0</v>
      </c>
      <c r="K27" s="31">
        <v>1356.300048828125</v>
      </c>
      <c r="L27" s="31">
        <v>2344.800048828125</v>
      </c>
      <c r="M27" s="31">
        <v>3041.77001953125</v>
      </c>
      <c r="N27" s="31">
        <v>3277.800048828125</v>
      </c>
      <c r="O27" s="31">
        <v>2449.669921875</v>
      </c>
      <c r="P27" s="87">
        <v>95.5</v>
      </c>
      <c r="Q27" s="31">
        <v>0</v>
      </c>
      <c r="R27" s="31">
        <v>0</v>
      </c>
      <c r="S27" s="31">
        <v>0</v>
      </c>
      <c r="T27" s="31">
        <v>0</v>
      </c>
      <c r="U27" s="31">
        <v>2376.8798828125</v>
      </c>
      <c r="V27" s="31">
        <v>2715.35009765625</v>
      </c>
      <c r="W27" s="31">
        <v>1526.4599609375</v>
      </c>
      <c r="X27" s="87">
        <v>0</v>
      </c>
    </row>
    <row r="28" spans="1:24" s="11" customFormat="1">
      <c r="A28" s="72" t="s">
        <v>96</v>
      </c>
      <c r="B28" s="14"/>
      <c r="C28" s="37" t="s">
        <v>23</v>
      </c>
      <c r="D28" s="37"/>
      <c r="E28" s="29" t="s">
        <v>17</v>
      </c>
      <c r="F28" s="17">
        <f t="shared" si="3"/>
        <v>46895.404361724854</v>
      </c>
      <c r="G28" s="17">
        <f t="shared" si="6"/>
        <v>31608.759399414063</v>
      </c>
      <c r="H28" s="17">
        <f t="shared" si="2"/>
        <v>15286.644962310791</v>
      </c>
      <c r="I28" s="32">
        <v>0</v>
      </c>
      <c r="J28" s="31">
        <v>0</v>
      </c>
      <c r="K28" s="31">
        <v>3884.840087890625</v>
      </c>
      <c r="L28" s="31">
        <v>8284.4296875</v>
      </c>
      <c r="M28" s="31">
        <v>8089.81982421875</v>
      </c>
      <c r="N28" s="31">
        <v>7442.009765625</v>
      </c>
      <c r="O28" s="31">
        <v>3441.280029296875</v>
      </c>
      <c r="P28" s="87">
        <v>466.3800048828125</v>
      </c>
      <c r="Q28" s="31">
        <v>0</v>
      </c>
      <c r="R28" s="31">
        <v>0</v>
      </c>
      <c r="S28" s="31">
        <v>1318.4150390625</v>
      </c>
      <c r="T28" s="31">
        <v>4792.68994140625</v>
      </c>
      <c r="U28" s="31">
        <v>2657.159912109375</v>
      </c>
      <c r="V28" s="31">
        <v>3283.199951171875</v>
      </c>
      <c r="W28" s="31">
        <v>3191.6201171875</v>
      </c>
      <c r="X28" s="87">
        <v>43.560001373291016</v>
      </c>
    </row>
    <row r="29" spans="1:24" s="11" customFormat="1">
      <c r="A29" s="72" t="s">
        <v>97</v>
      </c>
      <c r="B29" s="14"/>
      <c r="C29" s="37" t="s">
        <v>44</v>
      </c>
      <c r="D29" s="37"/>
      <c r="E29" s="29" t="s">
        <v>18</v>
      </c>
      <c r="F29" s="17">
        <f t="shared" si="3"/>
        <v>22600.364929199219</v>
      </c>
      <c r="G29" s="17">
        <f t="shared" si="6"/>
        <v>14250.544921875</v>
      </c>
      <c r="H29" s="17">
        <f t="shared" si="2"/>
        <v>8349.8200073242187</v>
      </c>
      <c r="I29" s="32">
        <v>0</v>
      </c>
      <c r="J29" s="31">
        <v>0</v>
      </c>
      <c r="K29" s="31">
        <v>2201.760009765625</v>
      </c>
      <c r="L29" s="31">
        <v>6091</v>
      </c>
      <c r="M29" s="31">
        <v>3170.7548828125</v>
      </c>
      <c r="N29" s="31">
        <v>1853.550048828125</v>
      </c>
      <c r="O29" s="31">
        <v>933.47998046875</v>
      </c>
      <c r="P29" s="87">
        <v>0</v>
      </c>
      <c r="Q29" s="31">
        <v>0</v>
      </c>
      <c r="R29" s="31">
        <v>0</v>
      </c>
      <c r="S29" s="31">
        <v>0</v>
      </c>
      <c r="T29" s="31">
        <v>2037.5</v>
      </c>
      <c r="U29" s="31">
        <v>3659.760009765625</v>
      </c>
      <c r="V29" s="31">
        <v>2028.5999755859375</v>
      </c>
      <c r="W29" s="31">
        <v>623.96002197265625</v>
      </c>
      <c r="X29" s="87">
        <v>0</v>
      </c>
    </row>
    <row r="30" spans="1:24" s="11" customFormat="1">
      <c r="A30" s="72" t="s">
        <v>98</v>
      </c>
      <c r="B30" s="14"/>
      <c r="C30" s="37" t="s">
        <v>45</v>
      </c>
      <c r="D30" s="37"/>
      <c r="E30" s="29" t="s">
        <v>57</v>
      </c>
      <c r="F30" s="17">
        <f t="shared" si="3"/>
        <v>24334.869873046875</v>
      </c>
      <c r="G30" s="17">
        <f t="shared" si="6"/>
        <v>11719.509750366211</v>
      </c>
      <c r="H30" s="17">
        <f t="shared" si="2"/>
        <v>12615.360122680664</v>
      </c>
      <c r="I30" s="32">
        <v>0</v>
      </c>
      <c r="J30" s="31">
        <v>0</v>
      </c>
      <c r="K30" s="31">
        <v>544</v>
      </c>
      <c r="L30" s="31">
        <v>3925.919921875</v>
      </c>
      <c r="M30" s="31">
        <v>2927.8798828125</v>
      </c>
      <c r="N30" s="31">
        <v>2276.909912109375</v>
      </c>
      <c r="O30" s="31">
        <v>2013.6600341796875</v>
      </c>
      <c r="P30" s="87">
        <v>31.139999389648437</v>
      </c>
      <c r="Q30" s="31">
        <v>0</v>
      </c>
      <c r="R30" s="31">
        <v>0</v>
      </c>
      <c r="S30" s="31">
        <v>739.20001220703125</v>
      </c>
      <c r="T30" s="31">
        <v>5616.8701171875</v>
      </c>
      <c r="U30" s="31">
        <v>2651.760009765625</v>
      </c>
      <c r="V30" s="31">
        <v>2399.489990234375</v>
      </c>
      <c r="W30" s="31">
        <v>1015.5599975585937</v>
      </c>
      <c r="X30" s="87">
        <v>192.47999572753906</v>
      </c>
    </row>
    <row r="31" spans="1:24" s="11" customFormat="1">
      <c r="A31" s="72" t="s">
        <v>99</v>
      </c>
      <c r="B31" s="14"/>
      <c r="C31" s="39" t="s">
        <v>46</v>
      </c>
      <c r="D31" s="39"/>
      <c r="E31" s="29" t="s">
        <v>19</v>
      </c>
      <c r="F31" s="17">
        <f t="shared" si="3"/>
        <v>7101.4349975585937</v>
      </c>
      <c r="G31" s="17">
        <f t="shared" si="6"/>
        <v>950.4949951171875</v>
      </c>
      <c r="H31" s="17">
        <f t="shared" si="2"/>
        <v>6150.9400024414062</v>
      </c>
      <c r="I31" s="32">
        <v>0</v>
      </c>
      <c r="J31" s="31">
        <v>0</v>
      </c>
      <c r="K31" s="31">
        <v>0</v>
      </c>
      <c r="L31" s="31">
        <v>950.4949951171875</v>
      </c>
      <c r="M31" s="31">
        <v>0</v>
      </c>
      <c r="N31" s="31">
        <v>0</v>
      </c>
      <c r="O31" s="31">
        <v>0</v>
      </c>
      <c r="P31" s="87">
        <v>0</v>
      </c>
      <c r="Q31" s="31">
        <v>0</v>
      </c>
      <c r="R31" s="31">
        <v>0</v>
      </c>
      <c r="S31" s="31">
        <v>138.32000732421875</v>
      </c>
      <c r="T31" s="31">
        <v>2111.5</v>
      </c>
      <c r="U31" s="31">
        <v>931.3800048828125</v>
      </c>
      <c r="V31" s="31">
        <v>1527.4000244140625</v>
      </c>
      <c r="W31" s="31">
        <v>1442.3399658203125</v>
      </c>
      <c r="X31" s="87">
        <v>0</v>
      </c>
    </row>
    <row r="32" spans="1:24" s="11" customFormat="1">
      <c r="A32" s="72" t="s">
        <v>100</v>
      </c>
      <c r="B32" s="14"/>
      <c r="C32" s="39" t="s">
        <v>47</v>
      </c>
      <c r="D32" s="39"/>
      <c r="E32" s="29" t="s">
        <v>193</v>
      </c>
      <c r="F32" s="17">
        <f t="shared" si="3"/>
        <v>22043.369895935059</v>
      </c>
      <c r="G32" s="17">
        <f t="shared" si="6"/>
        <v>0</v>
      </c>
      <c r="H32" s="17">
        <f t="shared" si="2"/>
        <v>22043.369895935059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7">
        <v>0</v>
      </c>
      <c r="Q32" s="31">
        <v>0</v>
      </c>
      <c r="R32" s="31">
        <v>0</v>
      </c>
      <c r="S32" s="31">
        <v>1550.3800048828125</v>
      </c>
      <c r="T32" s="31">
        <v>9729.9296875</v>
      </c>
      <c r="U32" s="31">
        <v>6911.64013671875</v>
      </c>
      <c r="V32" s="31">
        <v>3143.840087890625</v>
      </c>
      <c r="W32" s="31">
        <v>615.97998046875</v>
      </c>
      <c r="X32" s="87">
        <v>91.599998474121094</v>
      </c>
    </row>
    <row r="33" spans="1:24" s="11" customFormat="1">
      <c r="A33" s="72" t="s">
        <v>101</v>
      </c>
      <c r="B33" s="14"/>
      <c r="C33" s="37" t="s">
        <v>48</v>
      </c>
      <c r="D33" s="37"/>
      <c r="E33" s="29" t="s">
        <v>216</v>
      </c>
      <c r="F33" s="17">
        <f t="shared" si="3"/>
        <v>24370.475128173828</v>
      </c>
      <c r="G33" s="17">
        <f t="shared" si="6"/>
        <v>10155.240051269531</v>
      </c>
      <c r="H33" s="17">
        <f>SUM(Q33:X33)</f>
        <v>14215.235076904297</v>
      </c>
      <c r="I33" s="32">
        <v>0</v>
      </c>
      <c r="J33" s="31">
        <v>3320.52001953125</v>
      </c>
      <c r="K33" s="31">
        <v>0</v>
      </c>
      <c r="L33" s="31">
        <v>3828.06005859375</v>
      </c>
      <c r="M33" s="31">
        <v>1591.8199462890625</v>
      </c>
      <c r="N33" s="31">
        <v>444.6400146484375</v>
      </c>
      <c r="O33" s="31">
        <v>970.20001220703125</v>
      </c>
      <c r="P33" s="87">
        <v>0</v>
      </c>
      <c r="Q33" s="31">
        <v>0</v>
      </c>
      <c r="R33" s="31">
        <v>0</v>
      </c>
      <c r="S33" s="31">
        <v>5181.39990234375</v>
      </c>
      <c r="T33" s="31">
        <v>4526.080078125</v>
      </c>
      <c r="U33" s="31">
        <v>3637.840087890625</v>
      </c>
      <c r="V33" s="31">
        <v>468.2550048828125</v>
      </c>
      <c r="W33" s="31">
        <v>401.66000366210937</v>
      </c>
      <c r="X33" s="87">
        <v>0</v>
      </c>
    </row>
    <row r="34" spans="1:24" s="11" customFormat="1">
      <c r="A34" s="72" t="s">
        <v>102</v>
      </c>
      <c r="B34" s="14"/>
      <c r="C34" s="38" t="s">
        <v>49</v>
      </c>
      <c r="D34" s="88" t="s">
        <v>58</v>
      </c>
      <c r="E34" s="264"/>
      <c r="F34" s="17">
        <f t="shared" si="3"/>
        <v>52486.590347290039</v>
      </c>
      <c r="G34" s="17">
        <f t="shared" si="6"/>
        <v>30849.470138549805</v>
      </c>
      <c r="H34" s="17">
        <f t="shared" si="2"/>
        <v>21637.120208740234</v>
      </c>
      <c r="I34" s="32">
        <v>12504.3095703125</v>
      </c>
      <c r="J34" s="31">
        <v>769.44000244140625</v>
      </c>
      <c r="K34" s="31">
        <v>4313.240234375</v>
      </c>
      <c r="L34" s="31">
        <v>4438</v>
      </c>
      <c r="M34" s="31">
        <v>3590.85009765625</v>
      </c>
      <c r="N34" s="31">
        <v>4195.240234375</v>
      </c>
      <c r="O34" s="31">
        <v>797.42999267578125</v>
      </c>
      <c r="P34" s="87">
        <v>240.96000671386719</v>
      </c>
      <c r="Q34" s="31">
        <v>790.78997802734375</v>
      </c>
      <c r="R34" s="31">
        <v>880.09002685546875</v>
      </c>
      <c r="S34" s="31">
        <v>5491.5</v>
      </c>
      <c r="T34" s="31">
        <v>6668.41015625</v>
      </c>
      <c r="U34" s="31">
        <v>3733.56005859375</v>
      </c>
      <c r="V34" s="31">
        <v>3259.760009765625</v>
      </c>
      <c r="W34" s="31">
        <v>515.469970703125</v>
      </c>
      <c r="X34" s="87">
        <v>297.54000854492187</v>
      </c>
    </row>
    <row r="35" spans="1:24" s="11" customFormat="1">
      <c r="A35" s="72" t="s">
        <v>103</v>
      </c>
      <c r="B35" s="14"/>
      <c r="C35" s="38" t="s">
        <v>50</v>
      </c>
      <c r="D35" s="88" t="s">
        <v>217</v>
      </c>
      <c r="E35" s="264"/>
      <c r="F35" s="17">
        <f t="shared" si="3"/>
        <v>61579.430236816406</v>
      </c>
      <c r="G35" s="17">
        <f t="shared" si="6"/>
        <v>30732.260925292969</v>
      </c>
      <c r="H35" s="17">
        <f t="shared" si="2"/>
        <v>30847.169311523438</v>
      </c>
      <c r="I35" s="32">
        <v>0</v>
      </c>
      <c r="J35" s="31">
        <v>0</v>
      </c>
      <c r="K35" s="31">
        <v>0</v>
      </c>
      <c r="L35" s="31">
        <v>3731.52001953125</v>
      </c>
      <c r="M35" s="31">
        <v>10429.1904296875</v>
      </c>
      <c r="N35" s="31">
        <v>10313.73046875</v>
      </c>
      <c r="O35" s="31">
        <v>5587.02001953125</v>
      </c>
      <c r="P35" s="87">
        <v>670.79998779296875</v>
      </c>
      <c r="Q35" s="31">
        <v>0</v>
      </c>
      <c r="R35" s="31">
        <v>0</v>
      </c>
      <c r="S35" s="31">
        <v>1516.199951171875</v>
      </c>
      <c r="T35" s="31">
        <v>4165.14013671875</v>
      </c>
      <c r="U35" s="31">
        <v>7259.759765625</v>
      </c>
      <c r="V35" s="31">
        <v>11495.51953125</v>
      </c>
      <c r="W35" s="31">
        <v>5649.43994140625</v>
      </c>
      <c r="X35" s="87">
        <v>761.1099853515625</v>
      </c>
    </row>
    <row r="36" spans="1:24" s="79" customFormat="1">
      <c r="A36" s="102"/>
      <c r="B36" s="262"/>
      <c r="C36" s="104"/>
      <c r="D36" s="104" t="s">
        <v>192</v>
      </c>
      <c r="E36" s="263"/>
      <c r="F36" s="80"/>
      <c r="G36" s="17"/>
      <c r="H36" s="80"/>
      <c r="I36" s="261"/>
      <c r="J36" s="262"/>
      <c r="K36" s="262"/>
      <c r="L36" s="262"/>
      <c r="M36" s="262"/>
      <c r="N36" s="262"/>
      <c r="O36" s="262"/>
      <c r="P36" s="263"/>
      <c r="Q36" s="105"/>
      <c r="R36" s="105"/>
      <c r="S36" s="105"/>
      <c r="T36" s="105"/>
      <c r="U36" s="105"/>
      <c r="V36" s="105"/>
      <c r="W36" s="105"/>
      <c r="X36" s="253"/>
    </row>
    <row r="37" spans="1:24" s="11" customFormat="1">
      <c r="A37" s="72" t="s">
        <v>104</v>
      </c>
      <c r="B37" s="14"/>
      <c r="C37" s="38" t="s">
        <v>51</v>
      </c>
      <c r="D37" s="38"/>
      <c r="E37" s="29" t="s">
        <v>24</v>
      </c>
      <c r="F37" s="17">
        <f t="shared" si="3"/>
        <v>11577.130157470703</v>
      </c>
      <c r="G37" s="17">
        <f t="shared" si="6"/>
        <v>10808.670166015625</v>
      </c>
      <c r="H37" s="17">
        <f t="shared" si="2"/>
        <v>768.45999145507812</v>
      </c>
      <c r="I37" s="32">
        <v>2306.85009765625</v>
      </c>
      <c r="J37" s="31">
        <v>0</v>
      </c>
      <c r="K37" s="31">
        <v>4613.580078125</v>
      </c>
      <c r="L37" s="31">
        <v>2197.260009765625</v>
      </c>
      <c r="M37" s="31">
        <v>741.47998046875</v>
      </c>
      <c r="N37" s="31">
        <v>949.5</v>
      </c>
      <c r="O37" s="31">
        <v>0</v>
      </c>
      <c r="P37" s="87">
        <v>0</v>
      </c>
      <c r="Q37" s="31">
        <v>0</v>
      </c>
      <c r="R37" s="31">
        <v>0</v>
      </c>
      <c r="S37" s="31">
        <v>0</v>
      </c>
      <c r="T37" s="31">
        <v>0</v>
      </c>
      <c r="U37" s="31">
        <v>405.29998779296875</v>
      </c>
      <c r="V37" s="31">
        <v>363.16000366210937</v>
      </c>
      <c r="W37" s="31">
        <v>0</v>
      </c>
      <c r="X37" s="87">
        <v>0</v>
      </c>
    </row>
    <row r="38" spans="1:24" s="11" customFormat="1">
      <c r="A38" s="72" t="s">
        <v>107</v>
      </c>
      <c r="B38" s="14"/>
      <c r="C38" s="37" t="s">
        <v>59</v>
      </c>
      <c r="D38" s="37"/>
      <c r="E38" s="29" t="s">
        <v>213</v>
      </c>
      <c r="F38" s="17">
        <f t="shared" si="3"/>
        <v>25000.233032226563</v>
      </c>
      <c r="G38" s="17">
        <f t="shared" si="6"/>
        <v>11869.013031005859</v>
      </c>
      <c r="H38" s="17">
        <f t="shared" si="2"/>
        <v>13131.220001220703</v>
      </c>
      <c r="I38" s="32">
        <v>333.35281372070312</v>
      </c>
      <c r="J38" s="31">
        <v>779.3699951171875</v>
      </c>
      <c r="K38" s="31">
        <v>1344</v>
      </c>
      <c r="L38" s="31">
        <v>6813.72021484375</v>
      </c>
      <c r="M38" s="31">
        <v>910.57000732421875</v>
      </c>
      <c r="N38" s="31">
        <v>1112.719970703125</v>
      </c>
      <c r="O38" s="31">
        <v>575.280029296875</v>
      </c>
      <c r="P38" s="87">
        <v>0</v>
      </c>
      <c r="Q38" s="31">
        <v>0</v>
      </c>
      <c r="R38" s="31">
        <v>6221.8798828125</v>
      </c>
      <c r="S38" s="31">
        <v>210</v>
      </c>
      <c r="T38" s="31">
        <v>383.51998901367187</v>
      </c>
      <c r="U38" s="31">
        <v>2238.840087890625</v>
      </c>
      <c r="V38" s="31">
        <v>3512.320068359375</v>
      </c>
      <c r="W38" s="31">
        <v>564.65997314453125</v>
      </c>
      <c r="X38" s="87">
        <v>0</v>
      </c>
    </row>
    <row r="39" spans="1:24" s="11" customFormat="1">
      <c r="A39" s="72" t="s">
        <v>105</v>
      </c>
      <c r="B39" s="14"/>
      <c r="C39" s="37" t="s">
        <v>60</v>
      </c>
      <c r="D39" s="88" t="s">
        <v>190</v>
      </c>
      <c r="E39" s="265"/>
      <c r="F39" s="17">
        <f t="shared" si="3"/>
        <v>3651.4497833251953</v>
      </c>
      <c r="G39" s="17">
        <f t="shared" si="6"/>
        <v>1037.1356964111328</v>
      </c>
      <c r="H39" s="17">
        <f t="shared" si="2"/>
        <v>2614.3140869140625</v>
      </c>
      <c r="I39" s="32">
        <v>886.835693359375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150.30000305175781</v>
      </c>
      <c r="P39" s="87">
        <v>0</v>
      </c>
      <c r="Q39" s="31">
        <v>1769.5640869140625</v>
      </c>
      <c r="R39" s="31">
        <v>0</v>
      </c>
      <c r="S39" s="31">
        <v>0</v>
      </c>
      <c r="T39" s="31">
        <v>574.75</v>
      </c>
      <c r="U39" s="31">
        <v>0</v>
      </c>
      <c r="V39" s="31">
        <v>0</v>
      </c>
      <c r="W39" s="31">
        <v>270</v>
      </c>
      <c r="X39" s="87">
        <v>0</v>
      </c>
    </row>
    <row r="40" spans="1:24" s="11" customFormat="1">
      <c r="A40" s="72" t="s">
        <v>108</v>
      </c>
      <c r="B40" s="14"/>
      <c r="C40" s="38" t="s">
        <v>61</v>
      </c>
      <c r="D40" s="88" t="s">
        <v>225</v>
      </c>
      <c r="E40" s="265"/>
      <c r="F40" s="17">
        <f t="shared" si="3"/>
        <v>4753.509880065918</v>
      </c>
      <c r="G40" s="17">
        <f t="shared" si="6"/>
        <v>816.74999237060547</v>
      </c>
      <c r="H40" s="17">
        <f t="shared" si="2"/>
        <v>3936.7598876953125</v>
      </c>
      <c r="I40" s="32">
        <v>0</v>
      </c>
      <c r="J40" s="31">
        <v>0</v>
      </c>
      <c r="K40" s="31">
        <v>0</v>
      </c>
      <c r="L40" s="31">
        <v>91.290000915527344</v>
      </c>
      <c r="M40" s="31">
        <v>0</v>
      </c>
      <c r="N40" s="31">
        <v>302.89999389648437</v>
      </c>
      <c r="O40" s="31">
        <v>216.72000122070312</v>
      </c>
      <c r="P40" s="87">
        <v>205.83999633789062</v>
      </c>
      <c r="Q40" s="31">
        <v>0</v>
      </c>
      <c r="R40" s="31">
        <v>0</v>
      </c>
      <c r="S40" s="31">
        <v>0</v>
      </c>
      <c r="T40" s="31">
        <v>1386.699951171875</v>
      </c>
      <c r="U40" s="31">
        <v>0</v>
      </c>
      <c r="V40" s="31">
        <v>791.0999755859375</v>
      </c>
      <c r="W40" s="31">
        <v>1269.719970703125</v>
      </c>
      <c r="X40" s="87">
        <v>489.239990234375</v>
      </c>
    </row>
    <row r="41" spans="1:24" s="79" customFormat="1">
      <c r="A41" s="102"/>
      <c r="B41" s="262"/>
      <c r="C41" s="262"/>
      <c r="D41" s="111" t="s">
        <v>218</v>
      </c>
      <c r="E41" s="263"/>
      <c r="F41" s="80"/>
      <c r="G41" s="17"/>
      <c r="H41" s="80"/>
      <c r="I41" s="261"/>
      <c r="J41" s="262"/>
      <c r="K41" s="262"/>
      <c r="L41" s="262"/>
      <c r="M41" s="262"/>
      <c r="N41" s="262"/>
      <c r="O41" s="262"/>
      <c r="P41" s="263"/>
      <c r="Q41" s="105"/>
      <c r="R41" s="105"/>
      <c r="S41" s="105"/>
      <c r="T41" s="105"/>
      <c r="U41" s="105"/>
      <c r="V41" s="105"/>
      <c r="W41" s="105"/>
      <c r="X41" s="253"/>
    </row>
    <row r="42" spans="1:24" s="11" customFormat="1">
      <c r="A42" s="72" t="s">
        <v>106</v>
      </c>
      <c r="B42" s="14"/>
      <c r="C42" s="38" t="s">
        <v>62</v>
      </c>
      <c r="D42" s="14"/>
      <c r="E42" s="29" t="s">
        <v>210</v>
      </c>
      <c r="F42" s="17">
        <f t="shared" si="3"/>
        <v>676.58000183105469</v>
      </c>
      <c r="G42" s="17">
        <f t="shared" si="6"/>
        <v>558</v>
      </c>
      <c r="H42" s="17">
        <f t="shared" si="2"/>
        <v>118.58000183105469</v>
      </c>
      <c r="I42" s="32">
        <v>0</v>
      </c>
      <c r="J42" s="31">
        <v>0</v>
      </c>
      <c r="K42" s="31">
        <v>558</v>
      </c>
      <c r="L42" s="31">
        <v>0</v>
      </c>
      <c r="M42" s="31">
        <v>0</v>
      </c>
      <c r="N42" s="31">
        <v>0</v>
      </c>
      <c r="O42" s="31">
        <v>0</v>
      </c>
      <c r="P42" s="87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87">
        <v>118.58000183105469</v>
      </c>
    </row>
    <row r="43" spans="1:24" s="11" customFormat="1">
      <c r="A43" s="72" t="s">
        <v>109</v>
      </c>
      <c r="B43" s="14"/>
      <c r="C43" s="38" t="s">
        <v>63</v>
      </c>
      <c r="D43" s="14"/>
      <c r="E43" s="29" t="s">
        <v>219</v>
      </c>
      <c r="F43" s="17">
        <f t="shared" si="3"/>
        <v>279719.728515625</v>
      </c>
      <c r="G43" s="17">
        <f t="shared" si="6"/>
        <v>162995.41967773437</v>
      </c>
      <c r="H43" s="17">
        <f t="shared" si="2"/>
        <v>116724.30883789063</v>
      </c>
      <c r="I43" s="32">
        <v>0</v>
      </c>
      <c r="J43" s="31">
        <v>2175.60009765625</v>
      </c>
      <c r="K43" s="31">
        <v>4053.75</v>
      </c>
      <c r="L43" s="31">
        <v>51607.6796875</v>
      </c>
      <c r="M43" s="31">
        <v>39002.44140625</v>
      </c>
      <c r="N43" s="31">
        <v>43880.12890625</v>
      </c>
      <c r="O43" s="31">
        <v>18727.01953125</v>
      </c>
      <c r="P43" s="87">
        <v>3548.800048828125</v>
      </c>
      <c r="Q43" s="31">
        <v>0</v>
      </c>
      <c r="R43" s="31">
        <v>0</v>
      </c>
      <c r="S43" s="31">
        <v>3085.679931640625</v>
      </c>
      <c r="T43" s="31">
        <v>25579.6796875</v>
      </c>
      <c r="U43" s="31">
        <v>32365.439453125</v>
      </c>
      <c r="V43" s="31">
        <v>28199.609375</v>
      </c>
      <c r="W43" s="31">
        <v>23119.740234375</v>
      </c>
      <c r="X43" s="87">
        <v>4374.16015625</v>
      </c>
    </row>
    <row r="44" spans="1:24" s="11" customFormat="1">
      <c r="A44" s="72" t="s">
        <v>110</v>
      </c>
      <c r="B44" s="14"/>
      <c r="C44" s="38" t="s">
        <v>64</v>
      </c>
      <c r="D44" s="14"/>
      <c r="E44" s="29" t="s">
        <v>202</v>
      </c>
      <c r="F44" s="17">
        <f t="shared" si="3"/>
        <v>204202.83911132812</v>
      </c>
      <c r="G44" s="17">
        <f t="shared" si="4"/>
        <v>121585.88012695312</v>
      </c>
      <c r="H44" s="17">
        <f t="shared" si="2"/>
        <v>82616.958984375</v>
      </c>
      <c r="I44" s="32">
        <v>1418.277587890625</v>
      </c>
      <c r="J44" s="31">
        <v>0</v>
      </c>
      <c r="K44" s="31">
        <v>8238.990234375</v>
      </c>
      <c r="L44" s="31">
        <v>28303.380859375</v>
      </c>
      <c r="M44" s="31">
        <v>31338.630859375</v>
      </c>
      <c r="N44" s="31">
        <v>30191.400390625</v>
      </c>
      <c r="O44" s="31">
        <v>17814.240234375</v>
      </c>
      <c r="P44" s="87">
        <v>4280.9599609375</v>
      </c>
      <c r="Q44" s="31">
        <v>1347.7099609375</v>
      </c>
      <c r="R44" s="31">
        <v>0</v>
      </c>
      <c r="S44" s="31">
        <v>7875.66015625</v>
      </c>
      <c r="T44" s="31">
        <v>15700.08984375</v>
      </c>
      <c r="U44" s="31">
        <v>12870.7197265625</v>
      </c>
      <c r="V44" s="31">
        <v>21773.33984375</v>
      </c>
      <c r="W44" s="31">
        <v>17333.279296875</v>
      </c>
      <c r="X44" s="87">
        <v>5716.16015625</v>
      </c>
    </row>
    <row r="45" spans="1:24" s="11" customFormat="1">
      <c r="A45" s="72" t="s">
        <v>111</v>
      </c>
      <c r="B45" s="14"/>
      <c r="C45" s="38" t="s">
        <v>65</v>
      </c>
      <c r="D45" s="88" t="s">
        <v>203</v>
      </c>
      <c r="E45" s="264"/>
      <c r="F45" s="17">
        <f t="shared" si="3"/>
        <v>123229.12322998047</v>
      </c>
      <c r="G45" s="17">
        <f t="shared" si="4"/>
        <v>68531.148132324219</v>
      </c>
      <c r="H45" s="17">
        <f t="shared" si="2"/>
        <v>54697.97509765625</v>
      </c>
      <c r="I45" s="32">
        <v>4536.748046875</v>
      </c>
      <c r="J45" s="31">
        <v>419.04998779296875</v>
      </c>
      <c r="K45" s="31">
        <v>4300.31982421875</v>
      </c>
      <c r="L45" s="31">
        <v>6936</v>
      </c>
      <c r="M45" s="31">
        <v>12251.16015625</v>
      </c>
      <c r="N45" s="31">
        <v>20648.25</v>
      </c>
      <c r="O45" s="31">
        <v>15260.580078125</v>
      </c>
      <c r="P45" s="87">
        <v>4179.0400390625</v>
      </c>
      <c r="Q45" s="31">
        <v>4532.29443359375</v>
      </c>
      <c r="R45" s="31">
        <v>0</v>
      </c>
      <c r="S45" s="31">
        <v>2076.0400390625</v>
      </c>
      <c r="T45" s="31">
        <v>7027.2001953125</v>
      </c>
      <c r="U45" s="31">
        <v>7940.10009765625</v>
      </c>
      <c r="V45" s="31">
        <v>15006.419921875</v>
      </c>
      <c r="W45" s="31">
        <v>13746.240234375</v>
      </c>
      <c r="X45" s="87">
        <v>4369.68017578125</v>
      </c>
    </row>
    <row r="46" spans="1:24" s="79" customFormat="1">
      <c r="A46" s="102"/>
      <c r="B46" s="262"/>
      <c r="C46" s="111"/>
      <c r="D46" s="111" t="s">
        <v>25</v>
      </c>
      <c r="E46" s="263"/>
      <c r="F46" s="80"/>
      <c r="G46" s="80"/>
      <c r="H46" s="80"/>
      <c r="I46" s="261"/>
      <c r="J46" s="262"/>
      <c r="K46" s="262"/>
      <c r="L46" s="262"/>
      <c r="M46" s="262"/>
      <c r="N46" s="262"/>
      <c r="O46" s="262"/>
      <c r="P46" s="263"/>
      <c r="Q46" s="105"/>
      <c r="R46" s="105"/>
      <c r="S46" s="105"/>
      <c r="T46" s="105"/>
      <c r="U46" s="105"/>
      <c r="V46" s="105"/>
      <c r="W46" s="105"/>
      <c r="X46" s="253"/>
    </row>
    <row r="47" spans="1:24" s="11" customFormat="1">
      <c r="A47" s="72" t="s">
        <v>112</v>
      </c>
      <c r="B47" s="14"/>
      <c r="C47" s="38" t="s">
        <v>66</v>
      </c>
      <c r="D47" s="46"/>
      <c r="E47" s="29" t="s">
        <v>204</v>
      </c>
      <c r="F47" s="17">
        <f t="shared" si="3"/>
        <v>41469.850120544434</v>
      </c>
      <c r="G47" s="17">
        <f t="shared" si="4"/>
        <v>27838.860168457031</v>
      </c>
      <c r="H47" s="17">
        <f t="shared" si="2"/>
        <v>13630.989952087402</v>
      </c>
      <c r="I47" s="32">
        <v>0</v>
      </c>
      <c r="J47" s="31">
        <v>0</v>
      </c>
      <c r="K47" s="31">
        <v>2569.449951171875</v>
      </c>
      <c r="L47" s="31">
        <v>12015</v>
      </c>
      <c r="M47" s="31">
        <v>6945.64013671875</v>
      </c>
      <c r="N47" s="31">
        <v>4637.7900390625</v>
      </c>
      <c r="O47" s="31">
        <v>1161.5400390625</v>
      </c>
      <c r="P47" s="87">
        <v>509.44000244140625</v>
      </c>
      <c r="Q47" s="31">
        <v>0</v>
      </c>
      <c r="R47" s="31">
        <v>1043.8599853515625</v>
      </c>
      <c r="S47" s="31">
        <v>3160.2099609375</v>
      </c>
      <c r="T47" s="31">
        <v>3580.5</v>
      </c>
      <c r="U47" s="31">
        <v>2324.699951171875</v>
      </c>
      <c r="V47" s="31">
        <v>1989.780029296875</v>
      </c>
      <c r="W47" s="31">
        <v>1422.9000244140625</v>
      </c>
      <c r="X47" s="87">
        <v>109.04000091552734</v>
      </c>
    </row>
    <row r="48" spans="1:24" s="11" customFormat="1">
      <c r="A48" s="72" t="s">
        <v>113</v>
      </c>
      <c r="B48" s="14"/>
      <c r="C48" s="38" t="s">
        <v>67</v>
      </c>
      <c r="D48" s="46"/>
      <c r="E48" s="29" t="s">
        <v>205</v>
      </c>
      <c r="F48" s="17">
        <f t="shared" si="3"/>
        <v>227071.61058044434</v>
      </c>
      <c r="G48" s="17">
        <f t="shared" si="4"/>
        <v>197009.55157470703</v>
      </c>
      <c r="H48" s="17">
        <f t="shared" si="2"/>
        <v>30062.059005737305</v>
      </c>
      <c r="I48" s="32">
        <v>9661.4853515625</v>
      </c>
      <c r="J48" s="31">
        <v>1329.5162353515625</v>
      </c>
      <c r="K48" s="31">
        <v>16755.359375</v>
      </c>
      <c r="L48" s="31">
        <v>101613.9296875</v>
      </c>
      <c r="M48" s="31">
        <v>47848.4609375</v>
      </c>
      <c r="N48" s="31">
        <v>15209.0400390625</v>
      </c>
      <c r="O48" s="31">
        <v>4115.2099609375</v>
      </c>
      <c r="P48" s="87">
        <v>476.54998779296875</v>
      </c>
      <c r="Q48" s="31">
        <v>0</v>
      </c>
      <c r="R48" s="31">
        <v>0</v>
      </c>
      <c r="S48" s="31">
        <v>8381.099609375</v>
      </c>
      <c r="T48" s="31">
        <v>10391.759765625</v>
      </c>
      <c r="U48" s="31">
        <v>6164.27978515625</v>
      </c>
      <c r="V48" s="31">
        <v>4183.10986328125</v>
      </c>
      <c r="W48" s="31">
        <v>825.16998291015625</v>
      </c>
      <c r="X48" s="87">
        <v>116.63999938964844</v>
      </c>
    </row>
    <row r="49" spans="1:24" s="11" customFormat="1">
      <c r="A49" s="72" t="s">
        <v>114</v>
      </c>
      <c r="B49" s="14"/>
      <c r="C49" s="38" t="s">
        <v>68</v>
      </c>
      <c r="D49" s="46"/>
      <c r="E49" s="29" t="s">
        <v>206</v>
      </c>
      <c r="F49" s="17">
        <f t="shared" si="3"/>
        <v>56890.295745849609</v>
      </c>
      <c r="G49" s="17">
        <f t="shared" si="4"/>
        <v>26562.419647216797</v>
      </c>
      <c r="H49" s="17">
        <f t="shared" si="2"/>
        <v>30327.876098632813</v>
      </c>
      <c r="I49" s="32">
        <v>7361.89990234375</v>
      </c>
      <c r="J49" s="31">
        <v>2328.97998046875</v>
      </c>
      <c r="K49" s="31">
        <v>4035.5</v>
      </c>
      <c r="L49" s="31">
        <v>6000.14990234375</v>
      </c>
      <c r="M49" s="31">
        <v>2900.919921875</v>
      </c>
      <c r="N49" s="31">
        <v>2756.699951171875</v>
      </c>
      <c r="O49" s="31">
        <v>904.5</v>
      </c>
      <c r="P49" s="87">
        <v>273.76998901367187</v>
      </c>
      <c r="Q49" s="31">
        <v>7041.88623046875</v>
      </c>
      <c r="R49" s="31">
        <v>3308.699951171875</v>
      </c>
      <c r="S49" s="31">
        <v>4435.2001953125</v>
      </c>
      <c r="T49" s="31">
        <v>6455.06982421875</v>
      </c>
      <c r="U49" s="31">
        <v>1056.5999755859375</v>
      </c>
      <c r="V49" s="31">
        <v>4904.89990234375</v>
      </c>
      <c r="W49" s="31">
        <v>2376</v>
      </c>
      <c r="X49" s="87">
        <v>749.52001953125</v>
      </c>
    </row>
    <row r="50" spans="1:24" s="79" customFormat="1">
      <c r="A50" s="102"/>
      <c r="B50" s="262"/>
      <c r="C50" s="111"/>
      <c r="D50" s="111" t="s">
        <v>26</v>
      </c>
      <c r="E50" s="263"/>
      <c r="F50" s="80"/>
      <c r="G50" s="80"/>
      <c r="H50" s="80"/>
      <c r="I50" s="261"/>
      <c r="J50" s="262"/>
      <c r="K50" s="262"/>
      <c r="L50" s="262"/>
      <c r="M50" s="262"/>
      <c r="N50" s="262"/>
      <c r="O50" s="262"/>
      <c r="P50" s="263"/>
      <c r="Q50" s="105"/>
      <c r="R50" s="105"/>
      <c r="S50" s="105"/>
      <c r="T50" s="105"/>
      <c r="U50" s="105"/>
      <c r="V50" s="105"/>
      <c r="W50" s="105"/>
      <c r="X50" s="253"/>
    </row>
    <row r="51" spans="1:24" s="11" customFormat="1">
      <c r="A51" s="72" t="s">
        <v>115</v>
      </c>
      <c r="B51" s="14"/>
      <c r="C51" s="38" t="s">
        <v>69</v>
      </c>
      <c r="D51" s="46"/>
      <c r="E51" s="29" t="s">
        <v>220</v>
      </c>
      <c r="F51" s="17">
        <f t="shared" si="3"/>
        <v>78836.14697265625</v>
      </c>
      <c r="G51" s="17">
        <f t="shared" si="4"/>
        <v>43576.187377929688</v>
      </c>
      <c r="H51" s="17">
        <f t="shared" si="2"/>
        <v>35259.959594726563</v>
      </c>
      <c r="I51" s="32">
        <v>882.38751220703125</v>
      </c>
      <c r="J51" s="31">
        <v>602.6400146484375</v>
      </c>
      <c r="K51" s="31">
        <v>4839.56005859375</v>
      </c>
      <c r="L51" s="31">
        <v>15724</v>
      </c>
      <c r="M51" s="31">
        <v>11915.849609375</v>
      </c>
      <c r="N51" s="31">
        <v>7912.89013671875</v>
      </c>
      <c r="O51" s="31">
        <v>1431.1800537109375</v>
      </c>
      <c r="P51" s="87">
        <v>267.67999267578125</v>
      </c>
      <c r="Q51" s="31">
        <v>0</v>
      </c>
      <c r="R51" s="31">
        <v>0</v>
      </c>
      <c r="S51" s="31">
        <v>5177.52001953125</v>
      </c>
      <c r="T51" s="31">
        <v>6908.509765625</v>
      </c>
      <c r="U51" s="31">
        <v>9816.4697265625</v>
      </c>
      <c r="V51" s="31">
        <v>9614.7001953125</v>
      </c>
      <c r="W51" s="31">
        <v>2957.39990234375</v>
      </c>
      <c r="X51" s="87">
        <v>785.3599853515625</v>
      </c>
    </row>
    <row r="52" spans="1:24" s="11" customFormat="1">
      <c r="A52" s="72" t="s">
        <v>116</v>
      </c>
      <c r="B52" s="14"/>
      <c r="C52" s="37" t="s">
        <v>70</v>
      </c>
      <c r="D52" s="46"/>
      <c r="E52" s="28" t="s">
        <v>207</v>
      </c>
      <c r="F52" s="17">
        <f t="shared" si="3"/>
        <v>11828.631374359131</v>
      </c>
      <c r="G52" s="17">
        <f t="shared" si="4"/>
        <v>4640.4313621520996</v>
      </c>
      <c r="H52" s="17">
        <f>SUM(Q52:X52)</f>
        <v>7188.2000122070312</v>
      </c>
      <c r="I52" s="32">
        <v>884.0313720703125</v>
      </c>
      <c r="J52" s="31">
        <v>0</v>
      </c>
      <c r="K52" s="31">
        <v>1036.3499755859375</v>
      </c>
      <c r="L52" s="31">
        <v>310.58999633789062</v>
      </c>
      <c r="M52" s="31">
        <v>996.05999755859375</v>
      </c>
      <c r="N52" s="31">
        <v>764.5</v>
      </c>
      <c r="O52" s="31">
        <v>593.46002197265625</v>
      </c>
      <c r="P52" s="87">
        <v>55.439998626708984</v>
      </c>
      <c r="Q52" s="31">
        <v>0</v>
      </c>
      <c r="R52" s="31">
        <v>0</v>
      </c>
      <c r="S52" s="31">
        <v>3626</v>
      </c>
      <c r="T52" s="31">
        <v>0</v>
      </c>
      <c r="U52" s="31">
        <v>2076.47998046875</v>
      </c>
      <c r="V52" s="31">
        <v>804.27001953125</v>
      </c>
      <c r="W52" s="31">
        <v>282.02999877929687</v>
      </c>
      <c r="X52" s="87">
        <v>399.42001342773437</v>
      </c>
    </row>
    <row r="53" spans="1:24" s="11" customFormat="1">
      <c r="A53" s="72" t="s">
        <v>184</v>
      </c>
      <c r="B53" s="14"/>
      <c r="C53" s="37" t="s">
        <v>71</v>
      </c>
      <c r="D53" s="88" t="s">
        <v>182</v>
      </c>
      <c r="E53" s="265"/>
      <c r="F53" s="17">
        <f>SUM(G53:H53)</f>
        <v>26846.191040039063</v>
      </c>
      <c r="G53" s="17">
        <f>SUM(I53:P53)</f>
        <v>7529.5072326660156</v>
      </c>
      <c r="H53" s="17">
        <f>SUM(Q53:X53)</f>
        <v>19316.683807373047</v>
      </c>
      <c r="I53" s="32">
        <v>5649.71728515625</v>
      </c>
      <c r="J53" s="31">
        <v>0</v>
      </c>
      <c r="K53" s="31">
        <v>1073.0999755859375</v>
      </c>
      <c r="L53" s="31">
        <v>0</v>
      </c>
      <c r="M53" s="31">
        <v>547.969970703125</v>
      </c>
      <c r="N53" s="31">
        <v>258.72000122070313</v>
      </c>
      <c r="O53" s="31">
        <v>0</v>
      </c>
      <c r="P53" s="87">
        <v>0</v>
      </c>
      <c r="Q53" s="31">
        <v>14858.423828125</v>
      </c>
      <c r="R53" s="31">
        <v>2805.219970703125</v>
      </c>
      <c r="S53" s="31">
        <v>1211.760009765625</v>
      </c>
      <c r="T53" s="31">
        <v>441.27999877929687</v>
      </c>
      <c r="U53" s="31">
        <v>0</v>
      </c>
      <c r="V53" s="31">
        <v>0</v>
      </c>
      <c r="W53" s="31">
        <v>0</v>
      </c>
      <c r="X53" s="87">
        <v>0</v>
      </c>
    </row>
    <row r="54" spans="1:24" s="16" customFormat="1" ht="15" customHeight="1">
      <c r="A54" s="248"/>
      <c r="B54" s="63" t="s">
        <v>56</v>
      </c>
      <c r="C54" s="63"/>
      <c r="D54" s="63"/>
      <c r="E54" s="64"/>
      <c r="F54" s="53">
        <f t="shared" si="3"/>
        <v>486602.35140609741</v>
      </c>
      <c r="G54" s="54">
        <f>SUM(G55:G61)</f>
        <v>322129.9005317688</v>
      </c>
      <c r="H54" s="54">
        <f>SUM(H55:H61)</f>
        <v>164472.45087432861</v>
      </c>
      <c r="I54" s="55">
        <f>SUM(I55:I61)</f>
        <v>30762.638061523438</v>
      </c>
      <c r="J54" s="56">
        <f t="shared" ref="J54:X54" si="7">SUM(J55:J61)</f>
        <v>33395.239776611328</v>
      </c>
      <c r="K54" s="56">
        <f t="shared" si="7"/>
        <v>124539.15087890625</v>
      </c>
      <c r="L54" s="56">
        <f t="shared" si="7"/>
        <v>97695.6513671875</v>
      </c>
      <c r="M54" s="56">
        <f>SUM(M55:M61)</f>
        <v>21790.130401611328</v>
      </c>
      <c r="N54" s="56">
        <f t="shared" si="7"/>
        <v>7940.8399658203125</v>
      </c>
      <c r="O54" s="56">
        <f t="shared" si="7"/>
        <v>5227.2200622558594</v>
      </c>
      <c r="P54" s="252">
        <f>SUM(P55:P61)</f>
        <v>779.0300178527832</v>
      </c>
      <c r="Q54" s="56">
        <f t="shared" si="7"/>
        <v>38708.3046875</v>
      </c>
      <c r="R54" s="56">
        <f t="shared" si="7"/>
        <v>27691.680419921875</v>
      </c>
      <c r="S54" s="56">
        <f t="shared" si="7"/>
        <v>50156.950653076172</v>
      </c>
      <c r="T54" s="56">
        <f t="shared" si="7"/>
        <v>33806.035095214844</v>
      </c>
      <c r="U54" s="56">
        <f t="shared" si="7"/>
        <v>5624.5399932861328</v>
      </c>
      <c r="V54" s="56">
        <f t="shared" si="7"/>
        <v>6286.8699951171875</v>
      </c>
      <c r="W54" s="56">
        <f t="shared" si="7"/>
        <v>973.31999969482422</v>
      </c>
      <c r="X54" s="252">
        <f t="shared" si="7"/>
        <v>1224.7500305175781</v>
      </c>
    </row>
    <row r="55" spans="1:24">
      <c r="A55" s="72" t="s">
        <v>119</v>
      </c>
      <c r="B55" s="81"/>
      <c r="C55" s="38" t="s">
        <v>72</v>
      </c>
      <c r="D55" s="88" t="s">
        <v>223</v>
      </c>
      <c r="E55" s="266"/>
      <c r="F55" s="17">
        <f>SUM(G55:H55)</f>
        <v>144907.19744110107</v>
      </c>
      <c r="G55" s="17">
        <f t="shared" si="4"/>
        <v>108967.21272277832</v>
      </c>
      <c r="H55" s="17">
        <f t="shared" si="2"/>
        <v>35939.984718322754</v>
      </c>
      <c r="I55" s="254">
        <v>3210.300048828125</v>
      </c>
      <c r="J55" s="33">
        <v>13389.2998046875</v>
      </c>
      <c r="K55" s="33">
        <v>40509.2109375</v>
      </c>
      <c r="L55" s="33">
        <v>36323.1015625</v>
      </c>
      <c r="M55" s="33">
        <v>11104.3603515625</v>
      </c>
      <c r="N55" s="33">
        <v>2465.9599609375</v>
      </c>
      <c r="O55" s="33">
        <v>1764.1800537109375</v>
      </c>
      <c r="P55" s="87">
        <v>200.80000305175781</v>
      </c>
      <c r="Q55" s="33">
        <v>6665.39990234375</v>
      </c>
      <c r="R55" s="33">
        <v>3908.52001953125</v>
      </c>
      <c r="S55" s="33">
        <v>6745.89990234375</v>
      </c>
      <c r="T55" s="33">
        <v>12739.125</v>
      </c>
      <c r="U55" s="33">
        <v>2607.93994140625</v>
      </c>
      <c r="V55" s="33">
        <v>3025.9599609375</v>
      </c>
      <c r="W55" s="33">
        <v>150.1199951171875</v>
      </c>
      <c r="X55" s="255">
        <v>97.019996643066406</v>
      </c>
    </row>
    <row r="56" spans="1:24">
      <c r="A56" s="72" t="s">
        <v>120</v>
      </c>
      <c r="B56" s="81"/>
      <c r="C56" s="38" t="s">
        <v>73</v>
      </c>
      <c r="D56" s="88" t="s">
        <v>27</v>
      </c>
      <c r="E56" s="266"/>
      <c r="F56" s="17">
        <f t="shared" si="3"/>
        <v>35726.888595581055</v>
      </c>
      <c r="G56" s="17">
        <f t="shared" si="4"/>
        <v>22791.953674316406</v>
      </c>
      <c r="H56" s="17">
        <f t="shared" si="2"/>
        <v>12934.934921264648</v>
      </c>
      <c r="I56" s="254">
        <v>1813.8138427734375</v>
      </c>
      <c r="J56" s="33">
        <v>1391.5400390625</v>
      </c>
      <c r="K56" s="33">
        <v>6677.2998046875</v>
      </c>
      <c r="L56" s="33">
        <v>7537.2900390625</v>
      </c>
      <c r="M56" s="33">
        <v>2094.199951171875</v>
      </c>
      <c r="N56" s="33">
        <v>953.94000244140625</v>
      </c>
      <c r="O56" s="33">
        <v>1890.3599853515625</v>
      </c>
      <c r="P56" s="87">
        <v>433.510009765625</v>
      </c>
      <c r="Q56" s="33">
        <v>5746.44482421875</v>
      </c>
      <c r="R56" s="33">
        <v>2600.219970703125</v>
      </c>
      <c r="S56" s="33">
        <v>1073.800048828125</v>
      </c>
      <c r="T56" s="33">
        <v>1576.4100341796875</v>
      </c>
      <c r="U56" s="33">
        <v>162.36000061035156</v>
      </c>
      <c r="V56" s="33">
        <v>685.260009765625</v>
      </c>
      <c r="W56" s="33">
        <v>110.16000366210937</v>
      </c>
      <c r="X56" s="255">
        <v>980.280029296875</v>
      </c>
    </row>
    <row r="57" spans="1:24">
      <c r="A57" s="72" t="s">
        <v>121</v>
      </c>
      <c r="B57" s="81"/>
      <c r="C57" s="38" t="s">
        <v>74</v>
      </c>
      <c r="D57" s="88" t="s">
        <v>28</v>
      </c>
      <c r="E57" s="266"/>
      <c r="F57" s="17">
        <f t="shared" si="3"/>
        <v>69986.439308166504</v>
      </c>
      <c r="G57" s="17">
        <f t="shared" si="4"/>
        <v>44869.478759765625</v>
      </c>
      <c r="H57" s="17">
        <f t="shared" si="2"/>
        <v>25116.960548400879</v>
      </c>
      <c r="I57" s="254">
        <v>17183.69921875</v>
      </c>
      <c r="J57" s="33">
        <v>11103.1201171875</v>
      </c>
      <c r="K57" s="33">
        <v>11639.51953125</v>
      </c>
      <c r="L57" s="33">
        <v>3575.3798828125</v>
      </c>
      <c r="M57" s="33">
        <v>463.70999145507812</v>
      </c>
      <c r="N57" s="33">
        <v>555.3900146484375</v>
      </c>
      <c r="O57" s="33">
        <v>348.66000366210937</v>
      </c>
      <c r="P57" s="87">
        <v>0</v>
      </c>
      <c r="Q57" s="33">
        <v>14888.7001953125</v>
      </c>
      <c r="R57" s="33">
        <v>8445.3603515625</v>
      </c>
      <c r="S57" s="33">
        <v>668.15997314453125</v>
      </c>
      <c r="T57" s="33">
        <v>749.84002685546875</v>
      </c>
      <c r="U57" s="33">
        <v>316.5</v>
      </c>
      <c r="V57" s="33">
        <v>0</v>
      </c>
      <c r="W57" s="33">
        <v>0</v>
      </c>
      <c r="X57" s="255">
        <v>48.400001525878906</v>
      </c>
    </row>
    <row r="58" spans="1:24">
      <c r="A58" s="72" t="s">
        <v>122</v>
      </c>
      <c r="B58" s="81"/>
      <c r="C58" s="38" t="s">
        <v>75</v>
      </c>
      <c r="D58" s="88" t="s">
        <v>117</v>
      </c>
      <c r="E58" s="266"/>
      <c r="F58" s="17">
        <f t="shared" si="3"/>
        <v>8048.6299018859863</v>
      </c>
      <c r="G58" s="17">
        <f t="shared" si="4"/>
        <v>4309.9399833679199</v>
      </c>
      <c r="H58" s="17">
        <f t="shared" si="2"/>
        <v>3738.6899185180664</v>
      </c>
      <c r="I58" s="254">
        <v>1076.530029296875</v>
      </c>
      <c r="J58" s="33">
        <v>191.97000122070313</v>
      </c>
      <c r="K58" s="33">
        <v>2993.199951171875</v>
      </c>
      <c r="L58" s="33">
        <v>0</v>
      </c>
      <c r="M58" s="33">
        <v>0</v>
      </c>
      <c r="N58" s="33">
        <v>0</v>
      </c>
      <c r="O58" s="33">
        <v>0</v>
      </c>
      <c r="P58" s="87">
        <v>48.240001678466797</v>
      </c>
      <c r="Q58" s="33">
        <v>0</v>
      </c>
      <c r="R58" s="33">
        <v>2253.449951171875</v>
      </c>
      <c r="S58" s="33">
        <v>0</v>
      </c>
      <c r="T58" s="33">
        <v>1388.3399658203125</v>
      </c>
      <c r="U58" s="33">
        <v>0</v>
      </c>
      <c r="V58" s="33">
        <v>0</v>
      </c>
      <c r="W58" s="33">
        <v>96.900001525878906</v>
      </c>
      <c r="X58" s="255">
        <v>0</v>
      </c>
    </row>
    <row r="59" spans="1:24">
      <c r="A59" s="72" t="s">
        <v>123</v>
      </c>
      <c r="B59" s="81"/>
      <c r="C59" s="38" t="s">
        <v>76</v>
      </c>
      <c r="D59" s="88" t="s">
        <v>221</v>
      </c>
      <c r="E59" s="266"/>
      <c r="F59" s="17">
        <f t="shared" si="3"/>
        <v>127736.21031188965</v>
      </c>
      <c r="G59" s="17">
        <f t="shared" si="4"/>
        <v>77404.529602050781</v>
      </c>
      <c r="H59" s="17">
        <f t="shared" si="2"/>
        <v>50331.680709838867</v>
      </c>
      <c r="I59" s="254">
        <v>0</v>
      </c>
      <c r="J59" s="33">
        <v>2116.409912109375</v>
      </c>
      <c r="K59" s="33">
        <v>40286.33984375</v>
      </c>
      <c r="L59" s="33">
        <v>27874.259765625</v>
      </c>
      <c r="M59" s="33">
        <v>5201.06005859375</v>
      </c>
      <c r="N59" s="33">
        <v>1794.52001953125</v>
      </c>
      <c r="O59" s="33">
        <v>131.94000244140625</v>
      </c>
      <c r="P59" s="87">
        <v>0</v>
      </c>
      <c r="Q59" s="33">
        <v>0</v>
      </c>
      <c r="R59" s="33">
        <v>3926.300048828125</v>
      </c>
      <c r="S59" s="33">
        <v>35151.390625</v>
      </c>
      <c r="T59" s="33">
        <v>8522.25</v>
      </c>
      <c r="U59" s="33">
        <v>1161.6600341796875</v>
      </c>
      <c r="V59" s="33">
        <v>1454.8800048828125</v>
      </c>
      <c r="W59" s="33">
        <v>115.19999694824219</v>
      </c>
      <c r="X59" s="255">
        <v>0</v>
      </c>
    </row>
    <row r="60" spans="1:24">
      <c r="A60" s="72" t="s">
        <v>124</v>
      </c>
      <c r="B60" s="81"/>
      <c r="C60" s="38" t="s">
        <v>77</v>
      </c>
      <c r="D60" s="88" t="s">
        <v>29</v>
      </c>
      <c r="E60" s="266"/>
      <c r="F60" s="17">
        <f t="shared" si="3"/>
        <v>14818.449859619141</v>
      </c>
      <c r="G60" s="17">
        <f t="shared" si="4"/>
        <v>11336.809875488281</v>
      </c>
      <c r="H60" s="17">
        <f t="shared" si="2"/>
        <v>3481.6399841308594</v>
      </c>
      <c r="I60" s="254">
        <v>0</v>
      </c>
      <c r="J60" s="33">
        <v>0</v>
      </c>
      <c r="K60" s="33">
        <v>2547.280029296875</v>
      </c>
      <c r="L60" s="33">
        <v>6078.0498046875</v>
      </c>
      <c r="M60" s="33">
        <v>1791.27001953125</v>
      </c>
      <c r="N60" s="33">
        <v>615.45001220703125</v>
      </c>
      <c r="O60" s="33">
        <v>304.760009765625</v>
      </c>
      <c r="P60" s="87">
        <v>0</v>
      </c>
      <c r="Q60" s="33">
        <v>0</v>
      </c>
      <c r="R60" s="33">
        <v>0</v>
      </c>
      <c r="S60" s="33">
        <v>145.60000610351562</v>
      </c>
      <c r="T60" s="33">
        <v>3045.719970703125</v>
      </c>
      <c r="U60" s="33">
        <v>290.32000732421875</v>
      </c>
      <c r="V60" s="33">
        <v>0</v>
      </c>
      <c r="W60" s="33">
        <v>0</v>
      </c>
      <c r="X60" s="255">
        <v>0</v>
      </c>
    </row>
    <row r="61" spans="1:24">
      <c r="A61" s="72" t="s">
        <v>125</v>
      </c>
      <c r="B61" s="81"/>
      <c r="C61" s="38" t="s">
        <v>78</v>
      </c>
      <c r="D61" s="88" t="s">
        <v>118</v>
      </c>
      <c r="E61" s="266"/>
      <c r="F61" s="17">
        <f t="shared" si="3"/>
        <v>85378.535987854004</v>
      </c>
      <c r="G61" s="17">
        <f t="shared" si="4"/>
        <v>52449.975914001465</v>
      </c>
      <c r="H61" s="17">
        <f t="shared" si="2"/>
        <v>32928.560073852539</v>
      </c>
      <c r="I61" s="254">
        <v>7478.294921875</v>
      </c>
      <c r="J61" s="33">
        <v>5202.89990234375</v>
      </c>
      <c r="K61" s="33">
        <v>19886.30078125</v>
      </c>
      <c r="L61" s="33">
        <v>16307.5703125</v>
      </c>
      <c r="M61" s="33">
        <v>1135.530029296875</v>
      </c>
      <c r="N61" s="33">
        <v>1555.5799560546875</v>
      </c>
      <c r="O61" s="33">
        <v>787.32000732421875</v>
      </c>
      <c r="P61" s="87">
        <v>96.480003356933594</v>
      </c>
      <c r="Q61" s="33">
        <v>11407.759765625</v>
      </c>
      <c r="R61" s="33">
        <v>6557.830078125</v>
      </c>
      <c r="S61" s="33">
        <v>6372.10009765625</v>
      </c>
      <c r="T61" s="33">
        <v>5784.35009765625</v>
      </c>
      <c r="U61" s="33">
        <v>1085.760009765625</v>
      </c>
      <c r="V61" s="33">
        <v>1120.77001953125</v>
      </c>
      <c r="W61" s="33">
        <v>500.94000244140625</v>
      </c>
      <c r="X61" s="255">
        <v>99.050003051757813</v>
      </c>
    </row>
    <row r="62" spans="1:24" s="101" customFormat="1" ht="15" customHeight="1" thickBot="1">
      <c r="A62" s="249" t="s">
        <v>80</v>
      </c>
      <c r="B62" s="95" t="s">
        <v>183</v>
      </c>
      <c r="C62" s="97" t="s">
        <v>79</v>
      </c>
      <c r="D62" s="100"/>
      <c r="E62" s="97"/>
      <c r="F62" s="98">
        <f t="shared" si="3"/>
        <v>165474.82824707031</v>
      </c>
      <c r="G62" s="99">
        <f t="shared" si="4"/>
        <v>80566.609008789063</v>
      </c>
      <c r="H62" s="99">
        <f>SUM(Q62:X62)</f>
        <v>84908.21923828125</v>
      </c>
      <c r="I62" s="100">
        <v>7731.38916015625</v>
      </c>
      <c r="J62" s="96">
        <v>1353.7149658203125</v>
      </c>
      <c r="K62" s="96">
        <v>7861.14501953125</v>
      </c>
      <c r="L62" s="96">
        <v>12251.5</v>
      </c>
      <c r="M62" s="96">
        <v>3502.43994140625</v>
      </c>
      <c r="N62" s="96">
        <v>8595.080078125</v>
      </c>
      <c r="O62" s="96">
        <v>28206.740234375</v>
      </c>
      <c r="P62" s="97">
        <v>11064.599609375</v>
      </c>
      <c r="Q62" s="96">
        <v>3515.860107421875</v>
      </c>
      <c r="R62" s="96">
        <v>1113.56005859375</v>
      </c>
      <c r="S62" s="96">
        <v>6575.31005859375</v>
      </c>
      <c r="T62" s="96">
        <v>4760</v>
      </c>
      <c r="U62" s="96">
        <v>3325.699951171875</v>
      </c>
      <c r="V62" s="96">
        <v>13664.8203125</v>
      </c>
      <c r="W62" s="96">
        <v>34143.6484375</v>
      </c>
      <c r="X62" s="97">
        <v>17809.3203125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topLeftCell="F6" zoomScale="90" zoomScaleNormal="90" workbookViewId="0">
      <selection activeCell="I18" sqref="I18"/>
    </sheetView>
  </sheetViews>
  <sheetFormatPr defaultColWidth="9.109375" defaultRowHeight="13.2"/>
  <cols>
    <col min="1" max="1" width="7.6640625" style="73" customWidth="1"/>
    <col min="2" max="3" width="3" style="40" customWidth="1"/>
    <col min="4" max="4" width="3.88671875" style="40" customWidth="1"/>
    <col min="5" max="5" width="34.6640625" style="6" customWidth="1"/>
    <col min="6" max="24" width="10.88671875" style="6" customWidth="1"/>
    <col min="25" max="16384" width="9.109375" style="6"/>
  </cols>
  <sheetData>
    <row r="1" spans="1:24" ht="15.6">
      <c r="A1" s="65" t="s">
        <v>200</v>
      </c>
    </row>
    <row r="2" spans="1:24" ht="15.6">
      <c r="A2" s="112" t="s">
        <v>185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33</v>
      </c>
      <c r="F4" s="7" t="s">
        <v>30</v>
      </c>
      <c r="G4" s="34" t="s">
        <v>31</v>
      </c>
      <c r="H4" s="34" t="s">
        <v>32</v>
      </c>
      <c r="I4" s="289" t="s">
        <v>31</v>
      </c>
      <c r="J4" s="290"/>
      <c r="K4" s="290"/>
      <c r="L4" s="290"/>
      <c r="M4" s="290"/>
      <c r="N4" s="290"/>
      <c r="O4" s="290"/>
      <c r="P4" s="291"/>
      <c r="Q4" s="290" t="s">
        <v>32</v>
      </c>
      <c r="R4" s="290"/>
      <c r="S4" s="290"/>
      <c r="T4" s="290"/>
      <c r="U4" s="290"/>
      <c r="V4" s="290"/>
      <c r="W4" s="290"/>
      <c r="X4" s="290"/>
    </row>
    <row r="5" spans="1:24" s="8" customFormat="1" ht="13.8" thickBot="1">
      <c r="A5" s="68"/>
      <c r="B5" s="43"/>
      <c r="C5" s="43"/>
      <c r="D5" s="43"/>
      <c r="E5" s="21" t="s">
        <v>34</v>
      </c>
      <c r="F5" s="286" t="s">
        <v>52</v>
      </c>
      <c r="G5" s="287" t="s">
        <v>1</v>
      </c>
      <c r="H5" s="288" t="s">
        <v>1</v>
      </c>
      <c r="I5" s="9" t="s">
        <v>126</v>
      </c>
      <c r="J5" s="10" t="s">
        <v>35</v>
      </c>
      <c r="K5" s="10" t="s">
        <v>36</v>
      </c>
      <c r="L5" s="10" t="s">
        <v>37</v>
      </c>
      <c r="M5" s="10" t="s">
        <v>40</v>
      </c>
      <c r="N5" s="10" t="s">
        <v>39</v>
      </c>
      <c r="O5" s="10" t="s">
        <v>127</v>
      </c>
      <c r="P5" s="256" t="s">
        <v>128</v>
      </c>
      <c r="Q5" s="10" t="s">
        <v>126</v>
      </c>
      <c r="R5" s="10" t="s">
        <v>35</v>
      </c>
      <c r="S5" s="10" t="s">
        <v>36</v>
      </c>
      <c r="T5" s="10" t="s">
        <v>37</v>
      </c>
      <c r="U5" s="10" t="s">
        <v>40</v>
      </c>
      <c r="V5" s="10" t="s">
        <v>39</v>
      </c>
      <c r="W5" s="10" t="s">
        <v>127</v>
      </c>
      <c r="X5" s="10" t="s">
        <v>128</v>
      </c>
    </row>
    <row r="6" spans="1:24" s="11" customFormat="1" ht="14.4" thickTop="1" thickBot="1">
      <c r="A6" s="74" t="s">
        <v>0</v>
      </c>
      <c r="B6" s="57"/>
      <c r="C6" s="57"/>
      <c r="D6" s="57"/>
      <c r="E6" s="58"/>
      <c r="F6" s="59">
        <f>SUM(G6:H6)</f>
        <v>24151.84</v>
      </c>
      <c r="G6" s="60">
        <f>SUM(I6:P6)</f>
        <v>12466.448</v>
      </c>
      <c r="H6" s="60">
        <f>SUM(Q6:X6)</f>
        <v>11685.392</v>
      </c>
      <c r="I6" s="61">
        <v>1019.088</v>
      </c>
      <c r="J6" s="62">
        <v>2164.1</v>
      </c>
      <c r="K6" s="62">
        <v>3392.1089999999999</v>
      </c>
      <c r="L6" s="62">
        <v>3576.6840000000002</v>
      </c>
      <c r="M6" s="62">
        <v>1153.1980000000001</v>
      </c>
      <c r="N6" s="62">
        <v>723.31299999999999</v>
      </c>
      <c r="O6" s="62">
        <v>316.178</v>
      </c>
      <c r="P6" s="257">
        <v>121.77800000000001</v>
      </c>
      <c r="Q6" s="62">
        <v>906.82299999999998</v>
      </c>
      <c r="R6" s="62">
        <v>1864.7059999999999</v>
      </c>
      <c r="S6" s="62">
        <v>3102.556</v>
      </c>
      <c r="T6" s="62">
        <v>3358.8789999999999</v>
      </c>
      <c r="U6" s="62">
        <v>1172.0820000000001</v>
      </c>
      <c r="V6" s="62">
        <v>727.48099999999999</v>
      </c>
      <c r="W6" s="62">
        <v>387.23200000000003</v>
      </c>
      <c r="X6" s="62">
        <v>165.63300000000001</v>
      </c>
    </row>
    <row r="7" spans="1:24" s="11" customFormat="1" ht="14.4" thickTop="1" thickBot="1">
      <c r="A7" s="69"/>
      <c r="B7" s="44"/>
      <c r="C7" s="44"/>
      <c r="D7" s="44"/>
      <c r="E7" s="26"/>
      <c r="F7" s="36"/>
      <c r="G7" s="35"/>
      <c r="H7" s="258"/>
      <c r="I7" s="36"/>
      <c r="J7" s="35"/>
      <c r="K7" s="35"/>
      <c r="L7" s="35"/>
      <c r="M7" s="35"/>
      <c r="N7" s="35"/>
      <c r="O7" s="35"/>
      <c r="P7" s="258"/>
      <c r="Q7" s="35"/>
      <c r="R7" s="35"/>
      <c r="S7" s="35"/>
      <c r="T7" s="35"/>
      <c r="U7" s="35"/>
      <c r="V7" s="35"/>
      <c r="W7" s="35"/>
      <c r="X7" s="35"/>
    </row>
    <row r="8" spans="1:24" s="14" customFormat="1" ht="26.25" customHeight="1" thickTop="1" thickBot="1">
      <c r="A8" s="70" t="s">
        <v>41</v>
      </c>
      <c r="B8" s="45" t="s">
        <v>42</v>
      </c>
      <c r="C8" s="45"/>
      <c r="D8" s="45"/>
      <c r="E8" s="27"/>
      <c r="F8" s="36"/>
      <c r="G8" s="35"/>
      <c r="H8" s="258"/>
      <c r="I8" s="12"/>
      <c r="J8" s="13"/>
      <c r="K8" s="13"/>
      <c r="L8" s="13"/>
      <c r="M8" s="13"/>
      <c r="N8" s="13"/>
      <c r="O8" s="13"/>
      <c r="P8" s="259"/>
      <c r="Q8" s="13"/>
      <c r="R8" s="13"/>
      <c r="S8" s="13"/>
      <c r="T8" s="13"/>
      <c r="U8" s="13"/>
      <c r="V8" s="13"/>
      <c r="W8" s="13"/>
      <c r="X8" s="13"/>
    </row>
    <row r="9" spans="1:24" s="15" customFormat="1" ht="14.4" thickTop="1">
      <c r="A9" s="71"/>
      <c r="B9" s="47" t="s">
        <v>2</v>
      </c>
      <c r="C9" s="47"/>
      <c r="D9" s="47"/>
      <c r="E9" s="48"/>
      <c r="F9" s="49">
        <f>SUM(G9:H9)</f>
        <v>6464222.8649916649</v>
      </c>
      <c r="G9" s="50">
        <f>SUM(I9:P9)</f>
        <v>3676255.3640766144</v>
      </c>
      <c r="H9" s="50">
        <f>SUM(Q9:X9)</f>
        <v>2787967.5009150505</v>
      </c>
      <c r="I9" s="51">
        <f t="shared" ref="I9:X9" si="0">I10+I24+I54+I62</f>
        <v>820374.02682495117</v>
      </c>
      <c r="J9" s="52">
        <f t="shared" si="0"/>
        <v>116268.79778289795</v>
      </c>
      <c r="K9" s="52">
        <f t="shared" si="0"/>
        <v>338508.70253562927</v>
      </c>
      <c r="L9" s="52">
        <f t="shared" si="0"/>
        <v>808295.62362670898</v>
      </c>
      <c r="M9" s="52">
        <f t="shared" si="0"/>
        <v>554189.72936630249</v>
      </c>
      <c r="N9" s="52">
        <f t="shared" si="0"/>
        <v>568769.33692550659</v>
      </c>
      <c r="O9" s="52">
        <f t="shared" si="0"/>
        <v>355521.08371734619</v>
      </c>
      <c r="P9" s="260">
        <f t="shared" si="0"/>
        <v>114328.06329727173</v>
      </c>
      <c r="Q9" s="250">
        <f t="shared" si="0"/>
        <v>764140.43301391602</v>
      </c>
      <c r="R9" s="250">
        <f t="shared" si="0"/>
        <v>117183.2347869873</v>
      </c>
      <c r="S9" s="250">
        <f t="shared" si="0"/>
        <v>300234.30945587158</v>
      </c>
      <c r="T9" s="250">
        <f t="shared" si="0"/>
        <v>409974.23397827148</v>
      </c>
      <c r="U9" s="250">
        <f t="shared" si="0"/>
        <v>323565.59553527832</v>
      </c>
      <c r="V9" s="250">
        <f t="shared" si="0"/>
        <v>401390.2253036499</v>
      </c>
      <c r="W9" s="250">
        <f t="shared" si="0"/>
        <v>342264.0696310997</v>
      </c>
      <c r="X9" s="251">
        <f t="shared" si="0"/>
        <v>129215.3992099762</v>
      </c>
    </row>
    <row r="10" spans="1:24" s="16" customFormat="1" ht="15" customHeight="1">
      <c r="A10" s="248"/>
      <c r="B10" s="63" t="s">
        <v>214</v>
      </c>
      <c r="C10" s="63"/>
      <c r="D10" s="63"/>
      <c r="E10" s="64"/>
      <c r="F10" s="53">
        <f>SUM(G10:H10)</f>
        <v>2362852.5957431793</v>
      </c>
      <c r="G10" s="54">
        <f>SUM(I10:P10)</f>
        <v>1204828.7540531158</v>
      </c>
      <c r="H10" s="54">
        <f>SUM(Q10:X10)</f>
        <v>1158023.8416900635</v>
      </c>
      <c r="I10" s="55">
        <f>SUM(I11:I23)</f>
        <v>719073.79699707031</v>
      </c>
      <c r="J10" s="56">
        <f>SUM(J11:J23)</f>
        <v>39044.580223083496</v>
      </c>
      <c r="K10" s="56">
        <f>SUM(K11:K23)</f>
        <v>40147.535543441772</v>
      </c>
      <c r="L10" s="56">
        <f t="shared" ref="L10:X10" si="1">SUM(L11:L23)</f>
        <v>138667.20935058594</v>
      </c>
      <c r="M10" s="56">
        <f t="shared" si="1"/>
        <v>80043.69388961792</v>
      </c>
      <c r="N10" s="56">
        <f t="shared" si="1"/>
        <v>99011.578308105469</v>
      </c>
      <c r="O10" s="56">
        <f t="shared" si="1"/>
        <v>62732.179626464844</v>
      </c>
      <c r="P10" s="252">
        <f t="shared" si="1"/>
        <v>26108.180114746094</v>
      </c>
      <c r="Q10" s="56">
        <f t="shared" si="1"/>
        <v>658311.22839355469</v>
      </c>
      <c r="R10" s="56">
        <f t="shared" si="1"/>
        <v>63485.669860839844</v>
      </c>
      <c r="S10" s="56">
        <f t="shared" si="1"/>
        <v>83824.76399230957</v>
      </c>
      <c r="T10" s="56">
        <f t="shared" si="1"/>
        <v>101981.56506347656</v>
      </c>
      <c r="U10" s="56">
        <f t="shared" si="1"/>
        <v>62970.720367431641</v>
      </c>
      <c r="V10" s="56">
        <f t="shared" si="1"/>
        <v>69986.014709472656</v>
      </c>
      <c r="W10" s="56">
        <f t="shared" si="1"/>
        <v>83385.349182128906</v>
      </c>
      <c r="X10" s="252">
        <f t="shared" si="1"/>
        <v>34078.530120849609</v>
      </c>
    </row>
    <row r="11" spans="1:24" s="11" customFormat="1">
      <c r="A11" s="72" t="s">
        <v>81</v>
      </c>
      <c r="B11" s="14"/>
      <c r="C11" s="38" t="s">
        <v>3</v>
      </c>
      <c r="D11" s="88" t="s">
        <v>4</v>
      </c>
      <c r="E11" s="29"/>
      <c r="F11" s="17">
        <f>SUM(G11:H11)</f>
        <v>322439.67614746094</v>
      </c>
      <c r="G11" s="19">
        <f>SUM(I11:P11)</f>
        <v>214472.35681152344</v>
      </c>
      <c r="H11" s="19">
        <f t="shared" ref="H11:H61" si="2">SUM(Q11:X11)</f>
        <v>107967.3193359375</v>
      </c>
      <c r="I11" s="18">
        <v>1967.4200439453125</v>
      </c>
      <c r="J11" s="31">
        <v>6122.1201171875</v>
      </c>
      <c r="K11" s="31">
        <v>8957.23046875</v>
      </c>
      <c r="L11" s="31">
        <v>78878.5</v>
      </c>
      <c r="M11" s="31">
        <v>48618.71875</v>
      </c>
      <c r="N11" s="31">
        <v>50954.3984375</v>
      </c>
      <c r="O11" s="31">
        <v>16404.7890625</v>
      </c>
      <c r="P11" s="87">
        <v>2569.179931640625</v>
      </c>
      <c r="Q11" s="31">
        <v>0</v>
      </c>
      <c r="R11" s="31">
        <v>0</v>
      </c>
      <c r="S11" s="31">
        <v>11175.240234375</v>
      </c>
      <c r="T11" s="31">
        <v>38705.16015625</v>
      </c>
      <c r="U11" s="31">
        <v>26046</v>
      </c>
      <c r="V11" s="31">
        <v>17488.439453125</v>
      </c>
      <c r="W11" s="31">
        <v>11405.51953125</v>
      </c>
      <c r="X11" s="87">
        <v>3146.9599609375</v>
      </c>
    </row>
    <row r="12" spans="1:24" s="11" customFormat="1">
      <c r="A12" s="72" t="s">
        <v>82</v>
      </c>
      <c r="B12" s="14"/>
      <c r="C12" s="38" t="s">
        <v>5</v>
      </c>
      <c r="D12" s="88" t="s">
        <v>209</v>
      </c>
      <c r="E12" s="29"/>
      <c r="F12" s="17">
        <f t="shared" ref="F12:F62" si="3">SUM(G12:H12)</f>
        <v>7784.199987411499</v>
      </c>
      <c r="G12" s="19">
        <f t="shared" ref="G12:G62" si="4">SUM(I12:P12)</f>
        <v>2800.3900508880615</v>
      </c>
      <c r="H12" s="19">
        <f t="shared" si="2"/>
        <v>4983.8099365234375</v>
      </c>
      <c r="I12" s="18">
        <v>0</v>
      </c>
      <c r="J12" s="31">
        <v>0</v>
      </c>
      <c r="K12" s="31">
        <v>26.649999618530273</v>
      </c>
      <c r="L12" s="31">
        <v>1874.4000244140625</v>
      </c>
      <c r="M12" s="31">
        <v>899.34002685546875</v>
      </c>
      <c r="N12" s="31">
        <v>0</v>
      </c>
      <c r="O12" s="31">
        <v>0</v>
      </c>
      <c r="P12" s="87">
        <v>0</v>
      </c>
      <c r="Q12" s="31">
        <v>0</v>
      </c>
      <c r="R12" s="31">
        <v>0</v>
      </c>
      <c r="S12" s="31">
        <v>0</v>
      </c>
      <c r="T12" s="31">
        <v>2815.449951171875</v>
      </c>
      <c r="U12" s="31">
        <v>0</v>
      </c>
      <c r="V12" s="31">
        <v>1371.760009765625</v>
      </c>
      <c r="W12" s="31">
        <v>663.66998291015625</v>
      </c>
      <c r="X12" s="87">
        <v>132.92999267578125</v>
      </c>
    </row>
    <row r="13" spans="1:24" s="11" customFormat="1">
      <c r="A13" s="72" t="s">
        <v>83</v>
      </c>
      <c r="B13" s="14"/>
      <c r="C13" s="37" t="s">
        <v>6</v>
      </c>
      <c r="D13" s="246" t="s">
        <v>215</v>
      </c>
      <c r="E13" s="29"/>
      <c r="F13" s="17">
        <f t="shared" si="3"/>
        <v>360061.07568359375</v>
      </c>
      <c r="G13" s="19">
        <f t="shared" si="4"/>
        <v>159140.384765625</v>
      </c>
      <c r="H13" s="19">
        <f t="shared" si="2"/>
        <v>200920.69091796875</v>
      </c>
      <c r="I13" s="18">
        <v>91683.484375</v>
      </c>
      <c r="J13" s="31">
        <v>11043.98046875</v>
      </c>
      <c r="K13" s="31">
        <v>4377.10009765625</v>
      </c>
      <c r="L13" s="31">
        <v>15890</v>
      </c>
      <c r="M13" s="31">
        <v>8111.02978515625</v>
      </c>
      <c r="N13" s="31">
        <v>9949.419921875</v>
      </c>
      <c r="O13" s="31">
        <v>13244.8701171875</v>
      </c>
      <c r="P13" s="87">
        <v>4840.5</v>
      </c>
      <c r="Q13" s="31">
        <v>104524.140625</v>
      </c>
      <c r="R13" s="31">
        <v>20478.359375</v>
      </c>
      <c r="S13" s="31">
        <v>16019.01953125</v>
      </c>
      <c r="T13" s="31">
        <v>11155.4404296875</v>
      </c>
      <c r="U13" s="31">
        <v>5175.35986328125</v>
      </c>
      <c r="V13" s="31">
        <v>18052.580078125</v>
      </c>
      <c r="W13" s="31">
        <v>17818.380859375</v>
      </c>
      <c r="X13" s="87">
        <v>7697.41015625</v>
      </c>
    </row>
    <row r="14" spans="1:24" s="11" customFormat="1">
      <c r="A14" s="72" t="s">
        <v>84</v>
      </c>
      <c r="B14" s="14"/>
      <c r="C14" s="37" t="s">
        <v>7</v>
      </c>
      <c r="D14" s="246" t="s">
        <v>201</v>
      </c>
      <c r="E14" s="29"/>
      <c r="F14" s="17">
        <f t="shared" si="3"/>
        <v>28213.711524963379</v>
      </c>
      <c r="G14" s="19">
        <f t="shared" si="4"/>
        <v>8851.3614730834961</v>
      </c>
      <c r="H14" s="19">
        <f t="shared" si="2"/>
        <v>19362.350051879883</v>
      </c>
      <c r="I14" s="18">
        <v>5260.58154296875</v>
      </c>
      <c r="J14" s="31">
        <v>119.84999847412109</v>
      </c>
      <c r="K14" s="31">
        <v>1530.719970703125</v>
      </c>
      <c r="L14" s="31">
        <v>1231.739990234375</v>
      </c>
      <c r="M14" s="31">
        <v>0</v>
      </c>
      <c r="N14" s="31">
        <v>708.469970703125</v>
      </c>
      <c r="O14" s="31">
        <v>0</v>
      </c>
      <c r="P14" s="87">
        <v>0</v>
      </c>
      <c r="Q14" s="31">
        <v>12922</v>
      </c>
      <c r="R14" s="31">
        <v>4379.080078125</v>
      </c>
      <c r="S14" s="31">
        <v>100.80000305175781</v>
      </c>
      <c r="T14" s="31">
        <v>1960.469970703125</v>
      </c>
      <c r="U14" s="31">
        <v>0</v>
      </c>
      <c r="V14" s="31">
        <v>0</v>
      </c>
      <c r="W14" s="31">
        <v>0</v>
      </c>
      <c r="X14" s="87">
        <v>0</v>
      </c>
    </row>
    <row r="15" spans="1:24" s="11" customFormat="1">
      <c r="A15" s="72" t="s">
        <v>85</v>
      </c>
      <c r="B15" s="14"/>
      <c r="C15" s="37" t="s">
        <v>8</v>
      </c>
      <c r="D15" s="246" t="s">
        <v>53</v>
      </c>
      <c r="E15" s="29"/>
      <c r="F15" s="17">
        <f t="shared" si="3"/>
        <v>49129.636169433594</v>
      </c>
      <c r="G15" s="17">
        <f t="shared" si="4"/>
        <v>19584.151123046875</v>
      </c>
      <c r="H15" s="17">
        <f t="shared" si="2"/>
        <v>29545.485046386719</v>
      </c>
      <c r="I15" s="18">
        <v>9291.0712890625</v>
      </c>
      <c r="J15" s="31">
        <v>3420.47998046875</v>
      </c>
      <c r="K15" s="31">
        <v>0</v>
      </c>
      <c r="L15" s="31">
        <v>4511.39990234375</v>
      </c>
      <c r="M15" s="31">
        <v>948.0999755859375</v>
      </c>
      <c r="N15" s="31">
        <v>1413.0999755859375</v>
      </c>
      <c r="O15" s="31">
        <v>0</v>
      </c>
      <c r="P15" s="87">
        <v>0</v>
      </c>
      <c r="Q15" s="31">
        <v>11154.7802734375</v>
      </c>
      <c r="R15" s="31">
        <v>7084.56005859375</v>
      </c>
      <c r="S15" s="31">
        <v>6999.83984375</v>
      </c>
      <c r="T15" s="31">
        <v>1359.0849609375</v>
      </c>
      <c r="U15" s="31">
        <v>2159.159912109375</v>
      </c>
      <c r="V15" s="31">
        <v>788.05999755859375</v>
      </c>
      <c r="W15" s="31">
        <v>0</v>
      </c>
      <c r="X15" s="87">
        <v>0</v>
      </c>
    </row>
    <row r="16" spans="1:24" s="11" customFormat="1">
      <c r="A16" s="72" t="s">
        <v>86</v>
      </c>
      <c r="B16" s="14"/>
      <c r="C16" s="39" t="s">
        <v>9</v>
      </c>
      <c r="D16" s="246" t="s">
        <v>43</v>
      </c>
      <c r="E16" s="29"/>
      <c r="F16" s="17">
        <f t="shared" si="3"/>
        <v>88675.751892089844</v>
      </c>
      <c r="G16" s="17">
        <f t="shared" si="4"/>
        <v>53948.212097167969</v>
      </c>
      <c r="H16" s="17">
        <f t="shared" si="2"/>
        <v>34727.539794921875</v>
      </c>
      <c r="I16" s="18">
        <v>20886.52734375</v>
      </c>
      <c r="J16" s="31">
        <v>1289.8599853515625</v>
      </c>
      <c r="K16" s="31">
        <v>12180.7001953125</v>
      </c>
      <c r="L16" s="31">
        <v>10260.26953125</v>
      </c>
      <c r="M16" s="31">
        <v>4138.125</v>
      </c>
      <c r="N16" s="31">
        <v>3696.300048828125</v>
      </c>
      <c r="O16" s="31">
        <v>1362.1099853515625</v>
      </c>
      <c r="P16" s="87">
        <v>134.32000732421875</v>
      </c>
      <c r="Q16" s="31">
        <v>1900.0799560546875</v>
      </c>
      <c r="R16" s="31">
        <v>3287.6298828125</v>
      </c>
      <c r="S16" s="31">
        <v>3229.7900390625</v>
      </c>
      <c r="T16" s="31">
        <v>11125.759765625</v>
      </c>
      <c r="U16" s="31">
        <v>9920.16015625</v>
      </c>
      <c r="V16" s="31">
        <v>2498.340087890625</v>
      </c>
      <c r="W16" s="31">
        <v>1040.8199462890625</v>
      </c>
      <c r="X16" s="87">
        <v>1724.9599609375</v>
      </c>
    </row>
    <row r="17" spans="1:24" s="11" customFormat="1">
      <c r="A17" s="72" t="s">
        <v>87</v>
      </c>
      <c r="B17" s="14"/>
      <c r="C17" s="39" t="s">
        <v>10</v>
      </c>
      <c r="D17" s="246" t="s">
        <v>14</v>
      </c>
      <c r="E17" s="29"/>
      <c r="F17" s="17">
        <f t="shared" si="3"/>
        <v>74371.12060546875</v>
      </c>
      <c r="G17" s="17">
        <f t="shared" si="4"/>
        <v>28831.290283203125</v>
      </c>
      <c r="H17" s="17">
        <f t="shared" si="2"/>
        <v>45539.830322265625</v>
      </c>
      <c r="I17" s="18">
        <v>2530.7099609375</v>
      </c>
      <c r="J17" s="31">
        <v>3262.72998046875</v>
      </c>
      <c r="K17" s="31">
        <v>3006.139892578125</v>
      </c>
      <c r="L17" s="31">
        <v>2146.56005859375</v>
      </c>
      <c r="M17" s="31">
        <v>3795.830078125</v>
      </c>
      <c r="N17" s="31">
        <v>4861.6201171875</v>
      </c>
      <c r="O17" s="31">
        <v>6756.66015625</v>
      </c>
      <c r="P17" s="87">
        <v>2471.0400390625</v>
      </c>
      <c r="Q17" s="31">
        <v>6562.009765625</v>
      </c>
      <c r="R17" s="31">
        <v>10798.2001953125</v>
      </c>
      <c r="S17" s="31">
        <v>4708.72021484375</v>
      </c>
      <c r="T17" s="31">
        <v>5152.68017578125</v>
      </c>
      <c r="U17" s="31">
        <v>7850.16015625</v>
      </c>
      <c r="V17" s="31">
        <v>2333.760009765625</v>
      </c>
      <c r="W17" s="31">
        <v>6614.52978515625</v>
      </c>
      <c r="X17" s="87">
        <v>1519.77001953125</v>
      </c>
    </row>
    <row r="18" spans="1:24" s="11" customFormat="1">
      <c r="A18" s="72" t="s">
        <v>88</v>
      </c>
      <c r="B18" s="14"/>
      <c r="C18" s="37" t="s">
        <v>11</v>
      </c>
      <c r="D18" s="246" t="s">
        <v>54</v>
      </c>
      <c r="E18" s="29"/>
      <c r="F18" s="17">
        <f>SUM(G18:H18)</f>
        <v>471789.51794433594</v>
      </c>
      <c r="G18" s="17">
        <f>SUM(I18:P18)</f>
        <v>234603.1064453125</v>
      </c>
      <c r="H18" s="17">
        <f t="shared" si="2"/>
        <v>237186.41149902344</v>
      </c>
      <c r="I18" s="18">
        <v>181235.90625</v>
      </c>
      <c r="J18" s="31">
        <v>8859.5498046875</v>
      </c>
      <c r="K18" s="31">
        <v>2844.8701171875</v>
      </c>
      <c r="L18" s="31">
        <v>7799.81982421875</v>
      </c>
      <c r="M18" s="31">
        <v>5737.22021484375</v>
      </c>
      <c r="N18" s="31">
        <v>8205.080078125</v>
      </c>
      <c r="O18" s="31">
        <v>11200.5</v>
      </c>
      <c r="P18" s="87">
        <v>8720.16015625</v>
      </c>
      <c r="Q18" s="31">
        <v>189744.65625</v>
      </c>
      <c r="R18" s="31">
        <v>6201.72021484375</v>
      </c>
      <c r="S18" s="31">
        <v>4006.675048828125</v>
      </c>
      <c r="T18" s="31">
        <v>1570.4000244140625</v>
      </c>
      <c r="U18" s="31">
        <v>2694.60009765625</v>
      </c>
      <c r="V18" s="31">
        <v>11085.8798828125</v>
      </c>
      <c r="W18" s="31">
        <v>15401.8798828125</v>
      </c>
      <c r="X18" s="87">
        <v>6480.60009765625</v>
      </c>
    </row>
    <row r="19" spans="1:24" s="11" customFormat="1">
      <c r="A19" s="72" t="s">
        <v>89</v>
      </c>
      <c r="B19" s="14"/>
      <c r="C19" s="38" t="s">
        <v>12</v>
      </c>
      <c r="D19" s="88" t="s">
        <v>208</v>
      </c>
      <c r="E19" s="29"/>
      <c r="F19" s="17">
        <f t="shared" si="3"/>
        <v>107667.24333190918</v>
      </c>
      <c r="G19" s="17">
        <f t="shared" si="4"/>
        <v>54285.845932006836</v>
      </c>
      <c r="H19" s="17">
        <f t="shared" si="2"/>
        <v>53381.397399902344</v>
      </c>
      <c r="I19" s="18">
        <v>36237.62109375</v>
      </c>
      <c r="J19" s="31">
        <v>3116.64990234375</v>
      </c>
      <c r="K19" s="31">
        <v>116.32499694824219</v>
      </c>
      <c r="L19" s="31">
        <v>7839.52001953125</v>
      </c>
      <c r="M19" s="31">
        <v>2733.18994140625</v>
      </c>
      <c r="N19" s="31">
        <v>2305.260009765625</v>
      </c>
      <c r="O19" s="31">
        <v>723.69000244140625</v>
      </c>
      <c r="P19" s="87">
        <v>1213.5899658203125</v>
      </c>
      <c r="Q19" s="31">
        <v>29361.857421875</v>
      </c>
      <c r="R19" s="31">
        <v>872.33001708984375</v>
      </c>
      <c r="S19" s="31">
        <v>5648.0498046875</v>
      </c>
      <c r="T19" s="31">
        <v>5684.1201171875</v>
      </c>
      <c r="U19" s="31">
        <v>2409.840087890625</v>
      </c>
      <c r="V19" s="31">
        <v>1728.27001953125</v>
      </c>
      <c r="W19" s="31">
        <v>5675.9599609375</v>
      </c>
      <c r="X19" s="87">
        <v>2000.969970703125</v>
      </c>
    </row>
    <row r="20" spans="1:24" s="11" customFormat="1">
      <c r="A20" s="72" t="s">
        <v>90</v>
      </c>
      <c r="B20" s="14"/>
      <c r="C20" s="38" t="s">
        <v>13</v>
      </c>
      <c r="D20" s="88" t="s">
        <v>211</v>
      </c>
      <c r="E20" s="29"/>
      <c r="F20" s="17">
        <f t="shared" si="3"/>
        <v>27289.4189453125</v>
      </c>
      <c r="G20" s="17">
        <f t="shared" si="4"/>
        <v>0</v>
      </c>
      <c r="H20" s="17">
        <f t="shared" si="2"/>
        <v>27289.4189453125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7">
        <v>0</v>
      </c>
      <c r="Q20" s="31">
        <v>0</v>
      </c>
      <c r="R20" s="31">
        <v>0</v>
      </c>
      <c r="S20" s="31">
        <v>17640.5390625</v>
      </c>
      <c r="T20" s="31">
        <v>9648.8798828125</v>
      </c>
      <c r="U20" s="31">
        <v>0</v>
      </c>
      <c r="V20" s="31">
        <v>0</v>
      </c>
      <c r="W20" s="31">
        <v>0</v>
      </c>
      <c r="X20" s="87">
        <v>0</v>
      </c>
    </row>
    <row r="21" spans="1:24" s="11" customFormat="1">
      <c r="A21" s="72" t="s">
        <v>91</v>
      </c>
      <c r="B21" s="14"/>
      <c r="C21" s="38" t="s">
        <v>15</v>
      </c>
      <c r="D21" s="88" t="s">
        <v>212</v>
      </c>
      <c r="E21" s="29"/>
      <c r="F21" s="17">
        <f t="shared" si="3"/>
        <v>633035.4375</v>
      </c>
      <c r="G21" s="17">
        <f t="shared" si="4"/>
        <v>354545.90625</v>
      </c>
      <c r="H21" s="17">
        <f t="shared" si="2"/>
        <v>278489.53125</v>
      </c>
      <c r="I21" s="18">
        <v>354545.90625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7">
        <v>0</v>
      </c>
      <c r="Q21" s="31">
        <v>278489.53125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7">
        <v>0</v>
      </c>
    </row>
    <row r="22" spans="1:24" s="11" customFormat="1">
      <c r="A22" s="72" t="s">
        <v>92</v>
      </c>
      <c r="B22" s="14"/>
      <c r="C22" s="37" t="s">
        <v>16</v>
      </c>
      <c r="D22" s="246" t="s">
        <v>224</v>
      </c>
      <c r="E22" s="29"/>
      <c r="F22" s="17">
        <f t="shared" si="3"/>
        <v>35147.227275848389</v>
      </c>
      <c r="G22" s="17">
        <f t="shared" si="4"/>
        <v>6970.6398124694824</v>
      </c>
      <c r="H22" s="17">
        <f t="shared" si="2"/>
        <v>28176.587463378906</v>
      </c>
      <c r="I22" s="18">
        <v>5411.27978515625</v>
      </c>
      <c r="J22" s="31">
        <v>0</v>
      </c>
      <c r="K22" s="31">
        <v>0</v>
      </c>
      <c r="L22" s="31">
        <v>0</v>
      </c>
      <c r="M22" s="31">
        <v>20.520000457763672</v>
      </c>
      <c r="N22" s="31">
        <v>876.96002197265625</v>
      </c>
      <c r="O22" s="31">
        <v>394.739990234375</v>
      </c>
      <c r="P22" s="87">
        <v>267.1400146484375</v>
      </c>
      <c r="Q22" s="31">
        <v>16481.65234375</v>
      </c>
      <c r="R22" s="31">
        <v>7115.35009765625</v>
      </c>
      <c r="S22" s="31">
        <v>1608.3900146484375</v>
      </c>
      <c r="T22" s="31">
        <v>1515.27001953125</v>
      </c>
      <c r="U22" s="31">
        <v>141.83999633789062</v>
      </c>
      <c r="V22" s="31">
        <v>944.7249755859375</v>
      </c>
      <c r="W22" s="31">
        <v>278.6400146484375</v>
      </c>
      <c r="X22" s="87">
        <v>90.720001220703125</v>
      </c>
    </row>
    <row r="23" spans="1:24" s="11" customFormat="1">
      <c r="A23" s="72" t="s">
        <v>93</v>
      </c>
      <c r="B23" s="14"/>
      <c r="C23" s="37" t="s">
        <v>20</v>
      </c>
      <c r="D23" s="246" t="s">
        <v>55</v>
      </c>
      <c r="E23" s="29"/>
      <c r="F23" s="17">
        <f t="shared" si="3"/>
        <v>157248.57873535156</v>
      </c>
      <c r="G23" s="17">
        <f>SUM(I23:P23)</f>
        <v>66795.109008789063</v>
      </c>
      <c r="H23" s="17">
        <f t="shared" si="2"/>
        <v>90453.4697265625</v>
      </c>
      <c r="I23" s="18">
        <v>10023.2890625</v>
      </c>
      <c r="J23" s="31">
        <v>1809.3599853515625</v>
      </c>
      <c r="K23" s="31">
        <v>7107.7998046875</v>
      </c>
      <c r="L23" s="31">
        <v>8235</v>
      </c>
      <c r="M23" s="31">
        <v>5041.6201171875</v>
      </c>
      <c r="N23" s="31">
        <v>16040.9697265625</v>
      </c>
      <c r="O23" s="31">
        <v>12644.8203125</v>
      </c>
      <c r="P23" s="87">
        <v>5892.25</v>
      </c>
      <c r="Q23" s="31">
        <v>7170.5205078125</v>
      </c>
      <c r="R23" s="31">
        <v>3268.43994140625</v>
      </c>
      <c r="S23" s="31">
        <v>12687.7001953125</v>
      </c>
      <c r="T23" s="31">
        <v>11288.849609375</v>
      </c>
      <c r="U23" s="31">
        <v>6573.60009765625</v>
      </c>
      <c r="V23" s="31">
        <v>13694.2001953125</v>
      </c>
      <c r="W23" s="31">
        <v>24485.94921875</v>
      </c>
      <c r="X23" s="87">
        <v>11284.2099609375</v>
      </c>
    </row>
    <row r="24" spans="1:24" s="16" customFormat="1" ht="15" customHeight="1">
      <c r="A24" s="248"/>
      <c r="B24" s="63" t="s">
        <v>222</v>
      </c>
      <c r="C24" s="63"/>
      <c r="D24" s="63"/>
      <c r="E24" s="64"/>
      <c r="F24" s="53">
        <f>SUM(G24:H24)</f>
        <v>2925924.1720066071</v>
      </c>
      <c r="G24" s="54">
        <f>SUM(I24:P24)</f>
        <v>1731004.7809371948</v>
      </c>
      <c r="H24" s="54">
        <f>SUM(Q24:X24)</f>
        <v>1194919.3910694122</v>
      </c>
      <c r="I24" s="55">
        <f>SUM(I25:I53)</f>
        <v>54452.112915039063</v>
      </c>
      <c r="J24" s="56">
        <f t="shared" ref="J24:X24" si="5">SUM(J25:J53)</f>
        <v>25761.137969970703</v>
      </c>
      <c r="K24" s="56">
        <f t="shared" si="5"/>
        <v>83350.50439453125</v>
      </c>
      <c r="L24" s="56">
        <f t="shared" si="5"/>
        <v>407745.14288330078</v>
      </c>
      <c r="M24" s="56">
        <f t="shared" si="5"/>
        <v>406822.12701416016</v>
      </c>
      <c r="N24" s="56">
        <f t="shared" si="5"/>
        <v>431604.76838302612</v>
      </c>
      <c r="O24" s="56">
        <f t="shared" si="5"/>
        <v>252292.29376220703</v>
      </c>
      <c r="P24" s="252">
        <f t="shared" si="5"/>
        <v>68976.693614959717</v>
      </c>
      <c r="Q24" s="56">
        <f t="shared" si="5"/>
        <v>69845.543975830078</v>
      </c>
      <c r="R24" s="56">
        <f t="shared" si="5"/>
        <v>25900.615051269531</v>
      </c>
      <c r="S24" s="56">
        <f>SUM(S25:S53)</f>
        <v>85001.64525604248</v>
      </c>
      <c r="T24" s="56">
        <f t="shared" si="5"/>
        <v>212998.82625579834</v>
      </c>
      <c r="U24" s="56">
        <f t="shared" si="5"/>
        <v>234279.35997009277</v>
      </c>
      <c r="V24" s="56">
        <f t="shared" si="5"/>
        <v>293766.01022338867</v>
      </c>
      <c r="W24" s="56">
        <f t="shared" si="5"/>
        <v>207552.72103881836</v>
      </c>
      <c r="X24" s="252">
        <f t="shared" si="5"/>
        <v>65574.669298171997</v>
      </c>
    </row>
    <row r="25" spans="1:24" s="79" customFormat="1">
      <c r="A25" s="102"/>
      <c r="B25" s="262"/>
      <c r="C25" s="262"/>
      <c r="D25" s="104" t="s">
        <v>188</v>
      </c>
      <c r="E25" s="263"/>
      <c r="F25" s="80"/>
      <c r="G25" s="80"/>
      <c r="H25" s="80"/>
      <c r="I25" s="261"/>
      <c r="J25" s="262"/>
      <c r="K25" s="262"/>
      <c r="L25" s="262"/>
      <c r="M25" s="262"/>
      <c r="N25" s="262"/>
      <c r="O25" s="262"/>
      <c r="P25" s="263"/>
      <c r="Q25" s="105"/>
      <c r="R25" s="105"/>
      <c r="S25" s="105"/>
      <c r="T25" s="105"/>
      <c r="U25" s="105"/>
      <c r="V25" s="105"/>
      <c r="W25" s="105"/>
      <c r="X25" s="253"/>
    </row>
    <row r="26" spans="1:24" s="11" customFormat="1">
      <c r="A26" s="72" t="s">
        <v>94</v>
      </c>
      <c r="B26" s="14"/>
      <c r="C26" s="38" t="s">
        <v>21</v>
      </c>
      <c r="D26" s="38"/>
      <c r="E26" s="29" t="s">
        <v>189</v>
      </c>
      <c r="F26" s="17">
        <f>SUM(G26:H26)</f>
        <v>104591.1796875</v>
      </c>
      <c r="G26" s="17">
        <f>SUM(I26:P26)</f>
        <v>72460.779541015625</v>
      </c>
      <c r="H26" s="17">
        <f t="shared" si="2"/>
        <v>32130.400146484375</v>
      </c>
      <c r="I26" s="32">
        <v>0</v>
      </c>
      <c r="J26" s="31">
        <v>0</v>
      </c>
      <c r="K26" s="31">
        <v>2497.639892578125</v>
      </c>
      <c r="L26" s="31">
        <v>13292.7197265625</v>
      </c>
      <c r="M26" s="31">
        <v>22561.119140625</v>
      </c>
      <c r="N26" s="31">
        <v>24375.400390625</v>
      </c>
      <c r="O26" s="31">
        <v>8779.900390625</v>
      </c>
      <c r="P26" s="87">
        <v>954</v>
      </c>
      <c r="Q26" s="31">
        <v>0</v>
      </c>
      <c r="R26" s="31">
        <v>0</v>
      </c>
      <c r="S26" s="31">
        <v>316.20001220703125</v>
      </c>
      <c r="T26" s="31">
        <v>10346.400390625</v>
      </c>
      <c r="U26" s="31">
        <v>4949.27978515625</v>
      </c>
      <c r="V26" s="31">
        <v>13486.5</v>
      </c>
      <c r="W26" s="31">
        <v>2224.97998046875</v>
      </c>
      <c r="X26" s="87">
        <v>807.03997802734375</v>
      </c>
    </row>
    <row r="27" spans="1:24" s="11" customFormat="1">
      <c r="A27" s="72" t="s">
        <v>95</v>
      </c>
      <c r="B27" s="14"/>
      <c r="C27" s="38" t="s">
        <v>22</v>
      </c>
      <c r="D27" s="38"/>
      <c r="E27" s="29" t="s">
        <v>191</v>
      </c>
      <c r="F27" s="17">
        <f t="shared" si="3"/>
        <v>35459.009464263916</v>
      </c>
      <c r="G27" s="17">
        <f t="shared" ref="G27:G43" si="6">SUM(I27:P27)</f>
        <v>23720.429504394531</v>
      </c>
      <c r="H27" s="17">
        <f t="shared" si="2"/>
        <v>11738.579959869385</v>
      </c>
      <c r="I27" s="32">
        <v>0</v>
      </c>
      <c r="J27" s="31">
        <v>0</v>
      </c>
      <c r="K27" s="31">
        <v>1223.4100341796875</v>
      </c>
      <c r="L27" s="31">
        <v>3840.9599609375</v>
      </c>
      <c r="M27" s="31">
        <v>8592.1396484375</v>
      </c>
      <c r="N27" s="31">
        <v>6294.77978515625</v>
      </c>
      <c r="O27" s="31">
        <v>3293.840087890625</v>
      </c>
      <c r="P27" s="87">
        <v>475.29998779296875</v>
      </c>
      <c r="Q27" s="31">
        <v>0</v>
      </c>
      <c r="R27" s="31">
        <v>0</v>
      </c>
      <c r="S27" s="31">
        <v>0</v>
      </c>
      <c r="T27" s="31">
        <v>3644.639892578125</v>
      </c>
      <c r="U27" s="31">
        <v>1825.949951171875</v>
      </c>
      <c r="V27" s="31">
        <v>3388.550048828125</v>
      </c>
      <c r="W27" s="31">
        <v>2836.320068359375</v>
      </c>
      <c r="X27" s="87">
        <v>43.119998931884766</v>
      </c>
    </row>
    <row r="28" spans="1:24" s="11" customFormat="1">
      <c r="A28" s="72" t="s">
        <v>96</v>
      </c>
      <c r="B28" s="14"/>
      <c r="C28" s="37" t="s">
        <v>23</v>
      </c>
      <c r="D28" s="37"/>
      <c r="E28" s="29" t="s">
        <v>17</v>
      </c>
      <c r="F28" s="17">
        <f t="shared" si="3"/>
        <v>41348.74479675293</v>
      </c>
      <c r="G28" s="17">
        <f t="shared" si="6"/>
        <v>17696.189910888672</v>
      </c>
      <c r="H28" s="17">
        <f t="shared" si="2"/>
        <v>23652.554885864258</v>
      </c>
      <c r="I28" s="32">
        <v>0</v>
      </c>
      <c r="J28" s="31">
        <v>117.02999877929687</v>
      </c>
      <c r="K28" s="31">
        <v>0</v>
      </c>
      <c r="L28" s="31">
        <v>7760.6201171875</v>
      </c>
      <c r="M28" s="31">
        <v>4084.239990234375</v>
      </c>
      <c r="N28" s="31">
        <v>4782.77978515625</v>
      </c>
      <c r="O28" s="31">
        <v>951.52001953125</v>
      </c>
      <c r="P28" s="87">
        <v>0</v>
      </c>
      <c r="Q28" s="31">
        <v>0</v>
      </c>
      <c r="R28" s="31">
        <v>0</v>
      </c>
      <c r="S28" s="31">
        <v>1645.06494140625</v>
      </c>
      <c r="T28" s="31">
        <v>4805.919921875</v>
      </c>
      <c r="U28" s="31">
        <v>6728.39990234375</v>
      </c>
      <c r="V28" s="31">
        <v>7210.89013671875</v>
      </c>
      <c r="W28" s="31">
        <v>3109.72998046875</v>
      </c>
      <c r="X28" s="87">
        <v>152.55000305175781</v>
      </c>
    </row>
    <row r="29" spans="1:24" s="11" customFormat="1">
      <c r="A29" s="72" t="s">
        <v>97</v>
      </c>
      <c r="B29" s="14"/>
      <c r="C29" s="37" t="s">
        <v>44</v>
      </c>
      <c r="D29" s="37"/>
      <c r="E29" s="29" t="s">
        <v>18</v>
      </c>
      <c r="F29" s="17">
        <f t="shared" si="3"/>
        <v>21628.349954605103</v>
      </c>
      <c r="G29" s="17">
        <f t="shared" si="6"/>
        <v>11011.634948730469</v>
      </c>
      <c r="H29" s="17">
        <f t="shared" si="2"/>
        <v>10616.715005874634</v>
      </c>
      <c r="I29" s="32">
        <v>139.5</v>
      </c>
      <c r="J29" s="31">
        <v>0</v>
      </c>
      <c r="K29" s="31">
        <v>0</v>
      </c>
      <c r="L29" s="31">
        <v>4812.5</v>
      </c>
      <c r="M29" s="31">
        <v>836.21502685546875</v>
      </c>
      <c r="N29" s="31">
        <v>3401.4599609375</v>
      </c>
      <c r="O29" s="31">
        <v>1821.9599609375</v>
      </c>
      <c r="P29" s="87">
        <v>0</v>
      </c>
      <c r="Q29" s="31">
        <v>0</v>
      </c>
      <c r="R29" s="31">
        <v>0</v>
      </c>
      <c r="S29" s="31">
        <v>1158.31494140625</v>
      </c>
      <c r="T29" s="31">
        <v>3795.5</v>
      </c>
      <c r="U29" s="31">
        <v>160.19999694824219</v>
      </c>
      <c r="V29" s="31">
        <v>3848.0400390625</v>
      </c>
      <c r="W29" s="31">
        <v>1631.530029296875</v>
      </c>
      <c r="X29" s="87">
        <v>23.129999160766602</v>
      </c>
    </row>
    <row r="30" spans="1:24" s="11" customFormat="1">
      <c r="A30" s="72" t="s">
        <v>98</v>
      </c>
      <c r="B30" s="14"/>
      <c r="C30" s="37" t="s">
        <v>45</v>
      </c>
      <c r="D30" s="37"/>
      <c r="E30" s="29" t="s">
        <v>57</v>
      </c>
      <c r="F30" s="17">
        <f t="shared" si="3"/>
        <v>42218.450103759766</v>
      </c>
      <c r="G30" s="17">
        <f t="shared" si="6"/>
        <v>19861.679870605469</v>
      </c>
      <c r="H30" s="17">
        <f t="shared" si="2"/>
        <v>22356.770233154297</v>
      </c>
      <c r="I30" s="32">
        <v>0</v>
      </c>
      <c r="J30" s="31">
        <v>2927.39990234375</v>
      </c>
      <c r="K30" s="31">
        <v>0</v>
      </c>
      <c r="L30" s="31">
        <v>7632.9599609375</v>
      </c>
      <c r="M30" s="31">
        <v>1304.6400146484375</v>
      </c>
      <c r="N30" s="31">
        <v>5581.7099609375</v>
      </c>
      <c r="O30" s="31">
        <v>1579.1400146484375</v>
      </c>
      <c r="P30" s="87">
        <v>835.83001708984375</v>
      </c>
      <c r="Q30" s="31">
        <v>0</v>
      </c>
      <c r="R30" s="31">
        <v>0</v>
      </c>
      <c r="S30" s="31">
        <v>326.89999389648437</v>
      </c>
      <c r="T30" s="31">
        <v>10505.1103515625</v>
      </c>
      <c r="U30" s="31">
        <v>5985.35986328125</v>
      </c>
      <c r="V30" s="31">
        <v>2332.800048828125</v>
      </c>
      <c r="W30" s="31">
        <v>1888.199951171875</v>
      </c>
      <c r="X30" s="87">
        <v>1318.4000244140625</v>
      </c>
    </row>
    <row r="31" spans="1:24" s="11" customFormat="1">
      <c r="A31" s="72" t="s">
        <v>99</v>
      </c>
      <c r="B31" s="14"/>
      <c r="C31" s="39" t="s">
        <v>46</v>
      </c>
      <c r="D31" s="39"/>
      <c r="E31" s="29" t="s">
        <v>19</v>
      </c>
      <c r="F31" s="17">
        <f t="shared" si="3"/>
        <v>25247.134994506836</v>
      </c>
      <c r="G31" s="17">
        <f t="shared" si="6"/>
        <v>933.27001953125</v>
      </c>
      <c r="H31" s="17">
        <f t="shared" si="2"/>
        <v>24313.864974975586</v>
      </c>
      <c r="I31" s="32">
        <v>0</v>
      </c>
      <c r="J31" s="31">
        <v>0</v>
      </c>
      <c r="K31" s="31">
        <v>0</v>
      </c>
      <c r="L31" s="31">
        <v>0</v>
      </c>
      <c r="M31" s="31">
        <v>933.27001953125</v>
      </c>
      <c r="N31" s="31">
        <v>0</v>
      </c>
      <c r="O31" s="31">
        <v>0</v>
      </c>
      <c r="P31" s="87">
        <v>0</v>
      </c>
      <c r="Q31" s="31">
        <v>0</v>
      </c>
      <c r="R31" s="31">
        <v>0</v>
      </c>
      <c r="S31" s="31">
        <v>2232.405029296875</v>
      </c>
      <c r="T31" s="31">
        <v>9263</v>
      </c>
      <c r="U31" s="31">
        <v>7943.14013671875</v>
      </c>
      <c r="V31" s="31">
        <v>4338.31982421875</v>
      </c>
      <c r="W31" s="31">
        <v>345.239990234375</v>
      </c>
      <c r="X31" s="87">
        <v>191.75999450683594</v>
      </c>
    </row>
    <row r="32" spans="1:24" s="11" customFormat="1">
      <c r="A32" s="72" t="s">
        <v>100</v>
      </c>
      <c r="B32" s="14"/>
      <c r="C32" s="39" t="s">
        <v>47</v>
      </c>
      <c r="D32" s="39"/>
      <c r="E32" s="29" t="s">
        <v>193</v>
      </c>
      <c r="F32" s="17">
        <f t="shared" si="3"/>
        <v>41848.219696044922</v>
      </c>
      <c r="G32" s="17">
        <f t="shared" si="6"/>
        <v>0</v>
      </c>
      <c r="H32" s="17">
        <f t="shared" si="2"/>
        <v>41848.219696044922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7">
        <v>0</v>
      </c>
      <c r="Q32" s="31">
        <v>0</v>
      </c>
      <c r="R32" s="31">
        <v>0</v>
      </c>
      <c r="S32" s="31">
        <v>6212.91015625</v>
      </c>
      <c r="T32" s="31">
        <v>15715.76953125</v>
      </c>
      <c r="U32" s="31">
        <v>11741.759765625</v>
      </c>
      <c r="V32" s="31">
        <v>6803.72021484375</v>
      </c>
      <c r="W32" s="31">
        <v>1218.6600341796875</v>
      </c>
      <c r="X32" s="87">
        <v>155.39999389648437</v>
      </c>
    </row>
    <row r="33" spans="1:24" s="11" customFormat="1">
      <c r="A33" s="72" t="s">
        <v>101</v>
      </c>
      <c r="B33" s="14"/>
      <c r="C33" s="37" t="s">
        <v>48</v>
      </c>
      <c r="D33" s="37"/>
      <c r="E33" s="29" t="s">
        <v>216</v>
      </c>
      <c r="F33" s="17">
        <f t="shared" si="3"/>
        <v>28851.399898529053</v>
      </c>
      <c r="G33" s="17">
        <f t="shared" si="6"/>
        <v>12408.675231933594</v>
      </c>
      <c r="H33" s="17">
        <f>SUM(Q33:X33)</f>
        <v>16442.724666595459</v>
      </c>
      <c r="I33" s="32">
        <v>0</v>
      </c>
      <c r="J33" s="31">
        <v>1964.760009765625</v>
      </c>
      <c r="K33" s="31">
        <v>350.6400146484375</v>
      </c>
      <c r="L33" s="31">
        <v>6370.41015625</v>
      </c>
      <c r="M33" s="31">
        <v>2254.5400390625</v>
      </c>
      <c r="N33" s="31">
        <v>806.96002197265625</v>
      </c>
      <c r="O33" s="31">
        <v>489.239990234375</v>
      </c>
      <c r="P33" s="87">
        <v>172.125</v>
      </c>
      <c r="Q33" s="31">
        <v>3351.739990234375</v>
      </c>
      <c r="R33" s="31">
        <v>5280.7998046875</v>
      </c>
      <c r="S33" s="31">
        <v>62.299999237060547</v>
      </c>
      <c r="T33" s="31">
        <v>1978.5999755859375</v>
      </c>
      <c r="U33" s="31">
        <v>2321.75</v>
      </c>
      <c r="V33" s="31">
        <v>2654.77490234375</v>
      </c>
      <c r="W33" s="31">
        <v>583.8699951171875</v>
      </c>
      <c r="X33" s="87">
        <v>208.88999938964844</v>
      </c>
    </row>
    <row r="34" spans="1:24" s="11" customFormat="1">
      <c r="A34" s="72" t="s">
        <v>102</v>
      </c>
      <c r="B34" s="14"/>
      <c r="C34" s="38" t="s">
        <v>49</v>
      </c>
      <c r="D34" s="88" t="s">
        <v>58</v>
      </c>
      <c r="E34" s="264"/>
      <c r="F34" s="17">
        <f t="shared" si="3"/>
        <v>89451.909851074219</v>
      </c>
      <c r="G34" s="17">
        <f t="shared" si="6"/>
        <v>50488.999938964844</v>
      </c>
      <c r="H34" s="17">
        <f t="shared" si="2"/>
        <v>38962.909912109375</v>
      </c>
      <c r="I34" s="32">
        <v>2652.64990234375</v>
      </c>
      <c r="J34" s="31">
        <v>1154.1600341796875</v>
      </c>
      <c r="K34" s="31">
        <v>3544.159912109375</v>
      </c>
      <c r="L34" s="31">
        <v>16448.5</v>
      </c>
      <c r="M34" s="31">
        <v>10711.1298828125</v>
      </c>
      <c r="N34" s="31">
        <v>8998.3603515625</v>
      </c>
      <c r="O34" s="31">
        <v>6393.8798828125</v>
      </c>
      <c r="P34" s="87">
        <v>586.15997314453125</v>
      </c>
      <c r="Q34" s="31">
        <v>0</v>
      </c>
      <c r="R34" s="31">
        <v>0</v>
      </c>
      <c r="S34" s="31">
        <v>7660.10009765625</v>
      </c>
      <c r="T34" s="31">
        <v>10293.919921875</v>
      </c>
      <c r="U34" s="31">
        <v>8199.7197265625</v>
      </c>
      <c r="V34" s="31">
        <v>7575.68017578125</v>
      </c>
      <c r="W34" s="31">
        <v>2739.22998046875</v>
      </c>
      <c r="X34" s="87">
        <v>2494.260009765625</v>
      </c>
    </row>
    <row r="35" spans="1:24" s="11" customFormat="1">
      <c r="A35" s="72" t="s">
        <v>103</v>
      </c>
      <c r="B35" s="14"/>
      <c r="C35" s="38" t="s">
        <v>50</v>
      </c>
      <c r="D35" s="88" t="s">
        <v>217</v>
      </c>
      <c r="E35" s="264"/>
      <c r="F35" s="17">
        <f t="shared" si="3"/>
        <v>128534.18151855469</v>
      </c>
      <c r="G35" s="17">
        <f t="shared" si="6"/>
        <v>61471.690795898437</v>
      </c>
      <c r="H35" s="17">
        <f t="shared" si="2"/>
        <v>67062.49072265625</v>
      </c>
      <c r="I35" s="32">
        <v>0</v>
      </c>
      <c r="J35" s="31">
        <v>0</v>
      </c>
      <c r="K35" s="31">
        <v>1297.0999755859375</v>
      </c>
      <c r="L35" s="31">
        <v>3985.43994140625</v>
      </c>
      <c r="M35" s="31">
        <v>20406.98046875</v>
      </c>
      <c r="N35" s="31">
        <v>21531.150390625</v>
      </c>
      <c r="O35" s="31">
        <v>11091.419921875</v>
      </c>
      <c r="P35" s="87">
        <v>3159.60009765625</v>
      </c>
      <c r="Q35" s="31">
        <v>2799.47998046875</v>
      </c>
      <c r="R35" s="31">
        <v>0</v>
      </c>
      <c r="S35" s="31">
        <v>2201.5</v>
      </c>
      <c r="T35" s="31">
        <v>7796.35986328125</v>
      </c>
      <c r="U35" s="31">
        <v>8157.9599609375</v>
      </c>
      <c r="V35" s="31">
        <v>28394.55078125</v>
      </c>
      <c r="W35" s="31">
        <v>14449.66015625</v>
      </c>
      <c r="X35" s="87">
        <v>3262.97998046875</v>
      </c>
    </row>
    <row r="36" spans="1:24" s="79" customFormat="1">
      <c r="A36" s="102"/>
      <c r="B36" s="262"/>
      <c r="C36" s="104"/>
      <c r="D36" s="104" t="s">
        <v>192</v>
      </c>
      <c r="E36" s="263"/>
      <c r="F36" s="80"/>
      <c r="G36" s="17"/>
      <c r="H36" s="80"/>
      <c r="I36" s="261"/>
      <c r="J36" s="262"/>
      <c r="K36" s="262"/>
      <c r="L36" s="262"/>
      <c r="M36" s="262"/>
      <c r="N36" s="262"/>
      <c r="O36" s="262"/>
      <c r="P36" s="263"/>
      <c r="Q36" s="105"/>
      <c r="R36" s="105"/>
      <c r="S36" s="105"/>
      <c r="T36" s="105"/>
      <c r="U36" s="105"/>
      <c r="V36" s="105"/>
      <c r="W36" s="105"/>
      <c r="X36" s="253"/>
    </row>
    <row r="37" spans="1:24" s="11" customFormat="1">
      <c r="A37" s="72" t="s">
        <v>104</v>
      </c>
      <c r="B37" s="14"/>
      <c r="C37" s="38" t="s">
        <v>51</v>
      </c>
      <c r="D37" s="38"/>
      <c r="E37" s="29" t="s">
        <v>24</v>
      </c>
      <c r="F37" s="17">
        <f t="shared" si="3"/>
        <v>31724.604747772217</v>
      </c>
      <c r="G37" s="17">
        <f t="shared" si="6"/>
        <v>16498.055126190186</v>
      </c>
      <c r="H37" s="17">
        <f t="shared" si="2"/>
        <v>15226.549621582031</v>
      </c>
      <c r="I37" s="32">
        <v>4675.580078125</v>
      </c>
      <c r="J37" s="31">
        <v>2422.280029296875</v>
      </c>
      <c r="K37" s="31">
        <v>3006.139892578125</v>
      </c>
      <c r="L37" s="31">
        <v>3639.60009765625</v>
      </c>
      <c r="M37" s="31">
        <v>2042.030029296875</v>
      </c>
      <c r="N37" s="31">
        <v>368.25</v>
      </c>
      <c r="O37" s="31">
        <v>322.875</v>
      </c>
      <c r="P37" s="87">
        <v>21.299999237060547</v>
      </c>
      <c r="Q37" s="31">
        <v>3349.624267578125</v>
      </c>
      <c r="R37" s="31">
        <v>700.55999755859375</v>
      </c>
      <c r="S37" s="31">
        <v>2512.080078125</v>
      </c>
      <c r="T37" s="31">
        <v>5081.03515625</v>
      </c>
      <c r="U37" s="31">
        <v>530.95001220703125</v>
      </c>
      <c r="V37" s="31">
        <v>848.67999267578125</v>
      </c>
      <c r="W37" s="31">
        <v>2203.6201171875</v>
      </c>
      <c r="X37" s="87">
        <v>0</v>
      </c>
    </row>
    <row r="38" spans="1:24" s="11" customFormat="1">
      <c r="A38" s="72" t="s">
        <v>107</v>
      </c>
      <c r="B38" s="14"/>
      <c r="C38" s="37" t="s">
        <v>59</v>
      </c>
      <c r="D38" s="37"/>
      <c r="E38" s="29" t="s">
        <v>213</v>
      </c>
      <c r="F38" s="17">
        <f t="shared" si="3"/>
        <v>44661.312408447266</v>
      </c>
      <c r="G38" s="17">
        <f t="shared" si="6"/>
        <v>21735.882232666016</v>
      </c>
      <c r="H38" s="17">
        <f t="shared" si="2"/>
        <v>22925.43017578125</v>
      </c>
      <c r="I38" s="32">
        <v>6890.2021484375</v>
      </c>
      <c r="J38" s="31">
        <v>638.27001953125</v>
      </c>
      <c r="K38" s="31">
        <v>2337.300048828125</v>
      </c>
      <c r="L38" s="31">
        <v>5695.3798828125</v>
      </c>
      <c r="M38" s="31">
        <v>2098.27001953125</v>
      </c>
      <c r="N38" s="31">
        <v>3321.360107421875</v>
      </c>
      <c r="O38" s="31">
        <v>496.44000244140625</v>
      </c>
      <c r="P38" s="87">
        <v>258.66000366210937</v>
      </c>
      <c r="Q38" s="31">
        <v>0</v>
      </c>
      <c r="R38" s="31">
        <v>1823.6400146484375</v>
      </c>
      <c r="S38" s="31">
        <v>2885.39990234375</v>
      </c>
      <c r="T38" s="31">
        <v>6409.68017578125</v>
      </c>
      <c r="U38" s="31">
        <v>5155.56005859375</v>
      </c>
      <c r="V38" s="31">
        <v>2603.159912109375</v>
      </c>
      <c r="W38" s="31">
        <v>2614.320068359375</v>
      </c>
      <c r="X38" s="87">
        <v>1433.6700439453125</v>
      </c>
    </row>
    <row r="39" spans="1:24" s="11" customFormat="1">
      <c r="A39" s="72" t="s">
        <v>105</v>
      </c>
      <c r="B39" s="14"/>
      <c r="C39" s="37" t="s">
        <v>60</v>
      </c>
      <c r="D39" s="88" t="s">
        <v>190</v>
      </c>
      <c r="E39" s="265"/>
      <c r="F39" s="17">
        <f t="shared" si="3"/>
        <v>5675.1735076904297</v>
      </c>
      <c r="G39" s="17">
        <f t="shared" si="6"/>
        <v>2492.450023651123</v>
      </c>
      <c r="H39" s="17">
        <f t="shared" si="2"/>
        <v>3182.7234840393066</v>
      </c>
      <c r="I39" s="32">
        <v>0</v>
      </c>
      <c r="J39" s="31">
        <v>0</v>
      </c>
      <c r="K39" s="31">
        <v>868.71002197265625</v>
      </c>
      <c r="L39" s="31">
        <v>345.45001220703125</v>
      </c>
      <c r="M39" s="31">
        <v>768.375</v>
      </c>
      <c r="N39" s="31">
        <v>50.615001678466797</v>
      </c>
      <c r="O39" s="31">
        <v>459.29998779296875</v>
      </c>
      <c r="P39" s="87">
        <v>0</v>
      </c>
      <c r="Q39" s="31">
        <v>1742.9334716796875</v>
      </c>
      <c r="R39" s="31">
        <v>0</v>
      </c>
      <c r="S39" s="31">
        <v>86.800003051757813</v>
      </c>
      <c r="T39" s="31">
        <v>869.25</v>
      </c>
      <c r="U39" s="31">
        <v>0</v>
      </c>
      <c r="V39" s="31">
        <v>421.98001098632812</v>
      </c>
      <c r="W39" s="31">
        <v>0</v>
      </c>
      <c r="X39" s="87">
        <v>61.759998321533203</v>
      </c>
    </row>
    <row r="40" spans="1:24" s="11" customFormat="1">
      <c r="A40" s="72" t="s">
        <v>108</v>
      </c>
      <c r="B40" s="14"/>
      <c r="C40" s="38" t="s">
        <v>61</v>
      </c>
      <c r="D40" s="88" t="s">
        <v>225</v>
      </c>
      <c r="E40" s="265"/>
      <c r="F40" s="17">
        <f t="shared" si="3"/>
        <v>7396.8899688720703</v>
      </c>
      <c r="G40" s="17">
        <f t="shared" si="6"/>
        <v>3315.6299743652344</v>
      </c>
      <c r="H40" s="17">
        <f t="shared" si="2"/>
        <v>4081.2599945068359</v>
      </c>
      <c r="I40" s="32">
        <v>0</v>
      </c>
      <c r="J40" s="31">
        <v>0</v>
      </c>
      <c r="K40" s="31">
        <v>0</v>
      </c>
      <c r="L40" s="31">
        <v>1116.3900146484375</v>
      </c>
      <c r="M40" s="31">
        <v>1099.43994140625</v>
      </c>
      <c r="N40" s="31">
        <v>52</v>
      </c>
      <c r="O40" s="31">
        <v>754.20001220703125</v>
      </c>
      <c r="P40" s="87">
        <v>293.60000610351562</v>
      </c>
      <c r="Q40" s="31">
        <v>0</v>
      </c>
      <c r="R40" s="31">
        <v>0</v>
      </c>
      <c r="S40" s="31">
        <v>174.08000183105469</v>
      </c>
      <c r="T40" s="31">
        <v>1039.780029296875</v>
      </c>
      <c r="U40" s="31">
        <v>0</v>
      </c>
      <c r="V40" s="31">
        <v>693.3599853515625</v>
      </c>
      <c r="W40" s="31">
        <v>1452.5999755859375</v>
      </c>
      <c r="X40" s="87">
        <v>721.44000244140625</v>
      </c>
    </row>
    <row r="41" spans="1:24" s="79" customFormat="1">
      <c r="A41" s="102"/>
      <c r="B41" s="262"/>
      <c r="C41" s="262"/>
      <c r="D41" s="111" t="s">
        <v>218</v>
      </c>
      <c r="E41" s="263"/>
      <c r="F41" s="80"/>
      <c r="G41" s="17"/>
      <c r="H41" s="80"/>
      <c r="I41" s="261"/>
      <c r="J41" s="262"/>
      <c r="K41" s="262"/>
      <c r="L41" s="262"/>
      <c r="M41" s="262"/>
      <c r="N41" s="262"/>
      <c r="O41" s="262"/>
      <c r="P41" s="263"/>
      <c r="Q41" s="105"/>
      <c r="R41" s="105"/>
      <c r="S41" s="105"/>
      <c r="T41" s="105"/>
      <c r="U41" s="105"/>
      <c r="V41" s="105"/>
      <c r="W41" s="105"/>
      <c r="X41" s="253"/>
    </row>
    <row r="42" spans="1:24" s="11" customFormat="1">
      <c r="A42" s="72" t="s">
        <v>106</v>
      </c>
      <c r="B42" s="14"/>
      <c r="C42" s="38" t="s">
        <v>62</v>
      </c>
      <c r="D42" s="14"/>
      <c r="E42" s="29" t="s">
        <v>210</v>
      </c>
      <c r="F42" s="17">
        <f t="shared" si="3"/>
        <v>5756.2099914550781</v>
      </c>
      <c r="G42" s="17">
        <f t="shared" si="6"/>
        <v>709.36001586914063</v>
      </c>
      <c r="H42" s="17">
        <f t="shared" si="2"/>
        <v>5046.8499755859375</v>
      </c>
      <c r="I42" s="32">
        <v>0</v>
      </c>
      <c r="J42" s="31">
        <v>0</v>
      </c>
      <c r="K42" s="31">
        <v>382.32000732421875</v>
      </c>
      <c r="L42" s="31">
        <v>0</v>
      </c>
      <c r="M42" s="31">
        <v>0</v>
      </c>
      <c r="N42" s="31">
        <v>327.04000854492187</v>
      </c>
      <c r="O42" s="31">
        <v>0</v>
      </c>
      <c r="P42" s="87">
        <v>0</v>
      </c>
      <c r="Q42" s="31">
        <v>0</v>
      </c>
      <c r="R42" s="31">
        <v>586.4000244140625</v>
      </c>
      <c r="S42" s="31">
        <v>3368.949951171875</v>
      </c>
      <c r="T42" s="31">
        <v>1091.5</v>
      </c>
      <c r="U42" s="31">
        <v>0</v>
      </c>
      <c r="V42" s="31">
        <v>0</v>
      </c>
      <c r="W42" s="31">
        <v>0</v>
      </c>
      <c r="X42" s="87">
        <v>0</v>
      </c>
    </row>
    <row r="43" spans="1:24" s="11" customFormat="1">
      <c r="A43" s="72" t="s">
        <v>109</v>
      </c>
      <c r="B43" s="14"/>
      <c r="C43" s="38" t="s">
        <v>63</v>
      </c>
      <c r="D43" s="14"/>
      <c r="E43" s="29" t="s">
        <v>219</v>
      </c>
      <c r="F43" s="17">
        <f t="shared" si="3"/>
        <v>225013.38012695313</v>
      </c>
      <c r="G43" s="17">
        <f t="shared" si="6"/>
        <v>118843.3583984375</v>
      </c>
      <c r="H43" s="17">
        <f t="shared" si="2"/>
        <v>106170.02172851563</v>
      </c>
      <c r="I43" s="32">
        <v>0</v>
      </c>
      <c r="J43" s="31">
        <v>2927.39990234375</v>
      </c>
      <c r="K43" s="31">
        <v>4493.27978515625</v>
      </c>
      <c r="L43" s="31">
        <v>18562.080078125</v>
      </c>
      <c r="M43" s="31">
        <v>22147.830078125</v>
      </c>
      <c r="N43" s="31">
        <v>34969.58984375</v>
      </c>
      <c r="O43" s="31">
        <v>27504.5390625</v>
      </c>
      <c r="P43" s="87">
        <v>8238.6396484375</v>
      </c>
      <c r="Q43" s="31">
        <v>1734.20263671875</v>
      </c>
      <c r="R43" s="31">
        <v>2158.239990234375</v>
      </c>
      <c r="S43" s="31">
        <v>8165.4599609375</v>
      </c>
      <c r="T43" s="31">
        <v>13768.3203125</v>
      </c>
      <c r="U43" s="31">
        <v>20714.759765625</v>
      </c>
      <c r="V43" s="31">
        <v>29543.939453125</v>
      </c>
      <c r="W43" s="31">
        <v>21233.33984375</v>
      </c>
      <c r="X43" s="87">
        <v>8851.759765625</v>
      </c>
    </row>
    <row r="44" spans="1:24" s="11" customFormat="1">
      <c r="A44" s="72" t="s">
        <v>110</v>
      </c>
      <c r="B44" s="14"/>
      <c r="C44" s="38" t="s">
        <v>64</v>
      </c>
      <c r="D44" s="14"/>
      <c r="E44" s="29" t="s">
        <v>202</v>
      </c>
      <c r="F44" s="17">
        <f t="shared" si="3"/>
        <v>951127.57418823242</v>
      </c>
      <c r="G44" s="17">
        <f t="shared" si="4"/>
        <v>635080.79797363281</v>
      </c>
      <c r="H44" s="17">
        <f t="shared" si="2"/>
        <v>316046.77621459961</v>
      </c>
      <c r="I44" s="32">
        <v>432.4464111328125</v>
      </c>
      <c r="J44" s="31">
        <v>0</v>
      </c>
      <c r="K44" s="31">
        <v>26580.240234375</v>
      </c>
      <c r="L44" s="31">
        <v>175649.3125</v>
      </c>
      <c r="M44" s="31">
        <v>174886.046875</v>
      </c>
      <c r="N44" s="31">
        <v>159252.75</v>
      </c>
      <c r="O44" s="31">
        <v>76408.5625</v>
      </c>
      <c r="P44" s="87">
        <v>21871.439453125</v>
      </c>
      <c r="Q44" s="31">
        <v>369.45999145507812</v>
      </c>
      <c r="R44" s="31">
        <v>667.20001220703125</v>
      </c>
      <c r="S44" s="31">
        <v>17966.91015625</v>
      </c>
      <c r="T44" s="31">
        <v>55381.26953125</v>
      </c>
      <c r="U44" s="31">
        <v>72948.6015625</v>
      </c>
      <c r="V44" s="31">
        <v>86847.65625</v>
      </c>
      <c r="W44" s="31">
        <v>65556.71875</v>
      </c>
      <c r="X44" s="87">
        <v>16308.9599609375</v>
      </c>
    </row>
    <row r="45" spans="1:24" s="11" customFormat="1">
      <c r="A45" s="72" t="s">
        <v>111</v>
      </c>
      <c r="B45" s="14"/>
      <c r="C45" s="38" t="s">
        <v>65</v>
      </c>
      <c r="D45" s="88" t="s">
        <v>203</v>
      </c>
      <c r="E45" s="264"/>
      <c r="F45" s="17">
        <f t="shared" si="3"/>
        <v>510271.50079345703</v>
      </c>
      <c r="G45" s="17">
        <f t="shared" si="4"/>
        <v>284914.12939453125</v>
      </c>
      <c r="H45" s="17">
        <f t="shared" si="2"/>
        <v>225357.37139892578</v>
      </c>
      <c r="I45" s="32">
        <v>2242.248046875</v>
      </c>
      <c r="J45" s="31">
        <v>0</v>
      </c>
      <c r="K45" s="31">
        <v>2338.52001953125</v>
      </c>
      <c r="L45" s="31">
        <v>18897.119140625</v>
      </c>
      <c r="M45" s="31">
        <v>45729.71875</v>
      </c>
      <c r="N45" s="31">
        <v>107572.046875</v>
      </c>
      <c r="O45" s="31">
        <v>81033.1171875</v>
      </c>
      <c r="P45" s="87">
        <v>27101.359375</v>
      </c>
      <c r="Q45" s="31">
        <v>4729.19140625</v>
      </c>
      <c r="R45" s="31">
        <v>72.25</v>
      </c>
      <c r="S45" s="31">
        <v>918.67999267578125</v>
      </c>
      <c r="T45" s="31">
        <v>17022.240234375</v>
      </c>
      <c r="U45" s="31">
        <v>42900.19921875</v>
      </c>
      <c r="V45" s="31">
        <v>64533.0390625</v>
      </c>
      <c r="W45" s="31">
        <v>71062.921875</v>
      </c>
      <c r="X45" s="87">
        <v>24118.849609375</v>
      </c>
    </row>
    <row r="46" spans="1:24" s="79" customFormat="1">
      <c r="A46" s="102"/>
      <c r="B46" s="262"/>
      <c r="C46" s="111"/>
      <c r="D46" s="111" t="s">
        <v>25</v>
      </c>
      <c r="E46" s="263"/>
      <c r="F46" s="80"/>
      <c r="G46" s="80"/>
      <c r="H46" s="80"/>
      <c r="I46" s="261"/>
      <c r="J46" s="262"/>
      <c r="K46" s="262"/>
      <c r="L46" s="262"/>
      <c r="M46" s="262"/>
      <c r="N46" s="262"/>
      <c r="O46" s="262"/>
      <c r="P46" s="263"/>
      <c r="Q46" s="105"/>
      <c r="R46" s="105"/>
      <c r="S46" s="105"/>
      <c r="T46" s="105"/>
      <c r="U46" s="105"/>
      <c r="V46" s="105"/>
      <c r="W46" s="105"/>
      <c r="X46" s="253"/>
    </row>
    <row r="47" spans="1:24" s="11" customFormat="1">
      <c r="A47" s="72" t="s">
        <v>112</v>
      </c>
      <c r="B47" s="14"/>
      <c r="C47" s="38" t="s">
        <v>66</v>
      </c>
      <c r="D47" s="46"/>
      <c r="E47" s="29" t="s">
        <v>204</v>
      </c>
      <c r="F47" s="17">
        <f t="shared" si="3"/>
        <v>28051.450286865234</v>
      </c>
      <c r="G47" s="17">
        <f t="shared" si="4"/>
        <v>19601.620147705078</v>
      </c>
      <c r="H47" s="17">
        <f t="shared" si="2"/>
        <v>8449.8301391601562</v>
      </c>
      <c r="I47" s="32">
        <v>0</v>
      </c>
      <c r="J47" s="31">
        <v>0</v>
      </c>
      <c r="K47" s="31">
        <v>1221.4100341796875</v>
      </c>
      <c r="L47" s="31">
        <v>7565.5</v>
      </c>
      <c r="M47" s="31">
        <v>6314.7900390625</v>
      </c>
      <c r="N47" s="31">
        <v>1668.5999755859375</v>
      </c>
      <c r="O47" s="31">
        <v>2574.360107421875</v>
      </c>
      <c r="P47" s="87">
        <v>256.95999145507812</v>
      </c>
      <c r="Q47" s="31">
        <v>0</v>
      </c>
      <c r="R47" s="31">
        <v>0</v>
      </c>
      <c r="S47" s="31">
        <v>527.530029296875</v>
      </c>
      <c r="T47" s="31">
        <v>379.5</v>
      </c>
      <c r="U47" s="31">
        <v>1108.800048828125</v>
      </c>
      <c r="V47" s="31">
        <v>4240.080078125</v>
      </c>
      <c r="W47" s="31">
        <v>1427.760009765625</v>
      </c>
      <c r="X47" s="87">
        <v>766.15997314453125</v>
      </c>
    </row>
    <row r="48" spans="1:24" s="11" customFormat="1">
      <c r="A48" s="72" t="s">
        <v>113</v>
      </c>
      <c r="B48" s="14"/>
      <c r="C48" s="38" t="s">
        <v>67</v>
      </c>
      <c r="D48" s="46"/>
      <c r="E48" s="29" t="s">
        <v>205</v>
      </c>
      <c r="F48" s="17">
        <f t="shared" si="3"/>
        <v>237132.85009765625</v>
      </c>
      <c r="G48" s="17">
        <f t="shared" si="4"/>
        <v>196211.41479492187</v>
      </c>
      <c r="H48" s="17">
        <f t="shared" si="2"/>
        <v>40921.435302734375</v>
      </c>
      <c r="I48" s="32">
        <v>6986.02490234375</v>
      </c>
      <c r="J48" s="31">
        <v>5892.8779296875</v>
      </c>
      <c r="K48" s="31">
        <v>18161.01953125</v>
      </c>
      <c r="L48" s="31">
        <v>77441.4609375</v>
      </c>
      <c r="M48" s="31">
        <v>49319.44140625</v>
      </c>
      <c r="N48" s="31">
        <v>26562.48046875</v>
      </c>
      <c r="O48" s="31">
        <v>10904.099609375</v>
      </c>
      <c r="P48" s="87">
        <v>944.010009765625</v>
      </c>
      <c r="Q48" s="31">
        <v>2085.284912109375</v>
      </c>
      <c r="R48" s="31">
        <v>0</v>
      </c>
      <c r="S48" s="31">
        <v>7161</v>
      </c>
      <c r="T48" s="31">
        <v>10898.1904296875</v>
      </c>
      <c r="U48" s="31">
        <v>6780.240234375</v>
      </c>
      <c r="V48" s="31">
        <v>9789.3896484375</v>
      </c>
      <c r="W48" s="31">
        <v>3307.330078125</v>
      </c>
      <c r="X48" s="87">
        <v>900</v>
      </c>
    </row>
    <row r="49" spans="1:24" s="11" customFormat="1">
      <c r="A49" s="72" t="s">
        <v>114</v>
      </c>
      <c r="B49" s="14"/>
      <c r="C49" s="38" t="s">
        <v>68</v>
      </c>
      <c r="D49" s="46"/>
      <c r="E49" s="29" t="s">
        <v>206</v>
      </c>
      <c r="F49" s="17">
        <f t="shared" si="3"/>
        <v>92289.615264892578</v>
      </c>
      <c r="G49" s="17">
        <f t="shared" si="4"/>
        <v>41766.260772705078</v>
      </c>
      <c r="H49" s="17">
        <f t="shared" si="2"/>
        <v>50523.3544921875</v>
      </c>
      <c r="I49" s="32">
        <v>5207.93017578125</v>
      </c>
      <c r="J49" s="31">
        <v>6252.39013671875</v>
      </c>
      <c r="K49" s="31">
        <v>7855.39990234375</v>
      </c>
      <c r="L49" s="31">
        <v>9950.6103515625</v>
      </c>
      <c r="M49" s="31">
        <v>3191.6201171875</v>
      </c>
      <c r="N49" s="31">
        <v>5758.56005859375</v>
      </c>
      <c r="O49" s="31">
        <v>3182.0400390625</v>
      </c>
      <c r="P49" s="87">
        <v>367.70999145507812</v>
      </c>
      <c r="Q49" s="31">
        <v>7429.294921875</v>
      </c>
      <c r="R49" s="31">
        <v>6962.6201171875</v>
      </c>
      <c r="S49" s="31">
        <v>5000.7998046875</v>
      </c>
      <c r="T49" s="31">
        <v>9217.740234375</v>
      </c>
      <c r="U49" s="31">
        <v>9074.51953125</v>
      </c>
      <c r="V49" s="31">
        <v>6534.31982421875</v>
      </c>
      <c r="W49" s="31">
        <v>3575.340087890625</v>
      </c>
      <c r="X49" s="87">
        <v>2728.719970703125</v>
      </c>
    </row>
    <row r="50" spans="1:24" s="79" customFormat="1">
      <c r="A50" s="102"/>
      <c r="B50" s="262"/>
      <c r="C50" s="111"/>
      <c r="D50" s="111" t="s">
        <v>26</v>
      </c>
      <c r="E50" s="263"/>
      <c r="F50" s="80"/>
      <c r="G50" s="80"/>
      <c r="H50" s="80"/>
      <c r="I50" s="261"/>
      <c r="J50" s="262"/>
      <c r="K50" s="262"/>
      <c r="L50" s="262"/>
      <c r="M50" s="262"/>
      <c r="N50" s="262"/>
      <c r="O50" s="262"/>
      <c r="P50" s="263"/>
      <c r="Q50" s="105"/>
      <c r="R50" s="105"/>
      <c r="S50" s="105"/>
      <c r="T50" s="105"/>
      <c r="U50" s="105"/>
      <c r="V50" s="105"/>
      <c r="W50" s="105"/>
      <c r="X50" s="253"/>
    </row>
    <row r="51" spans="1:24" s="11" customFormat="1">
      <c r="A51" s="72" t="s">
        <v>115</v>
      </c>
      <c r="B51" s="14"/>
      <c r="C51" s="38" t="s">
        <v>69</v>
      </c>
      <c r="D51" s="46"/>
      <c r="E51" s="29" t="s">
        <v>220</v>
      </c>
      <c r="F51" s="17">
        <f t="shared" si="3"/>
        <v>142204.46704101563</v>
      </c>
      <c r="G51" s="17">
        <f t="shared" si="4"/>
        <v>85237.461059570313</v>
      </c>
      <c r="H51" s="17">
        <f t="shared" si="2"/>
        <v>56967.005981445313</v>
      </c>
      <c r="I51" s="32">
        <v>0</v>
      </c>
      <c r="J51" s="31">
        <v>622.8900146484375</v>
      </c>
      <c r="K51" s="31">
        <v>4218.0400390625</v>
      </c>
      <c r="L51" s="31">
        <v>23456.5</v>
      </c>
      <c r="M51" s="31">
        <v>25460.810546875</v>
      </c>
      <c r="N51" s="31">
        <v>15678.900390625</v>
      </c>
      <c r="O51" s="31">
        <v>12924</v>
      </c>
      <c r="P51" s="87">
        <v>2876.320068359375</v>
      </c>
      <c r="Q51" s="31">
        <v>1727.1800537109375</v>
      </c>
      <c r="R51" s="31">
        <v>7198.72509765625</v>
      </c>
      <c r="S51" s="31">
        <v>10565.16015625</v>
      </c>
      <c r="T51" s="31">
        <v>11815.8603515625</v>
      </c>
      <c r="U51" s="31">
        <v>13922.73046875</v>
      </c>
      <c r="V51" s="31">
        <v>7118.5498046875</v>
      </c>
      <c r="W51" s="31">
        <v>3634.56005859375</v>
      </c>
      <c r="X51" s="87">
        <v>984.239990234375</v>
      </c>
    </row>
    <row r="52" spans="1:24" s="11" customFormat="1">
      <c r="A52" s="72" t="s">
        <v>116</v>
      </c>
      <c r="B52" s="14"/>
      <c r="C52" s="37" t="s">
        <v>70</v>
      </c>
      <c r="D52" s="46"/>
      <c r="E52" s="28" t="s">
        <v>207</v>
      </c>
      <c r="F52" s="17">
        <f t="shared" si="3"/>
        <v>10048.719989776611</v>
      </c>
      <c r="G52" s="17">
        <f t="shared" si="4"/>
        <v>5696.4999694824219</v>
      </c>
      <c r="H52" s="17">
        <f>SUM(Q52:X52)</f>
        <v>4352.2200202941895</v>
      </c>
      <c r="I52" s="32">
        <v>0</v>
      </c>
      <c r="J52" s="31">
        <v>0</v>
      </c>
      <c r="K52" s="31">
        <v>193.875</v>
      </c>
      <c r="L52" s="31">
        <v>1281.6300048828125</v>
      </c>
      <c r="M52" s="31">
        <v>2079.47998046875</v>
      </c>
      <c r="N52" s="31">
        <v>249.97500610351562</v>
      </c>
      <c r="O52" s="31">
        <v>1327.8599853515625</v>
      </c>
      <c r="P52" s="87">
        <v>563.67999267578125</v>
      </c>
      <c r="Q52" s="31">
        <v>0</v>
      </c>
      <c r="R52" s="31">
        <v>0</v>
      </c>
      <c r="S52" s="31">
        <v>62.299999237060547</v>
      </c>
      <c r="T52" s="31">
        <v>104.04000091552734</v>
      </c>
      <c r="U52" s="31">
        <v>3129.47998046875</v>
      </c>
      <c r="V52" s="31">
        <v>558.030029296875</v>
      </c>
      <c r="W52" s="31">
        <v>456.79000854492187</v>
      </c>
      <c r="X52" s="87">
        <v>41.580001831054688</v>
      </c>
    </row>
    <row r="53" spans="1:24" s="11" customFormat="1">
      <c r="A53" s="72" t="s">
        <v>184</v>
      </c>
      <c r="B53" s="14"/>
      <c r="C53" s="37" t="s">
        <v>71</v>
      </c>
      <c r="D53" s="88" t="s">
        <v>182</v>
      </c>
      <c r="E53" s="265"/>
      <c r="F53" s="17">
        <f>SUM(G53:H53)</f>
        <v>75391.843627929688</v>
      </c>
      <c r="G53" s="17">
        <f>SUM(I53:P53)</f>
        <v>28848.511291503906</v>
      </c>
      <c r="H53" s="17">
        <f>SUM(Q53:X53)</f>
        <v>46543.332336425781</v>
      </c>
      <c r="I53" s="32">
        <v>25225.53125</v>
      </c>
      <c r="J53" s="31">
        <v>841.67999267578125</v>
      </c>
      <c r="K53" s="31">
        <v>2781.300048828125</v>
      </c>
      <c r="L53" s="31">
        <v>0</v>
      </c>
      <c r="M53" s="31">
        <v>0</v>
      </c>
      <c r="N53" s="31">
        <v>0</v>
      </c>
      <c r="O53" s="31">
        <v>0</v>
      </c>
      <c r="P53" s="87">
        <v>0</v>
      </c>
      <c r="Q53" s="31">
        <v>40527.15234375</v>
      </c>
      <c r="R53" s="31">
        <v>450.17999267578125</v>
      </c>
      <c r="S53" s="31">
        <v>3790.800048828125</v>
      </c>
      <c r="T53" s="31">
        <v>1775.199951171875</v>
      </c>
      <c r="U53" s="31">
        <v>0</v>
      </c>
      <c r="V53" s="31">
        <v>0</v>
      </c>
      <c r="W53" s="31">
        <v>0</v>
      </c>
      <c r="X53" s="87">
        <v>0</v>
      </c>
    </row>
    <row r="54" spans="1:24" s="16" customFormat="1" ht="15" customHeight="1">
      <c r="A54" s="248"/>
      <c r="B54" s="63" t="s">
        <v>56</v>
      </c>
      <c r="C54" s="63"/>
      <c r="D54" s="63"/>
      <c r="E54" s="64"/>
      <c r="F54" s="53">
        <f t="shared" si="3"/>
        <v>1016932.5830817223</v>
      </c>
      <c r="G54" s="54">
        <f>SUM(G55:G61)</f>
        <v>677953.32884216309</v>
      </c>
      <c r="H54" s="54">
        <f>SUM(H55:H61)</f>
        <v>338979.25423955917</v>
      </c>
      <c r="I54" s="55">
        <f>SUM(I55:I61)</f>
        <v>44511.421844482422</v>
      </c>
      <c r="J54" s="56">
        <f t="shared" ref="J54:X54" si="7">SUM(J55:J61)</f>
        <v>51463.07958984375</v>
      </c>
      <c r="K54" s="56">
        <f t="shared" si="7"/>
        <v>209045.4775390625</v>
      </c>
      <c r="L54" s="56">
        <f t="shared" si="7"/>
        <v>254941.77139282227</v>
      </c>
      <c r="M54" s="56">
        <f>SUM(M55:M61)</f>
        <v>58990.988540649414</v>
      </c>
      <c r="N54" s="56">
        <f t="shared" si="7"/>
        <v>30847.25</v>
      </c>
      <c r="O54" s="56">
        <f t="shared" si="7"/>
        <v>23216.790016174316</v>
      </c>
      <c r="P54" s="252">
        <f>SUM(P55:P61)</f>
        <v>4936.549919128418</v>
      </c>
      <c r="Q54" s="56">
        <f t="shared" si="7"/>
        <v>32748.5556640625</v>
      </c>
      <c r="R54" s="56">
        <f t="shared" si="7"/>
        <v>26092.169845581055</v>
      </c>
      <c r="S54" s="56">
        <f t="shared" si="7"/>
        <v>119658.11016845703</v>
      </c>
      <c r="T54" s="56">
        <f t="shared" si="7"/>
        <v>84550.342658996582</v>
      </c>
      <c r="U54" s="56">
        <f t="shared" si="7"/>
        <v>22785.765197753906</v>
      </c>
      <c r="V54" s="56">
        <f t="shared" si="7"/>
        <v>25241.140800476074</v>
      </c>
      <c r="W54" s="56">
        <f t="shared" si="7"/>
        <v>20461.649800777435</v>
      </c>
      <c r="X54" s="252">
        <f t="shared" si="7"/>
        <v>7441.5201034545898</v>
      </c>
    </row>
    <row r="55" spans="1:24">
      <c r="A55" s="72" t="s">
        <v>119</v>
      </c>
      <c r="B55" s="81"/>
      <c r="C55" s="38" t="s">
        <v>72</v>
      </c>
      <c r="D55" s="88" t="s">
        <v>223</v>
      </c>
      <c r="E55" s="266"/>
      <c r="F55" s="17">
        <f>SUM(G55:H55)</f>
        <v>409669.7321395874</v>
      </c>
      <c r="G55" s="17">
        <f t="shared" si="4"/>
        <v>339524.96752929687</v>
      </c>
      <c r="H55" s="17">
        <f t="shared" si="2"/>
        <v>70144.764610290527</v>
      </c>
      <c r="I55" s="254">
        <v>8891.099609375</v>
      </c>
      <c r="J55" s="33">
        <v>27079.919921875</v>
      </c>
      <c r="K55" s="33">
        <v>110562.1484375</v>
      </c>
      <c r="L55" s="33">
        <v>142938</v>
      </c>
      <c r="M55" s="33">
        <v>33559.69921875</v>
      </c>
      <c r="N55" s="33">
        <v>9050.16015625</v>
      </c>
      <c r="O55" s="33">
        <v>7182.18017578125</v>
      </c>
      <c r="P55" s="87">
        <v>261.760009765625</v>
      </c>
      <c r="Q55" s="33">
        <v>5535.89990234375</v>
      </c>
      <c r="R55" s="33">
        <v>2721.60009765625</v>
      </c>
      <c r="S55" s="33">
        <v>18361</v>
      </c>
      <c r="T55" s="33">
        <v>28073.32421875</v>
      </c>
      <c r="U55" s="33">
        <v>7882.72021484375</v>
      </c>
      <c r="V55" s="33">
        <v>6155.240234375</v>
      </c>
      <c r="W55" s="33">
        <v>1324.43994140625</v>
      </c>
      <c r="X55" s="255">
        <v>90.540000915527344</v>
      </c>
    </row>
    <row r="56" spans="1:24">
      <c r="A56" s="72" t="s">
        <v>120</v>
      </c>
      <c r="B56" s="81"/>
      <c r="C56" s="38" t="s">
        <v>73</v>
      </c>
      <c r="D56" s="88" t="s">
        <v>27</v>
      </c>
      <c r="E56" s="266"/>
      <c r="F56" s="17">
        <f t="shared" si="3"/>
        <v>174456.5869140625</v>
      </c>
      <c r="G56" s="17">
        <f t="shared" si="4"/>
        <v>85243.4013671875</v>
      </c>
      <c r="H56" s="17">
        <f t="shared" si="2"/>
        <v>89213.185546875</v>
      </c>
      <c r="I56" s="254">
        <v>12548.7421875</v>
      </c>
      <c r="J56" s="33">
        <v>8153.259765625</v>
      </c>
      <c r="K56" s="33">
        <v>6051.5</v>
      </c>
      <c r="L56" s="33">
        <v>21925.919921875</v>
      </c>
      <c r="M56" s="33">
        <v>10472.849609375</v>
      </c>
      <c r="N56" s="33">
        <v>11713</v>
      </c>
      <c r="O56" s="33">
        <v>11469.419921875</v>
      </c>
      <c r="P56" s="87">
        <v>2908.7099609375</v>
      </c>
      <c r="Q56" s="33">
        <v>14676.5458984375</v>
      </c>
      <c r="R56" s="33">
        <v>9051.16015625</v>
      </c>
      <c r="S56" s="33">
        <v>4536</v>
      </c>
      <c r="T56" s="33">
        <v>17120.69921875</v>
      </c>
      <c r="U56" s="33">
        <v>4192.919921875</v>
      </c>
      <c r="V56" s="33">
        <v>15193.4404296875</v>
      </c>
      <c r="W56" s="33">
        <v>18050.08984375</v>
      </c>
      <c r="X56" s="255">
        <v>6392.330078125</v>
      </c>
    </row>
    <row r="57" spans="1:24">
      <c r="A57" s="72" t="s">
        <v>121</v>
      </c>
      <c r="B57" s="81"/>
      <c r="C57" s="38" t="s">
        <v>74</v>
      </c>
      <c r="D57" s="88" t="s">
        <v>28</v>
      </c>
      <c r="E57" s="266"/>
      <c r="F57" s="17">
        <f t="shared" si="3"/>
        <v>44578.004371643066</v>
      </c>
      <c r="G57" s="17">
        <f t="shared" si="4"/>
        <v>34175.639549255371</v>
      </c>
      <c r="H57" s="17">
        <f t="shared" si="2"/>
        <v>10402.364822387695</v>
      </c>
      <c r="I57" s="254">
        <v>12853.7998046875</v>
      </c>
      <c r="J57" s="33">
        <v>2742.60009765625</v>
      </c>
      <c r="K57" s="33">
        <v>10055.51953125</v>
      </c>
      <c r="L57" s="33">
        <v>4380.4501953125</v>
      </c>
      <c r="M57" s="33">
        <v>3192.14990234375</v>
      </c>
      <c r="N57" s="33">
        <v>878.58001708984375</v>
      </c>
      <c r="O57" s="33">
        <v>72.540000915527344</v>
      </c>
      <c r="P57" s="87">
        <v>0</v>
      </c>
      <c r="Q57" s="33">
        <v>5901.2998046875</v>
      </c>
      <c r="R57" s="33">
        <v>205.80000305175781</v>
      </c>
      <c r="S57" s="33">
        <v>3474</v>
      </c>
      <c r="T57" s="33">
        <v>127.68000030517578</v>
      </c>
      <c r="U57" s="33">
        <v>148.125</v>
      </c>
      <c r="V57" s="33">
        <v>114.26000213623047</v>
      </c>
      <c r="W57" s="33">
        <v>0</v>
      </c>
      <c r="X57" s="255">
        <v>431.20001220703125</v>
      </c>
    </row>
    <row r="58" spans="1:24">
      <c r="A58" s="72" t="s">
        <v>122</v>
      </c>
      <c r="B58" s="81"/>
      <c r="C58" s="38" t="s">
        <v>75</v>
      </c>
      <c r="D58" s="88" t="s">
        <v>117</v>
      </c>
      <c r="E58" s="266"/>
      <c r="F58" s="17">
        <f t="shared" si="3"/>
        <v>25911.700351715088</v>
      </c>
      <c r="G58" s="17">
        <f t="shared" si="4"/>
        <v>16840.930313110352</v>
      </c>
      <c r="H58" s="17">
        <f t="shared" si="2"/>
        <v>9070.7700386047363</v>
      </c>
      <c r="I58" s="254">
        <v>4974.97021484375</v>
      </c>
      <c r="J58" s="33">
        <v>5783.39990234375</v>
      </c>
      <c r="K58" s="33">
        <v>4169.2001953125</v>
      </c>
      <c r="L58" s="33">
        <v>457.07998657226562</v>
      </c>
      <c r="M58" s="33">
        <v>93.610000610351563</v>
      </c>
      <c r="N58" s="33">
        <v>676.8900146484375</v>
      </c>
      <c r="O58" s="33">
        <v>505.77999877929687</v>
      </c>
      <c r="P58" s="87">
        <v>180</v>
      </c>
      <c r="Q58" s="33">
        <v>0</v>
      </c>
      <c r="R58" s="33">
        <v>131.97000122070312</v>
      </c>
      <c r="S58" s="33">
        <v>4725</v>
      </c>
      <c r="T58" s="33">
        <v>451.44000244140625</v>
      </c>
      <c r="U58" s="33">
        <v>3191.760009765625</v>
      </c>
      <c r="V58" s="33">
        <v>517.59002685546875</v>
      </c>
      <c r="W58" s="33">
        <v>53.009998321533203</v>
      </c>
      <c r="X58" s="255">
        <v>0</v>
      </c>
    </row>
    <row r="59" spans="1:24">
      <c r="A59" s="72" t="s">
        <v>123</v>
      </c>
      <c r="B59" s="81"/>
      <c r="C59" s="38" t="s">
        <v>76</v>
      </c>
      <c r="D59" s="88" t="s">
        <v>221</v>
      </c>
      <c r="E59" s="266"/>
      <c r="F59" s="17">
        <f t="shared" si="3"/>
        <v>212661.36864471436</v>
      </c>
      <c r="G59" s="17">
        <f t="shared" si="4"/>
        <v>116233.98955535889</v>
      </c>
      <c r="H59" s="17">
        <f t="shared" si="2"/>
        <v>96427.379089355469</v>
      </c>
      <c r="I59" s="254">
        <v>0</v>
      </c>
      <c r="J59" s="33">
        <v>0</v>
      </c>
      <c r="K59" s="33">
        <v>47377.46875</v>
      </c>
      <c r="L59" s="33">
        <v>58794.12109375</v>
      </c>
      <c r="M59" s="33">
        <v>6033.259765625</v>
      </c>
      <c r="N59" s="33">
        <v>3543.9599609375</v>
      </c>
      <c r="O59" s="33">
        <v>384.29998779296875</v>
      </c>
      <c r="P59" s="87">
        <v>100.87999725341797</v>
      </c>
      <c r="Q59" s="33">
        <v>0</v>
      </c>
      <c r="R59" s="33">
        <v>830.28997802734375</v>
      </c>
      <c r="S59" s="33">
        <v>66911.109375</v>
      </c>
      <c r="T59" s="33">
        <v>24778.599609375</v>
      </c>
      <c r="U59" s="33">
        <v>3056.340087890625</v>
      </c>
      <c r="V59" s="33">
        <v>539.280029296875</v>
      </c>
      <c r="W59" s="33">
        <v>311.760009765625</v>
      </c>
      <c r="X59" s="255">
        <v>0</v>
      </c>
    </row>
    <row r="60" spans="1:24">
      <c r="A60" s="72" t="s">
        <v>124</v>
      </c>
      <c r="B60" s="81"/>
      <c r="C60" s="38" t="s">
        <v>77</v>
      </c>
      <c r="D60" s="88" t="s">
        <v>29</v>
      </c>
      <c r="E60" s="266"/>
      <c r="F60" s="17">
        <f t="shared" si="3"/>
        <v>25190.070054531097</v>
      </c>
      <c r="G60" s="17">
        <f t="shared" si="4"/>
        <v>24282.380020141602</v>
      </c>
      <c r="H60" s="17">
        <f t="shared" si="2"/>
        <v>907.69003438949585</v>
      </c>
      <c r="I60" s="254">
        <v>358.54000854492187</v>
      </c>
      <c r="J60" s="33">
        <v>0</v>
      </c>
      <c r="K60" s="33">
        <v>7845.83984375</v>
      </c>
      <c r="L60" s="33">
        <v>14057.4501953125</v>
      </c>
      <c r="M60" s="33">
        <v>1296.3599853515625</v>
      </c>
      <c r="N60" s="33">
        <v>613.79998779296875</v>
      </c>
      <c r="O60" s="33">
        <v>110.38999938964844</v>
      </c>
      <c r="P60" s="87">
        <v>0</v>
      </c>
      <c r="Q60" s="33">
        <v>0</v>
      </c>
      <c r="R60" s="33">
        <v>0</v>
      </c>
      <c r="S60" s="33">
        <v>305.20001220703125</v>
      </c>
      <c r="T60" s="33">
        <v>0</v>
      </c>
      <c r="U60" s="33">
        <v>595.46002197265625</v>
      </c>
      <c r="V60" s="33">
        <v>0</v>
      </c>
      <c r="W60" s="33">
        <v>7.0300002098083496</v>
      </c>
      <c r="X60" s="255">
        <v>0</v>
      </c>
    </row>
    <row r="61" spans="1:24">
      <c r="A61" s="72" t="s">
        <v>125</v>
      </c>
      <c r="B61" s="81"/>
      <c r="C61" s="38" t="s">
        <v>78</v>
      </c>
      <c r="D61" s="88" t="s">
        <v>118</v>
      </c>
      <c r="E61" s="266"/>
      <c r="F61" s="17">
        <f t="shared" si="3"/>
        <v>124465.12060546875</v>
      </c>
      <c r="G61" s="17">
        <f t="shared" si="4"/>
        <v>61652.0205078125</v>
      </c>
      <c r="H61" s="17">
        <f t="shared" si="2"/>
        <v>62813.10009765625</v>
      </c>
      <c r="I61" s="254">
        <v>4884.27001953125</v>
      </c>
      <c r="J61" s="33">
        <v>7703.89990234375</v>
      </c>
      <c r="K61" s="33">
        <v>22983.80078125</v>
      </c>
      <c r="L61" s="33">
        <v>12388.75</v>
      </c>
      <c r="M61" s="33">
        <v>4343.06005859375</v>
      </c>
      <c r="N61" s="33">
        <v>4370.85986328125</v>
      </c>
      <c r="O61" s="33">
        <v>3492.179931640625</v>
      </c>
      <c r="P61" s="87">
        <v>1485.199951171875</v>
      </c>
      <c r="Q61" s="33">
        <v>6634.81005859375</v>
      </c>
      <c r="R61" s="33">
        <v>13151.349609375</v>
      </c>
      <c r="S61" s="33">
        <v>21345.80078125</v>
      </c>
      <c r="T61" s="33">
        <v>13998.599609375</v>
      </c>
      <c r="U61" s="33">
        <v>3718.43994140625</v>
      </c>
      <c r="V61" s="33">
        <v>2721.330078125</v>
      </c>
      <c r="W61" s="33">
        <v>715.32000732421875</v>
      </c>
      <c r="X61" s="255">
        <v>527.45001220703125</v>
      </c>
    </row>
    <row r="62" spans="1:24" s="101" customFormat="1" ht="15" customHeight="1" thickBot="1">
      <c r="A62" s="249" t="s">
        <v>80</v>
      </c>
      <c r="B62" s="95" t="s">
        <v>183</v>
      </c>
      <c r="C62" s="97" t="s">
        <v>79</v>
      </c>
      <c r="D62" s="100"/>
      <c r="E62" s="97"/>
      <c r="F62" s="98">
        <f t="shared" si="3"/>
        <v>158513.51416015625</v>
      </c>
      <c r="G62" s="99">
        <f t="shared" si="4"/>
        <v>62468.500244140625</v>
      </c>
      <c r="H62" s="99">
        <f>SUM(Q62:X62)</f>
        <v>96045.013916015625</v>
      </c>
      <c r="I62" s="100">
        <v>2336.695068359375</v>
      </c>
      <c r="J62" s="96">
        <v>0</v>
      </c>
      <c r="K62" s="96">
        <v>5965.18505859375</v>
      </c>
      <c r="L62" s="96">
        <v>6941.5</v>
      </c>
      <c r="M62" s="96">
        <v>8332.919921875</v>
      </c>
      <c r="N62" s="96">
        <v>7305.740234375</v>
      </c>
      <c r="O62" s="96">
        <v>17279.8203125</v>
      </c>
      <c r="P62" s="97">
        <v>14306.6396484375</v>
      </c>
      <c r="Q62" s="96">
        <v>3235.10498046875</v>
      </c>
      <c r="R62" s="96">
        <v>1704.780029296875</v>
      </c>
      <c r="S62" s="96">
        <v>11749.7900390625</v>
      </c>
      <c r="T62" s="96">
        <v>10443.5</v>
      </c>
      <c r="U62" s="96">
        <v>3529.75</v>
      </c>
      <c r="V62" s="96">
        <v>12397.0595703125</v>
      </c>
      <c r="W62" s="96">
        <v>30864.349609375</v>
      </c>
      <c r="X62" s="97">
        <v>22120.6796875</v>
      </c>
    </row>
  </sheetData>
  <mergeCells count="3">
    <mergeCell ref="I4:P4"/>
    <mergeCell ref="Q4:X4"/>
    <mergeCell ref="F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3</vt:i4>
      </vt:variant>
    </vt:vector>
  </HeadingPairs>
  <TitlesOfParts>
    <vt:vector size="29" baseType="lpstr">
      <vt:lpstr>Summary</vt:lpstr>
      <vt:lpstr>Top 10 causes &lt;70</vt:lpstr>
      <vt:lpstr>India</vt:lpstr>
      <vt:lpstr>Rural</vt:lpstr>
      <vt:lpstr>Urban</vt:lpstr>
      <vt:lpstr>J &amp; K</vt:lpstr>
      <vt:lpstr>Punjab</vt:lpstr>
      <vt:lpstr>Haryana</vt:lpstr>
      <vt:lpstr>Delhi</vt:lpstr>
      <vt:lpstr>Rajasthan</vt:lpstr>
      <vt:lpstr>Uttar Pradesh</vt:lpstr>
      <vt:lpstr>Bihar</vt:lpstr>
      <vt:lpstr>Assam</vt:lpstr>
      <vt:lpstr>West Bengal</vt:lpstr>
      <vt:lpstr>Jharkhand</vt:lpstr>
      <vt:lpstr>Odisha</vt:lpstr>
      <vt:lpstr>Chhattisgarh</vt:lpstr>
      <vt:lpstr>Madhya Pradesh</vt:lpstr>
      <vt:lpstr>Gujarat</vt:lpstr>
      <vt:lpstr>Maharashtra</vt:lpstr>
      <vt:lpstr>Andhra Pradesh</vt:lpstr>
      <vt:lpstr>Karnataka</vt:lpstr>
      <vt:lpstr>Kerala</vt:lpstr>
      <vt:lpstr>Tamil Nadu</vt:lpstr>
      <vt:lpstr>NE cluster states</vt:lpstr>
      <vt:lpstr>Remaining states</vt:lpstr>
      <vt:lpstr>India!Print_Titles</vt:lpstr>
      <vt:lpstr>Summary!Print_Titles</vt:lpstr>
      <vt:lpstr>var</vt:lpstr>
    </vt:vector>
  </TitlesOfParts>
  <Company>WHO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CGHR</dc:creator>
  <cp:lastModifiedBy>Leah Watson</cp:lastModifiedBy>
  <cp:lastPrinted>2019-01-03T19:22:10Z</cp:lastPrinted>
  <dcterms:created xsi:type="dcterms:W3CDTF">2013-05-24T11:21:11Z</dcterms:created>
  <dcterms:modified xsi:type="dcterms:W3CDTF">2019-01-09T21:27:31Z</dcterms:modified>
</cp:coreProperties>
</file>